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F:\Tableaux excel1\"/>
    </mc:Choice>
  </mc:AlternateContent>
  <xr:revisionPtr revIDLastSave="0" documentId="8_{6C76087B-C61D-4A50-9E35-A2E2DBE0AB70}" xr6:coauthVersionLast="36" xr6:coauthVersionMax="36" xr10:uidLastSave="{00000000-0000-0000-0000-000000000000}"/>
  <bookViews>
    <workbookView xWindow="0" yWindow="0" windowWidth="21600" windowHeight="8865" firstSheet="6" activeTab="8" xr2:uid="{00000000-000D-0000-FFFF-FFFF00000000}"/>
  </bookViews>
  <sheets>
    <sheet name="Table" sheetId="1" r:id="rId1"/>
    <sheet name="Table (2)" sheetId="3" r:id="rId2"/>
    <sheet name="taux de marge" sheetId="4" r:id="rId3"/>
    <sheet name="taux de marge (2)" sheetId="12" r:id="rId4"/>
    <sheet name="taux d'autofinancement" sheetId="13" r:id="rId5"/>
    <sheet name="revenus distrubés de sociétes" sheetId="5" r:id="rId6"/>
    <sheet name="revenus distrubés de sociét (v)" sheetId="19" r:id="rId7"/>
    <sheet name="revenus distrubés ménages reçu" sheetId="16" r:id="rId8"/>
    <sheet name="revenus distrubés ménages r (p)" sheetId="26" r:id="rId9"/>
    <sheet name="dividen distrubés ménages recu" sheetId="18" r:id="rId10"/>
    <sheet name="VA eurostat" sheetId="6" r:id="rId11"/>
    <sheet name="revenus versé de sociét (VA)" sheetId="24" r:id="rId12"/>
    <sheet name="revenus recu de sociét (VA (2)" sheetId="25" r:id="rId13"/>
    <sheet name="EBE eurostat" sheetId="7" r:id="rId14"/>
    <sheet name=" revenus distribués verEurostat" sheetId="8" r:id="rId15"/>
    <sheet name=" revenus distribués recuEuro " sheetId="20" r:id="rId16"/>
    <sheet name="revenus reçus de sociét (2)" sheetId="21" r:id="rId17"/>
    <sheet name=" épargen brute eurost" sheetId="9" r:id="rId18"/>
    <sheet name="FBCF eurostat" sheetId="10" r:id="rId19"/>
    <sheet name="Dividendes versés eurosatt" sheetId="11" r:id="rId20"/>
    <sheet name="revenus distibués recus ménages" sheetId="14" r:id="rId21"/>
    <sheet name="dividendes recu sménages eurost" sheetId="17" r:id="rId22"/>
    <sheet name="ménages OCDE" sheetId="15" r:id="rId23"/>
    <sheet name="Overview" sheetId="2" r:id="rId24"/>
  </sheets>
  <definedNames>
    <definedName name="_xlnm._FilterDatabase" localSheetId="9" hidden="1">'dividen distrubés ménages recu'!#REF!</definedName>
    <definedName name="_xlnm._FilterDatabase" localSheetId="6" hidden="1">'revenus distrubés de sociét (v)'!#REF!</definedName>
    <definedName name="_xlnm._FilterDatabase" localSheetId="5" hidden="1">'revenus distrubés de sociétes'!#REF!</definedName>
    <definedName name="_xlnm._FilterDatabase" localSheetId="8" hidden="1">'revenus distrubés ménages r (p)'!#REF!</definedName>
    <definedName name="_xlnm._FilterDatabase" localSheetId="7" hidden="1">'revenus distrubés ménages reçu'!#REF!</definedName>
    <definedName name="_xlnm._FilterDatabase" localSheetId="12" hidden="1">'revenus recu de sociét (VA (2)'!#REF!</definedName>
    <definedName name="_xlnm._FilterDatabase" localSheetId="16" hidden="1">'revenus reçus de sociét (2)'!#REF!</definedName>
    <definedName name="_xlnm._FilterDatabase" localSheetId="11" hidden="1">'revenus versé de sociét (VA)'!#REF!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47" i="12" l="1"/>
  <c r="N48" i="12"/>
  <c r="N52" i="12"/>
  <c r="N53" i="12"/>
  <c r="G2" i="16" l="1"/>
  <c r="H2" i="26"/>
  <c r="I2" i="26" s="1"/>
  <c r="J2" i="26" s="1"/>
  <c r="K2" i="26" s="1"/>
  <c r="K21" i="5"/>
  <c r="J21" i="5"/>
  <c r="I21" i="5"/>
  <c r="H21" i="5"/>
  <c r="G21" i="5"/>
  <c r="F21" i="5"/>
  <c r="J17" i="5"/>
  <c r="I17" i="5"/>
  <c r="H17" i="5"/>
  <c r="G17" i="5"/>
  <c r="F17" i="5"/>
  <c r="J16" i="5"/>
  <c r="I16" i="5"/>
  <c r="H16" i="5"/>
  <c r="G16" i="5"/>
  <c r="F16" i="5"/>
  <c r="J10" i="5"/>
  <c r="I10" i="5"/>
  <c r="H10" i="5"/>
  <c r="G10" i="5"/>
  <c r="F10" i="5"/>
  <c r="J4" i="5"/>
  <c r="I4" i="5"/>
  <c r="H4" i="5"/>
  <c r="G4" i="5"/>
  <c r="F4" i="5"/>
  <c r="I29" i="5"/>
  <c r="H29" i="5"/>
  <c r="G29" i="5"/>
  <c r="F29" i="5"/>
  <c r="AC239" i="1"/>
  <c r="I28" i="5"/>
  <c r="D29" i="5"/>
  <c r="D28" i="5"/>
  <c r="E29" i="5"/>
  <c r="H28" i="5"/>
  <c r="G28" i="5"/>
  <c r="F28" i="5"/>
  <c r="E28" i="5"/>
  <c r="C28" i="5"/>
  <c r="C29" i="5"/>
  <c r="E21" i="5"/>
  <c r="D21" i="5"/>
  <c r="C21" i="5"/>
  <c r="E17" i="5"/>
  <c r="D17" i="5"/>
  <c r="C17" i="5"/>
  <c r="E16" i="5"/>
  <c r="D16" i="5"/>
  <c r="C16" i="5"/>
  <c r="E10" i="5"/>
  <c r="D10" i="5"/>
  <c r="C10" i="5"/>
  <c r="E4" i="5"/>
  <c r="D4" i="5"/>
  <c r="C4" i="5"/>
  <c r="G2" i="5"/>
  <c r="D7" i="5"/>
  <c r="E7" i="5"/>
  <c r="C50" i="17" l="1"/>
  <c r="D50" i="17"/>
  <c r="E50" i="17"/>
  <c r="F50" i="17"/>
  <c r="G50" i="17"/>
  <c r="H50" i="17"/>
  <c r="I50" i="17"/>
  <c r="J50" i="17"/>
  <c r="K50" i="17"/>
  <c r="L50" i="17"/>
  <c r="M50" i="17"/>
  <c r="N50" i="17"/>
  <c r="O50" i="17"/>
  <c r="P50" i="17"/>
  <c r="Q50" i="17"/>
  <c r="R50" i="17"/>
  <c r="S50" i="17"/>
  <c r="T50" i="17"/>
  <c r="U50" i="17"/>
  <c r="V50" i="17"/>
  <c r="W50" i="17"/>
  <c r="X50" i="17"/>
  <c r="Y50" i="17"/>
  <c r="Z50" i="17"/>
  <c r="AA50" i="17"/>
  <c r="AB50" i="17"/>
  <c r="AC50" i="17"/>
  <c r="AD50" i="17"/>
  <c r="C52" i="17"/>
  <c r="D52" i="17"/>
  <c r="E52" i="17"/>
  <c r="F52" i="17"/>
  <c r="G52" i="17"/>
  <c r="H52" i="17"/>
  <c r="I52" i="17"/>
  <c r="J52" i="17"/>
  <c r="K52" i="17"/>
  <c r="L52" i="17"/>
  <c r="M52" i="17"/>
  <c r="N52" i="17"/>
  <c r="O52" i="17"/>
  <c r="P52" i="17"/>
  <c r="Q52" i="17"/>
  <c r="R52" i="17"/>
  <c r="S52" i="17"/>
  <c r="T52" i="17"/>
  <c r="U52" i="17"/>
  <c r="V52" i="17"/>
  <c r="W52" i="17"/>
  <c r="X52" i="17"/>
  <c r="Y52" i="17"/>
  <c r="Z52" i="17"/>
  <c r="AA52" i="17"/>
  <c r="AB52" i="17"/>
  <c r="AC52" i="17"/>
  <c r="AD52" i="17"/>
  <c r="C51" i="17"/>
  <c r="D51" i="17"/>
  <c r="E51" i="17"/>
  <c r="F51" i="17"/>
  <c r="G51" i="17"/>
  <c r="H51" i="17"/>
  <c r="I51" i="17"/>
  <c r="J51" i="17"/>
  <c r="K51" i="17"/>
  <c r="L51" i="17"/>
  <c r="M51" i="17"/>
  <c r="N51" i="17"/>
  <c r="O51" i="17"/>
  <c r="P51" i="17"/>
  <c r="Q51" i="17"/>
  <c r="R51" i="17"/>
  <c r="S51" i="17"/>
  <c r="T51" i="17"/>
  <c r="U51" i="17"/>
  <c r="V51" i="17"/>
  <c r="W51" i="17"/>
  <c r="X51" i="17"/>
  <c r="Y51" i="17"/>
  <c r="Z51" i="17"/>
  <c r="AA51" i="17"/>
  <c r="AB51" i="17"/>
  <c r="AC51" i="17"/>
  <c r="AD51" i="17"/>
  <c r="C53" i="17"/>
  <c r="D53" i="17"/>
  <c r="E53" i="17"/>
  <c r="F53" i="17"/>
  <c r="G53" i="17"/>
  <c r="H53" i="17"/>
  <c r="I53" i="17"/>
  <c r="J53" i="17"/>
  <c r="K53" i="17"/>
  <c r="L53" i="17"/>
  <c r="M53" i="17"/>
  <c r="N53" i="17"/>
  <c r="O53" i="17"/>
  <c r="P53" i="17"/>
  <c r="Q53" i="17"/>
  <c r="R53" i="17"/>
  <c r="S53" i="17"/>
  <c r="T53" i="17"/>
  <c r="U53" i="17"/>
  <c r="V53" i="17"/>
  <c r="W53" i="17"/>
  <c r="X53" i="17"/>
  <c r="Y53" i="17"/>
  <c r="Z53" i="17"/>
  <c r="AA53" i="17"/>
  <c r="AB53" i="17"/>
  <c r="AC53" i="17"/>
  <c r="AD53" i="17"/>
  <c r="C54" i="17"/>
  <c r="D54" i="17"/>
  <c r="E54" i="17"/>
  <c r="F54" i="17"/>
  <c r="G54" i="17"/>
  <c r="H54" i="17"/>
  <c r="I54" i="17"/>
  <c r="J54" i="17"/>
  <c r="K54" i="17"/>
  <c r="L54" i="17"/>
  <c r="M54" i="17"/>
  <c r="N54" i="17"/>
  <c r="O54" i="17"/>
  <c r="P54" i="17"/>
  <c r="Q54" i="17"/>
  <c r="R54" i="17"/>
  <c r="S54" i="17"/>
  <c r="T54" i="17"/>
  <c r="U54" i="17"/>
  <c r="V54" i="17"/>
  <c r="W54" i="17"/>
  <c r="X54" i="17"/>
  <c r="Y54" i="17"/>
  <c r="Z54" i="17"/>
  <c r="AA54" i="17"/>
  <c r="AB54" i="17"/>
  <c r="AC54" i="17"/>
  <c r="AD54" i="17"/>
  <c r="B54" i="17"/>
  <c r="B53" i="17"/>
  <c r="B51" i="17"/>
  <c r="B52" i="17"/>
  <c r="B50" i="17"/>
  <c r="AB45" i="14"/>
  <c r="AC45" i="14" s="1"/>
  <c r="AA45" i="14"/>
  <c r="AG53" i="14"/>
  <c r="AF53" i="14"/>
  <c r="AE53" i="14"/>
  <c r="AD53" i="14"/>
  <c r="AC53" i="14"/>
  <c r="AB53" i="14"/>
  <c r="AA53" i="14"/>
  <c r="Z53" i="14"/>
  <c r="Y53" i="14"/>
  <c r="X53" i="14"/>
  <c r="W53" i="14"/>
  <c r="V53" i="14"/>
  <c r="U53" i="14"/>
  <c r="T53" i="14"/>
  <c r="S53" i="14"/>
  <c r="R53" i="14"/>
  <c r="Q53" i="14"/>
  <c r="P53" i="14"/>
  <c r="O53" i="14"/>
  <c r="N53" i="14"/>
  <c r="M53" i="14"/>
  <c r="L53" i="14"/>
  <c r="K53" i="14"/>
  <c r="J53" i="14"/>
  <c r="I53" i="14"/>
  <c r="H53" i="14"/>
  <c r="G53" i="14"/>
  <c r="F53" i="14"/>
  <c r="E53" i="14"/>
  <c r="D53" i="14"/>
  <c r="C53" i="14"/>
  <c r="B53" i="14"/>
  <c r="AA52" i="14"/>
  <c r="Z52" i="14"/>
  <c r="Y52" i="14"/>
  <c r="X52" i="14"/>
  <c r="W52" i="14"/>
  <c r="V52" i="14"/>
  <c r="U52" i="14"/>
  <c r="T52" i="14"/>
  <c r="S52" i="14"/>
  <c r="R52" i="14"/>
  <c r="Q52" i="14"/>
  <c r="P52" i="14"/>
  <c r="O52" i="14"/>
  <c r="N52" i="14"/>
  <c r="M52" i="14"/>
  <c r="L52" i="14"/>
  <c r="K52" i="14"/>
  <c r="J52" i="14"/>
  <c r="I52" i="14"/>
  <c r="H52" i="14"/>
  <c r="G52" i="14"/>
  <c r="F52" i="14"/>
  <c r="E52" i="14"/>
  <c r="D52" i="14"/>
  <c r="C52" i="14"/>
  <c r="B52" i="14"/>
  <c r="AG51" i="14"/>
  <c r="AF51" i="14"/>
  <c r="AE51" i="14"/>
  <c r="AD51" i="14"/>
  <c r="AC51" i="14"/>
  <c r="AB51" i="14"/>
  <c r="AA51" i="14"/>
  <c r="Z51" i="14"/>
  <c r="Y51" i="14"/>
  <c r="X51" i="14"/>
  <c r="W51" i="14"/>
  <c r="V51" i="14"/>
  <c r="U51" i="14"/>
  <c r="T51" i="14"/>
  <c r="S51" i="14"/>
  <c r="R51" i="14"/>
  <c r="Q51" i="14"/>
  <c r="P51" i="14"/>
  <c r="O51" i="14"/>
  <c r="N51" i="14"/>
  <c r="M51" i="14"/>
  <c r="L51" i="14"/>
  <c r="K51" i="14"/>
  <c r="J51" i="14"/>
  <c r="I51" i="14"/>
  <c r="H51" i="14"/>
  <c r="G51" i="14"/>
  <c r="F51" i="14"/>
  <c r="E51" i="14"/>
  <c r="D51" i="14"/>
  <c r="C51" i="14"/>
  <c r="B51" i="14"/>
  <c r="AG50" i="14"/>
  <c r="AF50" i="14"/>
  <c r="AE50" i="14"/>
  <c r="AD50" i="14"/>
  <c r="AC50" i="14"/>
  <c r="AB50" i="14"/>
  <c r="AA50" i="14"/>
  <c r="Z50" i="14"/>
  <c r="Y50" i="14"/>
  <c r="X50" i="14"/>
  <c r="W50" i="14"/>
  <c r="V50" i="14"/>
  <c r="U50" i="14"/>
  <c r="T50" i="14"/>
  <c r="S50" i="14"/>
  <c r="R50" i="14"/>
  <c r="Q50" i="14"/>
  <c r="P50" i="14"/>
  <c r="O50" i="14"/>
  <c r="N50" i="14"/>
  <c r="M50" i="14"/>
  <c r="L50" i="14"/>
  <c r="K50" i="14"/>
  <c r="J50" i="14"/>
  <c r="I50" i="14"/>
  <c r="H50" i="14"/>
  <c r="G50" i="14"/>
  <c r="F50" i="14"/>
  <c r="E50" i="14"/>
  <c r="D50" i="14"/>
  <c r="C50" i="14"/>
  <c r="B50" i="14"/>
  <c r="C51" i="20"/>
  <c r="D51" i="20"/>
  <c r="E51" i="20"/>
  <c r="F51" i="20"/>
  <c r="G51" i="20"/>
  <c r="H51" i="20"/>
  <c r="I51" i="20"/>
  <c r="J51" i="20"/>
  <c r="K51" i="20"/>
  <c r="L51" i="20"/>
  <c r="M51" i="20"/>
  <c r="N51" i="20"/>
  <c r="O51" i="20"/>
  <c r="P51" i="20"/>
  <c r="Q51" i="20"/>
  <c r="R51" i="20"/>
  <c r="S51" i="20"/>
  <c r="T51" i="20"/>
  <c r="U51" i="20"/>
  <c r="V51" i="20"/>
  <c r="W51" i="20"/>
  <c r="X51" i="20"/>
  <c r="Y51" i="20"/>
  <c r="Z51" i="20"/>
  <c r="AA51" i="20"/>
  <c r="AB51" i="20"/>
  <c r="AC51" i="20"/>
  <c r="AD51" i="20"/>
  <c r="C50" i="20"/>
  <c r="D50" i="20"/>
  <c r="E50" i="20"/>
  <c r="F50" i="20"/>
  <c r="G50" i="20"/>
  <c r="H50" i="20"/>
  <c r="I50" i="20"/>
  <c r="J50" i="20"/>
  <c r="K50" i="20"/>
  <c r="L50" i="20"/>
  <c r="M50" i="20"/>
  <c r="N50" i="20"/>
  <c r="O50" i="20"/>
  <c r="P50" i="20"/>
  <c r="Q50" i="20"/>
  <c r="R50" i="20"/>
  <c r="S50" i="20"/>
  <c r="T50" i="20"/>
  <c r="U50" i="20"/>
  <c r="V50" i="20"/>
  <c r="W50" i="20"/>
  <c r="X50" i="20"/>
  <c r="Y50" i="20"/>
  <c r="Z50" i="20"/>
  <c r="AA50" i="20"/>
  <c r="AB50" i="20"/>
  <c r="AC50" i="20"/>
  <c r="AD50" i="20"/>
  <c r="C52" i="20"/>
  <c r="D52" i="20"/>
  <c r="E52" i="20"/>
  <c r="F52" i="20"/>
  <c r="G52" i="20"/>
  <c r="H52" i="20"/>
  <c r="I52" i="20"/>
  <c r="J52" i="20"/>
  <c r="K52" i="20"/>
  <c r="L52" i="20"/>
  <c r="M52" i="20"/>
  <c r="N52" i="20"/>
  <c r="O52" i="20"/>
  <c r="P52" i="20"/>
  <c r="Q52" i="20"/>
  <c r="R52" i="20"/>
  <c r="S52" i="20"/>
  <c r="T52" i="20"/>
  <c r="U52" i="20"/>
  <c r="V52" i="20"/>
  <c r="W52" i="20"/>
  <c r="X52" i="20"/>
  <c r="Y52" i="20"/>
  <c r="Z52" i="20"/>
  <c r="C53" i="20"/>
  <c r="D53" i="20"/>
  <c r="E53" i="20"/>
  <c r="F53" i="20"/>
  <c r="G53" i="20"/>
  <c r="H53" i="20"/>
  <c r="I53" i="20"/>
  <c r="J53" i="20"/>
  <c r="K53" i="20"/>
  <c r="L53" i="20"/>
  <c r="M53" i="20"/>
  <c r="N53" i="20"/>
  <c r="O53" i="20"/>
  <c r="P53" i="20"/>
  <c r="Q53" i="20"/>
  <c r="R53" i="20"/>
  <c r="S53" i="20"/>
  <c r="T53" i="20"/>
  <c r="U53" i="20"/>
  <c r="V53" i="20"/>
  <c r="W53" i="20"/>
  <c r="X53" i="20"/>
  <c r="Y53" i="20"/>
  <c r="Z53" i="20"/>
  <c r="AA53" i="20"/>
  <c r="AB53" i="20"/>
  <c r="AC53" i="20"/>
  <c r="AD53" i="20"/>
  <c r="B53" i="20"/>
  <c r="B52" i="20"/>
  <c r="B50" i="20"/>
  <c r="B51" i="20"/>
  <c r="AF50" i="8"/>
  <c r="C50" i="8"/>
  <c r="D50" i="8"/>
  <c r="E50" i="8"/>
  <c r="F50" i="8"/>
  <c r="G50" i="8"/>
  <c r="H50" i="8"/>
  <c r="I50" i="8"/>
  <c r="J50" i="8"/>
  <c r="K50" i="8"/>
  <c r="L50" i="8"/>
  <c r="M50" i="8"/>
  <c r="N50" i="8"/>
  <c r="O50" i="8"/>
  <c r="P50" i="8"/>
  <c r="Q50" i="8"/>
  <c r="R50" i="8"/>
  <c r="S50" i="8"/>
  <c r="T50" i="8"/>
  <c r="U50" i="8"/>
  <c r="V50" i="8"/>
  <c r="W50" i="8"/>
  <c r="X50" i="8"/>
  <c r="Y50" i="8"/>
  <c r="Z50" i="8"/>
  <c r="AA50" i="8"/>
  <c r="AB50" i="8"/>
  <c r="AC50" i="8"/>
  <c r="AD50" i="8"/>
  <c r="AE50" i="8" s="1"/>
  <c r="C52" i="8"/>
  <c r="D52" i="8"/>
  <c r="E52" i="8"/>
  <c r="F52" i="8"/>
  <c r="G52" i="8"/>
  <c r="H52" i="8"/>
  <c r="I52" i="8"/>
  <c r="J52" i="8"/>
  <c r="K52" i="8"/>
  <c r="L52" i="8"/>
  <c r="M52" i="8"/>
  <c r="N52" i="8"/>
  <c r="O52" i="8"/>
  <c r="P52" i="8"/>
  <c r="Q52" i="8"/>
  <c r="R52" i="8"/>
  <c r="S52" i="8"/>
  <c r="T52" i="8"/>
  <c r="U52" i="8"/>
  <c r="V52" i="8"/>
  <c r="W52" i="8"/>
  <c r="X52" i="8"/>
  <c r="Y52" i="8"/>
  <c r="Z52" i="8"/>
  <c r="C51" i="8"/>
  <c r="D51" i="8"/>
  <c r="E51" i="8"/>
  <c r="F51" i="8"/>
  <c r="G51" i="8"/>
  <c r="H51" i="8"/>
  <c r="I51" i="8"/>
  <c r="J51" i="8"/>
  <c r="K51" i="8"/>
  <c r="L51" i="8"/>
  <c r="M51" i="8"/>
  <c r="N51" i="8"/>
  <c r="O51" i="8"/>
  <c r="P51" i="8"/>
  <c r="Q51" i="8"/>
  <c r="R51" i="8"/>
  <c r="S51" i="8"/>
  <c r="T51" i="8"/>
  <c r="U51" i="8"/>
  <c r="V51" i="8"/>
  <c r="W51" i="8"/>
  <c r="X51" i="8"/>
  <c r="Y51" i="8"/>
  <c r="Z51" i="8"/>
  <c r="AA51" i="8"/>
  <c r="AB51" i="8"/>
  <c r="AC51" i="8"/>
  <c r="AD51" i="8"/>
  <c r="AF51" i="8" s="1"/>
  <c r="C53" i="8"/>
  <c r="D53" i="8"/>
  <c r="E53" i="8"/>
  <c r="F53" i="8"/>
  <c r="G53" i="8"/>
  <c r="H53" i="8"/>
  <c r="I53" i="8"/>
  <c r="J53" i="8"/>
  <c r="K53" i="8"/>
  <c r="L53" i="8"/>
  <c r="M53" i="8"/>
  <c r="N53" i="8"/>
  <c r="O53" i="8"/>
  <c r="P53" i="8"/>
  <c r="Q53" i="8"/>
  <c r="R53" i="8"/>
  <c r="S53" i="8"/>
  <c r="T53" i="8"/>
  <c r="U53" i="8"/>
  <c r="V53" i="8"/>
  <c r="W53" i="8"/>
  <c r="X53" i="8"/>
  <c r="Y53" i="8"/>
  <c r="Z53" i="8"/>
  <c r="AA53" i="8"/>
  <c r="AB53" i="8"/>
  <c r="AC53" i="8"/>
  <c r="AD53" i="8"/>
  <c r="AE53" i="8" s="1"/>
  <c r="B53" i="8"/>
  <c r="AG53" i="8" s="1"/>
  <c r="B51" i="8"/>
  <c r="B52" i="8"/>
  <c r="B50" i="8"/>
  <c r="G25" i="25"/>
  <c r="H25" i="25"/>
  <c r="I25" i="25"/>
  <c r="J25" i="25"/>
  <c r="G26" i="25"/>
  <c r="H26" i="25"/>
  <c r="I26" i="25"/>
  <c r="J26" i="25"/>
  <c r="G27" i="25"/>
  <c r="H27" i="25"/>
  <c r="I27" i="25"/>
  <c r="J27" i="25"/>
  <c r="G28" i="25"/>
  <c r="H28" i="25"/>
  <c r="I28" i="25"/>
  <c r="J28" i="25"/>
  <c r="G29" i="25"/>
  <c r="H29" i="25"/>
  <c r="I29" i="25"/>
  <c r="J29" i="25"/>
  <c r="G30" i="25"/>
  <c r="H30" i="25"/>
  <c r="I30" i="25"/>
  <c r="J30" i="25"/>
  <c r="G31" i="25"/>
  <c r="H31" i="25"/>
  <c r="I31" i="25"/>
  <c r="J31" i="25"/>
  <c r="G32" i="25"/>
  <c r="H32" i="25"/>
  <c r="I32" i="25"/>
  <c r="J32" i="25"/>
  <c r="G33" i="25"/>
  <c r="H33" i="25"/>
  <c r="I33" i="25"/>
  <c r="J33" i="25"/>
  <c r="F26" i="25"/>
  <c r="F27" i="25"/>
  <c r="F28" i="25"/>
  <c r="F29" i="25"/>
  <c r="F30" i="25"/>
  <c r="F31" i="25"/>
  <c r="F32" i="25"/>
  <c r="F33" i="25"/>
  <c r="F25" i="25"/>
  <c r="E26" i="25"/>
  <c r="E27" i="25"/>
  <c r="E28" i="25"/>
  <c r="E29" i="25"/>
  <c r="E30" i="25"/>
  <c r="E31" i="25"/>
  <c r="E32" i="25"/>
  <c r="E33" i="25"/>
  <c r="E25" i="25"/>
  <c r="D26" i="25"/>
  <c r="D27" i="25"/>
  <c r="D28" i="25"/>
  <c r="D29" i="25"/>
  <c r="D30" i="25"/>
  <c r="D31" i="25"/>
  <c r="D32" i="25"/>
  <c r="D33" i="25"/>
  <c r="D25" i="25"/>
  <c r="C26" i="25"/>
  <c r="C27" i="25"/>
  <c r="C28" i="25"/>
  <c r="C29" i="25"/>
  <c r="C30" i="25"/>
  <c r="C31" i="25"/>
  <c r="C32" i="25"/>
  <c r="C33" i="25"/>
  <c r="C25" i="25"/>
  <c r="AA45" i="20"/>
  <c r="D3" i="25"/>
  <c r="E3" i="25"/>
  <c r="F3" i="25"/>
  <c r="G3" i="25"/>
  <c r="H3" i="25"/>
  <c r="I3" i="25"/>
  <c r="J3" i="25"/>
  <c r="K3" i="25"/>
  <c r="L3" i="25"/>
  <c r="M3" i="25"/>
  <c r="N3" i="25"/>
  <c r="O3" i="25"/>
  <c r="P3" i="25"/>
  <c r="Q3" i="25"/>
  <c r="R3" i="25"/>
  <c r="S3" i="25"/>
  <c r="T3" i="25"/>
  <c r="U3" i="25"/>
  <c r="V3" i="25"/>
  <c r="W3" i="25"/>
  <c r="X3" i="25"/>
  <c r="Y3" i="25"/>
  <c r="Z3" i="25"/>
  <c r="AA3" i="25"/>
  <c r="D4" i="25"/>
  <c r="E4" i="25"/>
  <c r="F4" i="25"/>
  <c r="G4" i="25"/>
  <c r="H4" i="25"/>
  <c r="I4" i="25"/>
  <c r="J4" i="25"/>
  <c r="K4" i="25"/>
  <c r="L4" i="25"/>
  <c r="M4" i="25"/>
  <c r="N4" i="25"/>
  <c r="O4" i="25"/>
  <c r="P4" i="25"/>
  <c r="Q4" i="25"/>
  <c r="R4" i="25"/>
  <c r="S4" i="25"/>
  <c r="T4" i="25"/>
  <c r="U4" i="25"/>
  <c r="V4" i="25"/>
  <c r="W4" i="25"/>
  <c r="X4" i="25"/>
  <c r="Y4" i="25"/>
  <c r="Z4" i="25"/>
  <c r="AA4" i="25"/>
  <c r="D5" i="25"/>
  <c r="E5" i="25"/>
  <c r="F5" i="25"/>
  <c r="G5" i="25"/>
  <c r="H5" i="25"/>
  <c r="I5" i="25"/>
  <c r="J5" i="25"/>
  <c r="K5" i="25"/>
  <c r="L5" i="25"/>
  <c r="M5" i="25"/>
  <c r="N5" i="25"/>
  <c r="O5" i="25"/>
  <c r="P5" i="25"/>
  <c r="Q5" i="25"/>
  <c r="R5" i="25"/>
  <c r="S5" i="25"/>
  <c r="T5" i="25"/>
  <c r="U5" i="25"/>
  <c r="V5" i="25"/>
  <c r="W5" i="25"/>
  <c r="X5" i="25"/>
  <c r="Y5" i="25"/>
  <c r="Z5" i="25"/>
  <c r="AA5" i="25"/>
  <c r="D6" i="25"/>
  <c r="E6" i="25"/>
  <c r="F6" i="25"/>
  <c r="G6" i="25"/>
  <c r="H6" i="25"/>
  <c r="I6" i="25"/>
  <c r="J6" i="25"/>
  <c r="K6" i="25"/>
  <c r="L6" i="25"/>
  <c r="M6" i="25"/>
  <c r="N6" i="25"/>
  <c r="O6" i="25"/>
  <c r="P6" i="25"/>
  <c r="Q6" i="25"/>
  <c r="R6" i="25"/>
  <c r="S6" i="25"/>
  <c r="T6" i="25"/>
  <c r="U6" i="25"/>
  <c r="V6" i="25"/>
  <c r="W6" i="25"/>
  <c r="X6" i="25"/>
  <c r="Y6" i="25"/>
  <c r="Z6" i="25"/>
  <c r="AA6" i="25"/>
  <c r="D7" i="25"/>
  <c r="E7" i="25"/>
  <c r="F7" i="25"/>
  <c r="G7" i="25"/>
  <c r="H7" i="25"/>
  <c r="I7" i="25"/>
  <c r="J7" i="25"/>
  <c r="K7" i="25"/>
  <c r="L7" i="25"/>
  <c r="M7" i="25"/>
  <c r="N7" i="25"/>
  <c r="O7" i="25"/>
  <c r="P7" i="25"/>
  <c r="Q7" i="25"/>
  <c r="R7" i="25"/>
  <c r="S7" i="25"/>
  <c r="T7" i="25"/>
  <c r="U7" i="25"/>
  <c r="V7" i="25"/>
  <c r="W7" i="25"/>
  <c r="X7" i="25"/>
  <c r="Y7" i="25"/>
  <c r="Z7" i="25"/>
  <c r="AA7" i="25"/>
  <c r="D8" i="25"/>
  <c r="E8" i="25"/>
  <c r="F8" i="25"/>
  <c r="G8" i="25"/>
  <c r="H8" i="25"/>
  <c r="I8" i="25"/>
  <c r="J8" i="25"/>
  <c r="K8" i="25"/>
  <c r="L8" i="25"/>
  <c r="M8" i="25"/>
  <c r="N8" i="25"/>
  <c r="O8" i="25"/>
  <c r="P8" i="25"/>
  <c r="Q8" i="25"/>
  <c r="R8" i="25"/>
  <c r="S8" i="25"/>
  <c r="T8" i="25"/>
  <c r="U8" i="25"/>
  <c r="V8" i="25"/>
  <c r="W8" i="25"/>
  <c r="X8" i="25"/>
  <c r="Y8" i="25"/>
  <c r="Z8" i="25"/>
  <c r="AA8" i="25"/>
  <c r="D9" i="25"/>
  <c r="E9" i="25"/>
  <c r="F9" i="25"/>
  <c r="G9" i="25"/>
  <c r="H9" i="25"/>
  <c r="I9" i="25"/>
  <c r="J9" i="25"/>
  <c r="K9" i="25"/>
  <c r="L9" i="25"/>
  <c r="M9" i="25"/>
  <c r="N9" i="25"/>
  <c r="O9" i="25"/>
  <c r="P9" i="25"/>
  <c r="Q9" i="25"/>
  <c r="R9" i="25"/>
  <c r="S9" i="25"/>
  <c r="T9" i="25"/>
  <c r="U9" i="25"/>
  <c r="V9" i="25"/>
  <c r="W9" i="25"/>
  <c r="X9" i="25"/>
  <c r="Y9" i="25"/>
  <c r="Z9" i="25"/>
  <c r="AA9" i="25"/>
  <c r="D10" i="25"/>
  <c r="E10" i="25"/>
  <c r="F10" i="25"/>
  <c r="G10" i="25"/>
  <c r="H10" i="25"/>
  <c r="I10" i="25"/>
  <c r="J10" i="25"/>
  <c r="K10" i="25"/>
  <c r="L10" i="25"/>
  <c r="M10" i="25"/>
  <c r="N10" i="25"/>
  <c r="O10" i="25"/>
  <c r="P10" i="25"/>
  <c r="Q10" i="25"/>
  <c r="R10" i="25"/>
  <c r="S10" i="25"/>
  <c r="T10" i="25"/>
  <c r="U10" i="25"/>
  <c r="V10" i="25"/>
  <c r="W10" i="25"/>
  <c r="D11" i="25"/>
  <c r="E11" i="25"/>
  <c r="F11" i="25"/>
  <c r="G11" i="25"/>
  <c r="H11" i="25"/>
  <c r="I11" i="25"/>
  <c r="J11" i="25"/>
  <c r="K11" i="25"/>
  <c r="L11" i="25"/>
  <c r="M11" i="25"/>
  <c r="N11" i="25"/>
  <c r="O11" i="25"/>
  <c r="P11" i="25"/>
  <c r="Q11" i="25"/>
  <c r="R11" i="25"/>
  <c r="S11" i="25"/>
  <c r="T11" i="25"/>
  <c r="U11" i="25"/>
  <c r="V11" i="25"/>
  <c r="W11" i="25"/>
  <c r="X11" i="25"/>
  <c r="Y11" i="25"/>
  <c r="Z11" i="25"/>
  <c r="AA11" i="25"/>
  <c r="C11" i="25"/>
  <c r="C10" i="25"/>
  <c r="C9" i="25"/>
  <c r="C8" i="25"/>
  <c r="C7" i="25"/>
  <c r="C6" i="25"/>
  <c r="C5" i="25"/>
  <c r="C4" i="25"/>
  <c r="C3" i="25"/>
  <c r="J24" i="25"/>
  <c r="I24" i="25"/>
  <c r="H24" i="25"/>
  <c r="G24" i="25"/>
  <c r="F24" i="25"/>
  <c r="E24" i="25"/>
  <c r="D24" i="25"/>
  <c r="C24" i="25"/>
  <c r="AA45" i="7"/>
  <c r="AB45" i="7" s="1"/>
  <c r="AC45" i="7" s="1"/>
  <c r="D56" i="24"/>
  <c r="E56" i="24"/>
  <c r="F56" i="24"/>
  <c r="G56" i="24"/>
  <c r="H56" i="24"/>
  <c r="I56" i="24"/>
  <c r="J56" i="24"/>
  <c r="K56" i="24"/>
  <c r="D67" i="24" s="1"/>
  <c r="L56" i="24"/>
  <c r="M56" i="24"/>
  <c r="N56" i="24"/>
  <c r="E67" i="24" s="1"/>
  <c r="O56" i="24"/>
  <c r="P56" i="24"/>
  <c r="Q56" i="24"/>
  <c r="R56" i="24"/>
  <c r="S56" i="24"/>
  <c r="T56" i="24"/>
  <c r="U56" i="24"/>
  <c r="V56" i="24"/>
  <c r="W56" i="24"/>
  <c r="F67" i="24" s="1"/>
  <c r="X56" i="24"/>
  <c r="G67" i="24" s="1"/>
  <c r="Y56" i="24"/>
  <c r="H67" i="24" s="1"/>
  <c r="Z56" i="24"/>
  <c r="I67" i="24" s="1"/>
  <c r="AA56" i="24"/>
  <c r="J67" i="24" s="1"/>
  <c r="D57" i="24"/>
  <c r="E57" i="24"/>
  <c r="F57" i="24"/>
  <c r="G57" i="24"/>
  <c r="H57" i="24"/>
  <c r="I57" i="24"/>
  <c r="J57" i="24"/>
  <c r="K57" i="24"/>
  <c r="D68" i="24" s="1"/>
  <c r="L57" i="24"/>
  <c r="M57" i="24"/>
  <c r="N57" i="24"/>
  <c r="E68" i="24" s="1"/>
  <c r="O57" i="24"/>
  <c r="P57" i="24"/>
  <c r="Q57" i="24"/>
  <c r="R57" i="24"/>
  <c r="S57" i="24"/>
  <c r="T57" i="24"/>
  <c r="U57" i="24"/>
  <c r="V57" i="24"/>
  <c r="W57" i="24"/>
  <c r="F68" i="24" s="1"/>
  <c r="X57" i="24"/>
  <c r="G68" i="24" s="1"/>
  <c r="Y57" i="24"/>
  <c r="H68" i="24" s="1"/>
  <c r="Z57" i="24"/>
  <c r="I68" i="24" s="1"/>
  <c r="AA57" i="24"/>
  <c r="J68" i="24" s="1"/>
  <c r="D58" i="24"/>
  <c r="E58" i="24"/>
  <c r="F58" i="24"/>
  <c r="G58" i="24"/>
  <c r="H58" i="24"/>
  <c r="I58" i="24"/>
  <c r="J58" i="24"/>
  <c r="K58" i="24"/>
  <c r="D69" i="24" s="1"/>
  <c r="L58" i="24"/>
  <c r="M58" i="24"/>
  <c r="N58" i="24"/>
  <c r="E69" i="24" s="1"/>
  <c r="O58" i="24"/>
  <c r="P58" i="24"/>
  <c r="Q58" i="24"/>
  <c r="R58" i="24"/>
  <c r="S58" i="24"/>
  <c r="T58" i="24"/>
  <c r="U58" i="24"/>
  <c r="V58" i="24"/>
  <c r="W58" i="24"/>
  <c r="F69" i="24" s="1"/>
  <c r="X58" i="24"/>
  <c r="G69" i="24" s="1"/>
  <c r="Y58" i="24"/>
  <c r="H69" i="24" s="1"/>
  <c r="Z58" i="24"/>
  <c r="I69" i="24" s="1"/>
  <c r="AA58" i="24"/>
  <c r="J69" i="24" s="1"/>
  <c r="D59" i="24"/>
  <c r="E59" i="24"/>
  <c r="F59" i="24"/>
  <c r="G59" i="24"/>
  <c r="H59" i="24"/>
  <c r="I59" i="24"/>
  <c r="J59" i="24"/>
  <c r="K59" i="24"/>
  <c r="D70" i="24" s="1"/>
  <c r="L59" i="24"/>
  <c r="M59" i="24"/>
  <c r="N59" i="24"/>
  <c r="E70" i="24" s="1"/>
  <c r="O59" i="24"/>
  <c r="P59" i="24"/>
  <c r="Q59" i="24"/>
  <c r="R59" i="24"/>
  <c r="S59" i="24"/>
  <c r="T59" i="24"/>
  <c r="U59" i="24"/>
  <c r="V59" i="24"/>
  <c r="W59" i="24"/>
  <c r="F70" i="24" s="1"/>
  <c r="X59" i="24"/>
  <c r="G70" i="24" s="1"/>
  <c r="Y59" i="24"/>
  <c r="H70" i="24" s="1"/>
  <c r="Z59" i="24"/>
  <c r="I70" i="24" s="1"/>
  <c r="AA59" i="24"/>
  <c r="J70" i="24" s="1"/>
  <c r="D60" i="24"/>
  <c r="E60" i="24"/>
  <c r="F60" i="24"/>
  <c r="G60" i="24"/>
  <c r="H60" i="24"/>
  <c r="I60" i="24"/>
  <c r="J60" i="24"/>
  <c r="K60" i="24"/>
  <c r="D71" i="24" s="1"/>
  <c r="L60" i="24"/>
  <c r="M60" i="24"/>
  <c r="N60" i="24"/>
  <c r="E71" i="24" s="1"/>
  <c r="O60" i="24"/>
  <c r="P60" i="24"/>
  <c r="Q60" i="24"/>
  <c r="R60" i="24"/>
  <c r="S60" i="24"/>
  <c r="T60" i="24"/>
  <c r="U60" i="24"/>
  <c r="V60" i="24"/>
  <c r="W60" i="24"/>
  <c r="F71" i="24" s="1"/>
  <c r="X60" i="24"/>
  <c r="G71" i="24" s="1"/>
  <c r="Y60" i="24"/>
  <c r="H71" i="24" s="1"/>
  <c r="Z60" i="24"/>
  <c r="I71" i="24" s="1"/>
  <c r="AA60" i="24"/>
  <c r="J71" i="24" s="1"/>
  <c r="D61" i="24"/>
  <c r="E61" i="24"/>
  <c r="F61" i="24"/>
  <c r="G61" i="24"/>
  <c r="H61" i="24"/>
  <c r="I61" i="24"/>
  <c r="J61" i="24"/>
  <c r="K61" i="24"/>
  <c r="D72" i="24" s="1"/>
  <c r="L61" i="24"/>
  <c r="M61" i="24"/>
  <c r="N61" i="24"/>
  <c r="E72" i="24" s="1"/>
  <c r="O61" i="24"/>
  <c r="P61" i="24"/>
  <c r="Q61" i="24"/>
  <c r="R61" i="24"/>
  <c r="S61" i="24"/>
  <c r="T61" i="24"/>
  <c r="U61" i="24"/>
  <c r="V61" i="24"/>
  <c r="W61" i="24"/>
  <c r="F72" i="24" s="1"/>
  <c r="X61" i="24"/>
  <c r="G72" i="24" s="1"/>
  <c r="Y61" i="24"/>
  <c r="H72" i="24" s="1"/>
  <c r="Z61" i="24"/>
  <c r="I72" i="24" s="1"/>
  <c r="AA61" i="24"/>
  <c r="J72" i="24" s="1"/>
  <c r="D62" i="24"/>
  <c r="E62" i="24"/>
  <c r="F62" i="24"/>
  <c r="G62" i="24"/>
  <c r="H62" i="24"/>
  <c r="I62" i="24"/>
  <c r="J62" i="24"/>
  <c r="K62" i="24"/>
  <c r="D73" i="24" s="1"/>
  <c r="L62" i="24"/>
  <c r="M62" i="24"/>
  <c r="N62" i="24"/>
  <c r="E73" i="24" s="1"/>
  <c r="O62" i="24"/>
  <c r="P62" i="24"/>
  <c r="Q62" i="24"/>
  <c r="R62" i="24"/>
  <c r="S62" i="24"/>
  <c r="T62" i="24"/>
  <c r="U62" i="24"/>
  <c r="V62" i="24"/>
  <c r="W62" i="24"/>
  <c r="F73" i="24" s="1"/>
  <c r="X62" i="24"/>
  <c r="G73" i="24" s="1"/>
  <c r="Y62" i="24"/>
  <c r="H73" i="24" s="1"/>
  <c r="Z62" i="24"/>
  <c r="I73" i="24" s="1"/>
  <c r="AA62" i="24"/>
  <c r="J73" i="24" s="1"/>
  <c r="D63" i="24"/>
  <c r="E63" i="24"/>
  <c r="F63" i="24"/>
  <c r="G63" i="24"/>
  <c r="H63" i="24"/>
  <c r="I63" i="24"/>
  <c r="J63" i="24"/>
  <c r="K63" i="24"/>
  <c r="D74" i="24" s="1"/>
  <c r="L63" i="24"/>
  <c r="M63" i="24"/>
  <c r="N63" i="24"/>
  <c r="E74" i="24" s="1"/>
  <c r="O63" i="24"/>
  <c r="P63" i="24"/>
  <c r="Q63" i="24"/>
  <c r="R63" i="24"/>
  <c r="S63" i="24"/>
  <c r="T63" i="24"/>
  <c r="U63" i="24"/>
  <c r="V63" i="24"/>
  <c r="W63" i="24"/>
  <c r="F74" i="24" s="1"/>
  <c r="D64" i="24"/>
  <c r="E64" i="24"/>
  <c r="F64" i="24"/>
  <c r="G64" i="24"/>
  <c r="H64" i="24"/>
  <c r="I64" i="24"/>
  <c r="J64" i="24"/>
  <c r="K64" i="24"/>
  <c r="D75" i="24" s="1"/>
  <c r="L64" i="24"/>
  <c r="M64" i="24"/>
  <c r="N64" i="24"/>
  <c r="E75" i="24" s="1"/>
  <c r="O64" i="24"/>
  <c r="P64" i="24"/>
  <c r="Q64" i="24"/>
  <c r="R64" i="24"/>
  <c r="S64" i="24"/>
  <c r="T64" i="24"/>
  <c r="U64" i="24"/>
  <c r="V64" i="24"/>
  <c r="W64" i="24"/>
  <c r="F75" i="24" s="1"/>
  <c r="X64" i="24"/>
  <c r="G75" i="24" s="1"/>
  <c r="Y64" i="24"/>
  <c r="H75" i="24" s="1"/>
  <c r="Z64" i="24"/>
  <c r="I75" i="24" s="1"/>
  <c r="AA64" i="24"/>
  <c r="J75" i="24" s="1"/>
  <c r="C64" i="24"/>
  <c r="C75" i="24" s="1"/>
  <c r="C63" i="24"/>
  <c r="C74" i="24" s="1"/>
  <c r="C62" i="24"/>
  <c r="C73" i="24" s="1"/>
  <c r="C61" i="24"/>
  <c r="C72" i="24" s="1"/>
  <c r="C60" i="24"/>
  <c r="C71" i="24" s="1"/>
  <c r="C59" i="24"/>
  <c r="C70" i="24" s="1"/>
  <c r="C58" i="24"/>
  <c r="C69" i="24" s="1"/>
  <c r="C57" i="24"/>
  <c r="C68" i="24" s="1"/>
  <c r="C56" i="24"/>
  <c r="C67" i="24" s="1"/>
  <c r="G25" i="24"/>
  <c r="H25" i="24"/>
  <c r="I25" i="24"/>
  <c r="J25" i="24"/>
  <c r="G26" i="24"/>
  <c r="H26" i="24"/>
  <c r="I26" i="24"/>
  <c r="J26" i="24"/>
  <c r="G27" i="24"/>
  <c r="H27" i="24"/>
  <c r="I27" i="24"/>
  <c r="J27" i="24"/>
  <c r="G28" i="24"/>
  <c r="H28" i="24"/>
  <c r="I28" i="24"/>
  <c r="J28" i="24"/>
  <c r="G29" i="24"/>
  <c r="H29" i="24"/>
  <c r="I29" i="24"/>
  <c r="J29" i="24"/>
  <c r="G30" i="24"/>
  <c r="H30" i="24"/>
  <c r="I30" i="24"/>
  <c r="J30" i="24"/>
  <c r="G31" i="24"/>
  <c r="H31" i="24"/>
  <c r="I31" i="24"/>
  <c r="J31" i="24"/>
  <c r="G32" i="24"/>
  <c r="H32" i="24"/>
  <c r="I32" i="24"/>
  <c r="J32" i="24"/>
  <c r="G33" i="24"/>
  <c r="H33" i="24"/>
  <c r="I33" i="24"/>
  <c r="J33" i="24"/>
  <c r="F33" i="24"/>
  <c r="F32" i="24"/>
  <c r="F31" i="24"/>
  <c r="F30" i="24"/>
  <c r="F29" i="24"/>
  <c r="F28" i="24"/>
  <c r="F27" i="24"/>
  <c r="F26" i="24"/>
  <c r="F25" i="24"/>
  <c r="E33" i="24"/>
  <c r="E32" i="24"/>
  <c r="E31" i="24"/>
  <c r="E30" i="24"/>
  <c r="E29" i="24"/>
  <c r="E28" i="24"/>
  <c r="E27" i="24"/>
  <c r="E26" i="24"/>
  <c r="E25" i="24"/>
  <c r="D33" i="24"/>
  <c r="D32" i="24"/>
  <c r="D31" i="24"/>
  <c r="D30" i="24"/>
  <c r="D29" i="24"/>
  <c r="D28" i="24"/>
  <c r="D27" i="24"/>
  <c r="D26" i="24"/>
  <c r="D25" i="24"/>
  <c r="C26" i="24"/>
  <c r="C27" i="24"/>
  <c r="C28" i="24"/>
  <c r="C29" i="24"/>
  <c r="C30" i="24"/>
  <c r="C31" i="24"/>
  <c r="C32" i="24"/>
  <c r="C33" i="24"/>
  <c r="C25" i="24"/>
  <c r="D10" i="24"/>
  <c r="D63" i="25" s="1"/>
  <c r="E10" i="24"/>
  <c r="E63" i="25" s="1"/>
  <c r="F10" i="24"/>
  <c r="F63" i="25" s="1"/>
  <c r="G10" i="24"/>
  <c r="H10" i="24"/>
  <c r="H63" i="25" s="1"/>
  <c r="I10" i="24"/>
  <c r="I63" i="25" s="1"/>
  <c r="J10" i="24"/>
  <c r="J63" i="25" s="1"/>
  <c r="K10" i="24"/>
  <c r="L10" i="24"/>
  <c r="L63" i="25" s="1"/>
  <c r="M10" i="24"/>
  <c r="M63" i="25" s="1"/>
  <c r="N10" i="24"/>
  <c r="N63" i="25" s="1"/>
  <c r="E74" i="25" s="1"/>
  <c r="O10" i="24"/>
  <c r="P10" i="24"/>
  <c r="P63" i="25" s="1"/>
  <c r="Q10" i="24"/>
  <c r="Q63" i="25" s="1"/>
  <c r="R10" i="24"/>
  <c r="R63" i="25" s="1"/>
  <c r="S10" i="24"/>
  <c r="T10" i="24"/>
  <c r="T63" i="25" s="1"/>
  <c r="U10" i="24"/>
  <c r="U63" i="25" s="1"/>
  <c r="V10" i="24"/>
  <c r="V63" i="25" s="1"/>
  <c r="W10" i="24"/>
  <c r="D11" i="24"/>
  <c r="D64" i="25" s="1"/>
  <c r="E11" i="24"/>
  <c r="E64" i="25" s="1"/>
  <c r="F11" i="24"/>
  <c r="F64" i="25" s="1"/>
  <c r="G11" i="24"/>
  <c r="H11" i="24"/>
  <c r="H64" i="25" s="1"/>
  <c r="I11" i="24"/>
  <c r="I64" i="25" s="1"/>
  <c r="J11" i="24"/>
  <c r="J64" i="25" s="1"/>
  <c r="K11" i="24"/>
  <c r="L11" i="24"/>
  <c r="L64" i="25" s="1"/>
  <c r="M11" i="24"/>
  <c r="M64" i="25" s="1"/>
  <c r="N11" i="24"/>
  <c r="N64" i="25" s="1"/>
  <c r="E75" i="25" s="1"/>
  <c r="O11" i="24"/>
  <c r="P11" i="24"/>
  <c r="P64" i="25" s="1"/>
  <c r="Q11" i="24"/>
  <c r="Q64" i="25" s="1"/>
  <c r="R11" i="24"/>
  <c r="R64" i="25" s="1"/>
  <c r="S11" i="24"/>
  <c r="T11" i="24"/>
  <c r="T64" i="25" s="1"/>
  <c r="U11" i="24"/>
  <c r="U64" i="25" s="1"/>
  <c r="V11" i="24"/>
  <c r="V64" i="25" s="1"/>
  <c r="W11" i="24"/>
  <c r="X11" i="24"/>
  <c r="X64" i="25" s="1"/>
  <c r="G75" i="25" s="1"/>
  <c r="Y11" i="24"/>
  <c r="Y64" i="25" s="1"/>
  <c r="H75" i="25" s="1"/>
  <c r="Z11" i="24"/>
  <c r="Z64" i="25" s="1"/>
  <c r="I75" i="25" s="1"/>
  <c r="AA11" i="24"/>
  <c r="AA45" i="8"/>
  <c r="AA52" i="8" s="1"/>
  <c r="D3" i="24"/>
  <c r="E3" i="24"/>
  <c r="E56" i="25" s="1"/>
  <c r="F3" i="24"/>
  <c r="F56" i="25" s="1"/>
  <c r="G3" i="24"/>
  <c r="H3" i="24"/>
  <c r="I3" i="24"/>
  <c r="I56" i="25" s="1"/>
  <c r="J3" i="24"/>
  <c r="J56" i="25" s="1"/>
  <c r="K3" i="24"/>
  <c r="L3" i="24"/>
  <c r="M3" i="24"/>
  <c r="M56" i="25" s="1"/>
  <c r="N3" i="24"/>
  <c r="N56" i="25" s="1"/>
  <c r="E67" i="25" s="1"/>
  <c r="O3" i="24"/>
  <c r="P3" i="24"/>
  <c r="Q3" i="24"/>
  <c r="Q56" i="25" s="1"/>
  <c r="R3" i="24"/>
  <c r="R56" i="25" s="1"/>
  <c r="S3" i="24"/>
  <c r="T3" i="24"/>
  <c r="U3" i="24"/>
  <c r="U56" i="25" s="1"/>
  <c r="V3" i="24"/>
  <c r="V56" i="25" s="1"/>
  <c r="W3" i="24"/>
  <c r="X3" i="24"/>
  <c r="Y3" i="24"/>
  <c r="Y56" i="25" s="1"/>
  <c r="H67" i="25" s="1"/>
  <c r="Z3" i="24"/>
  <c r="Z56" i="25" s="1"/>
  <c r="I67" i="25" s="1"/>
  <c r="AA3" i="24"/>
  <c r="D4" i="24"/>
  <c r="E4" i="24"/>
  <c r="E57" i="25" s="1"/>
  <c r="F4" i="24"/>
  <c r="F57" i="25" s="1"/>
  <c r="G4" i="24"/>
  <c r="H4" i="24"/>
  <c r="I4" i="24"/>
  <c r="I57" i="25" s="1"/>
  <c r="J4" i="24"/>
  <c r="J57" i="25" s="1"/>
  <c r="K4" i="24"/>
  <c r="L4" i="24"/>
  <c r="M4" i="24"/>
  <c r="M57" i="25" s="1"/>
  <c r="N4" i="24"/>
  <c r="N57" i="25" s="1"/>
  <c r="E68" i="25" s="1"/>
  <c r="O4" i="24"/>
  <c r="P4" i="24"/>
  <c r="Q4" i="24"/>
  <c r="Q57" i="25" s="1"/>
  <c r="R4" i="24"/>
  <c r="R57" i="25" s="1"/>
  <c r="S4" i="24"/>
  <c r="T4" i="24"/>
  <c r="U4" i="24"/>
  <c r="U57" i="25" s="1"/>
  <c r="V4" i="24"/>
  <c r="V57" i="25" s="1"/>
  <c r="W4" i="24"/>
  <c r="X4" i="24"/>
  <c r="Y4" i="24"/>
  <c r="Y57" i="25" s="1"/>
  <c r="H68" i="25" s="1"/>
  <c r="Z4" i="24"/>
  <c r="Z57" i="25" s="1"/>
  <c r="I68" i="25" s="1"/>
  <c r="AA4" i="24"/>
  <c r="D5" i="24"/>
  <c r="E5" i="24"/>
  <c r="E58" i="25" s="1"/>
  <c r="F5" i="24"/>
  <c r="F58" i="25" s="1"/>
  <c r="G5" i="24"/>
  <c r="H5" i="24"/>
  <c r="I5" i="24"/>
  <c r="I58" i="25" s="1"/>
  <c r="J5" i="24"/>
  <c r="J58" i="25" s="1"/>
  <c r="K5" i="24"/>
  <c r="L5" i="24"/>
  <c r="M5" i="24"/>
  <c r="M58" i="25" s="1"/>
  <c r="N5" i="24"/>
  <c r="N58" i="25" s="1"/>
  <c r="E69" i="25" s="1"/>
  <c r="O5" i="24"/>
  <c r="P5" i="24"/>
  <c r="Q5" i="24"/>
  <c r="Q58" i="25" s="1"/>
  <c r="R5" i="24"/>
  <c r="R58" i="25" s="1"/>
  <c r="S5" i="24"/>
  <c r="T5" i="24"/>
  <c r="U5" i="24"/>
  <c r="U58" i="25" s="1"/>
  <c r="V5" i="24"/>
  <c r="V58" i="25" s="1"/>
  <c r="W5" i="24"/>
  <c r="X5" i="24"/>
  <c r="Y5" i="24"/>
  <c r="Y58" i="25" s="1"/>
  <c r="H69" i="25" s="1"/>
  <c r="Z5" i="24"/>
  <c r="Z58" i="25" s="1"/>
  <c r="I69" i="25" s="1"/>
  <c r="AA5" i="24"/>
  <c r="D6" i="24"/>
  <c r="E6" i="24"/>
  <c r="E59" i="25" s="1"/>
  <c r="F6" i="24"/>
  <c r="F59" i="25" s="1"/>
  <c r="G6" i="24"/>
  <c r="H6" i="24"/>
  <c r="I6" i="24"/>
  <c r="I59" i="25" s="1"/>
  <c r="J6" i="24"/>
  <c r="J59" i="25" s="1"/>
  <c r="K6" i="24"/>
  <c r="L6" i="24"/>
  <c r="M6" i="24"/>
  <c r="M59" i="25" s="1"/>
  <c r="N6" i="24"/>
  <c r="N59" i="25" s="1"/>
  <c r="E70" i="25" s="1"/>
  <c r="O6" i="24"/>
  <c r="P6" i="24"/>
  <c r="Q6" i="24"/>
  <c r="Q59" i="25" s="1"/>
  <c r="R6" i="24"/>
  <c r="R59" i="25" s="1"/>
  <c r="S6" i="24"/>
  <c r="T6" i="24"/>
  <c r="U6" i="24"/>
  <c r="U59" i="25" s="1"/>
  <c r="V6" i="24"/>
  <c r="V59" i="25" s="1"/>
  <c r="W6" i="24"/>
  <c r="X6" i="24"/>
  <c r="Y6" i="24"/>
  <c r="Y59" i="25" s="1"/>
  <c r="H70" i="25" s="1"/>
  <c r="Z6" i="24"/>
  <c r="Z59" i="25" s="1"/>
  <c r="I70" i="25" s="1"/>
  <c r="AA6" i="24"/>
  <c r="D7" i="24"/>
  <c r="E7" i="24"/>
  <c r="E60" i="25" s="1"/>
  <c r="F7" i="24"/>
  <c r="F60" i="25" s="1"/>
  <c r="G7" i="24"/>
  <c r="H7" i="24"/>
  <c r="I7" i="24"/>
  <c r="I60" i="25" s="1"/>
  <c r="J7" i="24"/>
  <c r="J60" i="25" s="1"/>
  <c r="K7" i="24"/>
  <c r="L7" i="24"/>
  <c r="M7" i="24"/>
  <c r="M60" i="25" s="1"/>
  <c r="N7" i="24"/>
  <c r="N60" i="25" s="1"/>
  <c r="E71" i="25" s="1"/>
  <c r="O7" i="24"/>
  <c r="P7" i="24"/>
  <c r="Q7" i="24"/>
  <c r="Q60" i="25" s="1"/>
  <c r="R7" i="24"/>
  <c r="R60" i="25" s="1"/>
  <c r="S7" i="24"/>
  <c r="T7" i="24"/>
  <c r="U7" i="24"/>
  <c r="U60" i="25" s="1"/>
  <c r="V7" i="24"/>
  <c r="V60" i="25" s="1"/>
  <c r="W7" i="24"/>
  <c r="X7" i="24"/>
  <c r="Y7" i="24"/>
  <c r="Y60" i="25" s="1"/>
  <c r="H71" i="25" s="1"/>
  <c r="Z7" i="24"/>
  <c r="Z60" i="25" s="1"/>
  <c r="I71" i="25" s="1"/>
  <c r="AA7" i="24"/>
  <c r="D8" i="24"/>
  <c r="E8" i="24"/>
  <c r="E61" i="25" s="1"/>
  <c r="F8" i="24"/>
  <c r="F61" i="25" s="1"/>
  <c r="G8" i="24"/>
  <c r="H8" i="24"/>
  <c r="I8" i="24"/>
  <c r="I61" i="25" s="1"/>
  <c r="J8" i="24"/>
  <c r="J61" i="25" s="1"/>
  <c r="K8" i="24"/>
  <c r="L8" i="24"/>
  <c r="M8" i="24"/>
  <c r="M61" i="25" s="1"/>
  <c r="N8" i="24"/>
  <c r="N61" i="25" s="1"/>
  <c r="E72" i="25" s="1"/>
  <c r="O8" i="24"/>
  <c r="P8" i="24"/>
  <c r="Q8" i="24"/>
  <c r="Q61" i="25" s="1"/>
  <c r="R8" i="24"/>
  <c r="R61" i="25" s="1"/>
  <c r="S8" i="24"/>
  <c r="T8" i="24"/>
  <c r="U8" i="24"/>
  <c r="U61" i="25" s="1"/>
  <c r="V8" i="24"/>
  <c r="V61" i="25" s="1"/>
  <c r="W8" i="24"/>
  <c r="X8" i="24"/>
  <c r="Y8" i="24"/>
  <c r="Y61" i="25" s="1"/>
  <c r="H72" i="25" s="1"/>
  <c r="Z8" i="24"/>
  <c r="Z61" i="25" s="1"/>
  <c r="I72" i="25" s="1"/>
  <c r="AA8" i="24"/>
  <c r="D9" i="24"/>
  <c r="E9" i="24"/>
  <c r="E62" i="25" s="1"/>
  <c r="F9" i="24"/>
  <c r="F62" i="25" s="1"/>
  <c r="G9" i="24"/>
  <c r="H9" i="24"/>
  <c r="I9" i="24"/>
  <c r="I62" i="25" s="1"/>
  <c r="J9" i="24"/>
  <c r="J62" i="25" s="1"/>
  <c r="K9" i="24"/>
  <c r="L9" i="24"/>
  <c r="M9" i="24"/>
  <c r="M62" i="25" s="1"/>
  <c r="N9" i="24"/>
  <c r="N62" i="25" s="1"/>
  <c r="E73" i="25" s="1"/>
  <c r="O9" i="24"/>
  <c r="P9" i="24"/>
  <c r="Q9" i="24"/>
  <c r="Q62" i="25" s="1"/>
  <c r="R9" i="24"/>
  <c r="R62" i="25" s="1"/>
  <c r="S9" i="24"/>
  <c r="T9" i="24"/>
  <c r="U9" i="24"/>
  <c r="U62" i="25" s="1"/>
  <c r="V9" i="24"/>
  <c r="V62" i="25" s="1"/>
  <c r="W9" i="24"/>
  <c r="X9" i="24"/>
  <c r="Y9" i="24"/>
  <c r="Y62" i="25" s="1"/>
  <c r="H73" i="25" s="1"/>
  <c r="Z9" i="24"/>
  <c r="Z62" i="25" s="1"/>
  <c r="I73" i="25" s="1"/>
  <c r="AA9" i="24"/>
  <c r="C11" i="24"/>
  <c r="C10" i="24"/>
  <c r="C63" i="25" s="1"/>
  <c r="C74" i="25" s="1"/>
  <c r="C9" i="24"/>
  <c r="C8" i="24"/>
  <c r="C61" i="25" s="1"/>
  <c r="C72" i="25" s="1"/>
  <c r="C7" i="24"/>
  <c r="C6" i="24"/>
  <c r="C59" i="25" s="1"/>
  <c r="C70" i="25" s="1"/>
  <c r="C5" i="24"/>
  <c r="C4" i="24"/>
  <c r="C57" i="25" s="1"/>
  <c r="C68" i="25" s="1"/>
  <c r="C3" i="24"/>
  <c r="J24" i="24"/>
  <c r="I24" i="24"/>
  <c r="H24" i="24"/>
  <c r="G24" i="24"/>
  <c r="F24" i="24"/>
  <c r="E24" i="24"/>
  <c r="D24" i="24"/>
  <c r="C24" i="24"/>
  <c r="AA45" i="6"/>
  <c r="AB45" i="6" s="1"/>
  <c r="AC45" i="6" s="1"/>
  <c r="AD45" i="6" s="1"/>
  <c r="AE51" i="8" l="1"/>
  <c r="AG50" i="8"/>
  <c r="AG53" i="17"/>
  <c r="AA64" i="25"/>
  <c r="J75" i="25" s="1"/>
  <c r="W64" i="25"/>
  <c r="F75" i="25" s="1"/>
  <c r="S64" i="25"/>
  <c r="O64" i="25"/>
  <c r="K64" i="25"/>
  <c r="D75" i="25" s="1"/>
  <c r="G64" i="25"/>
  <c r="AF53" i="8"/>
  <c r="AG51" i="8"/>
  <c r="AE50" i="20"/>
  <c r="X10" i="25"/>
  <c r="AE53" i="17"/>
  <c r="AG50" i="17"/>
  <c r="AG51" i="17"/>
  <c r="AG52" i="17"/>
  <c r="AF53" i="17"/>
  <c r="AG54" i="17"/>
  <c r="AE50" i="17"/>
  <c r="AE52" i="17"/>
  <c r="AE51" i="17"/>
  <c r="AE54" i="17"/>
  <c r="AF50" i="17"/>
  <c r="AF52" i="17"/>
  <c r="AF51" i="17"/>
  <c r="AF54" i="17"/>
  <c r="AC52" i="14"/>
  <c r="AD45" i="14"/>
  <c r="AD52" i="14" s="1"/>
  <c r="AB52" i="14"/>
  <c r="AE51" i="20"/>
  <c r="AF50" i="20"/>
  <c r="AF51" i="20"/>
  <c r="AE53" i="20"/>
  <c r="AF53" i="20"/>
  <c r="AA52" i="20"/>
  <c r="C56" i="25"/>
  <c r="C67" i="25" s="1"/>
  <c r="C60" i="25"/>
  <c r="C71" i="25" s="1"/>
  <c r="C64" i="25"/>
  <c r="C75" i="25" s="1"/>
  <c r="X62" i="25"/>
  <c r="G73" i="25" s="1"/>
  <c r="T62" i="25"/>
  <c r="P62" i="25"/>
  <c r="L62" i="25"/>
  <c r="H62" i="25"/>
  <c r="D62" i="25"/>
  <c r="X61" i="25"/>
  <c r="G72" i="25" s="1"/>
  <c r="T61" i="25"/>
  <c r="P61" i="25"/>
  <c r="L61" i="25"/>
  <c r="H61" i="25"/>
  <c r="D61" i="25"/>
  <c r="X60" i="25"/>
  <c r="G71" i="25" s="1"/>
  <c r="T60" i="25"/>
  <c r="P60" i="25"/>
  <c r="L60" i="25"/>
  <c r="H60" i="25"/>
  <c r="D60" i="25"/>
  <c r="X59" i="25"/>
  <c r="G70" i="25" s="1"/>
  <c r="T59" i="25"/>
  <c r="P59" i="25"/>
  <c r="L59" i="25"/>
  <c r="H59" i="25"/>
  <c r="D59" i="25"/>
  <c r="X58" i="25"/>
  <c r="G69" i="25" s="1"/>
  <c r="T58" i="25"/>
  <c r="P58" i="25"/>
  <c r="L58" i="25"/>
  <c r="H58" i="25"/>
  <c r="D58" i="25"/>
  <c r="X57" i="25"/>
  <c r="G68" i="25" s="1"/>
  <c r="T57" i="25"/>
  <c r="P57" i="25"/>
  <c r="L57" i="25"/>
  <c r="H57" i="25"/>
  <c r="D57" i="25"/>
  <c r="X56" i="25"/>
  <c r="G67" i="25" s="1"/>
  <c r="T56" i="25"/>
  <c r="P56" i="25"/>
  <c r="L56" i="25"/>
  <c r="H56" i="25"/>
  <c r="D56" i="25"/>
  <c r="AB45" i="20"/>
  <c r="AB52" i="20" s="1"/>
  <c r="AA62" i="25"/>
  <c r="J73" i="25" s="1"/>
  <c r="W62" i="25"/>
  <c r="F73" i="25" s="1"/>
  <c r="S62" i="25"/>
  <c r="O62" i="25"/>
  <c r="K62" i="25"/>
  <c r="D73" i="25" s="1"/>
  <c r="G62" i="25"/>
  <c r="AA61" i="25"/>
  <c r="J72" i="25" s="1"/>
  <c r="W61" i="25"/>
  <c r="F72" i="25" s="1"/>
  <c r="S61" i="25"/>
  <c r="O61" i="25"/>
  <c r="K61" i="25"/>
  <c r="D72" i="25" s="1"/>
  <c r="G61" i="25"/>
  <c r="AA60" i="25"/>
  <c r="J71" i="25" s="1"/>
  <c r="W60" i="25"/>
  <c r="F71" i="25" s="1"/>
  <c r="S60" i="25"/>
  <c r="O60" i="25"/>
  <c r="K60" i="25"/>
  <c r="D71" i="25" s="1"/>
  <c r="G60" i="25"/>
  <c r="AA59" i="25"/>
  <c r="J70" i="25" s="1"/>
  <c r="W59" i="25"/>
  <c r="F70" i="25" s="1"/>
  <c r="S59" i="25"/>
  <c r="O59" i="25"/>
  <c r="K59" i="25"/>
  <c r="D70" i="25" s="1"/>
  <c r="G59" i="25"/>
  <c r="AA58" i="25"/>
  <c r="J69" i="25" s="1"/>
  <c r="W58" i="25"/>
  <c r="F69" i="25" s="1"/>
  <c r="S58" i="25"/>
  <c r="O58" i="25"/>
  <c r="K58" i="25"/>
  <c r="D69" i="25" s="1"/>
  <c r="G58" i="25"/>
  <c r="AA57" i="25"/>
  <c r="J68" i="25" s="1"/>
  <c r="W57" i="25"/>
  <c r="F68" i="25" s="1"/>
  <c r="S57" i="25"/>
  <c r="O57" i="25"/>
  <c r="K57" i="25"/>
  <c r="D68" i="25" s="1"/>
  <c r="G57" i="25"/>
  <c r="AA56" i="25"/>
  <c r="J67" i="25" s="1"/>
  <c r="W56" i="25"/>
  <c r="F67" i="25" s="1"/>
  <c r="S56" i="25"/>
  <c r="O56" i="25"/>
  <c r="K56" i="25"/>
  <c r="D67" i="25" s="1"/>
  <c r="G56" i="25"/>
  <c r="C58" i="25"/>
  <c r="C69" i="25" s="1"/>
  <c r="C62" i="25"/>
  <c r="C73" i="25" s="1"/>
  <c r="W63" i="25"/>
  <c r="F74" i="25" s="1"/>
  <c r="S63" i="25"/>
  <c r="O63" i="25"/>
  <c r="K63" i="25"/>
  <c r="D74" i="25" s="1"/>
  <c r="G63" i="25"/>
  <c r="X63" i="24"/>
  <c r="G74" i="24" s="1"/>
  <c r="AB45" i="8"/>
  <c r="Y10" i="24" s="1"/>
  <c r="X10" i="24"/>
  <c r="X63" i="25" s="1"/>
  <c r="G74" i="25" s="1"/>
  <c r="AD45" i="7"/>
  <c r="J25" i="21"/>
  <c r="I25" i="21"/>
  <c r="H25" i="21"/>
  <c r="G25" i="21"/>
  <c r="F25" i="21"/>
  <c r="E25" i="21"/>
  <c r="D25" i="21"/>
  <c r="C25" i="21"/>
  <c r="D6" i="21"/>
  <c r="E6" i="21"/>
  <c r="F6" i="21"/>
  <c r="G6" i="21"/>
  <c r="H6" i="21"/>
  <c r="I6" i="21"/>
  <c r="J6" i="21"/>
  <c r="K6" i="21"/>
  <c r="L6" i="21"/>
  <c r="M6" i="21"/>
  <c r="N6" i="21"/>
  <c r="O6" i="21"/>
  <c r="P6" i="21"/>
  <c r="Q6" i="21"/>
  <c r="R6" i="21"/>
  <c r="S6" i="21"/>
  <c r="T6" i="21"/>
  <c r="U6" i="21"/>
  <c r="V6" i="21"/>
  <c r="W6" i="21"/>
  <c r="X6" i="21"/>
  <c r="Y6" i="21"/>
  <c r="Z6" i="21"/>
  <c r="AA6" i="21"/>
  <c r="C6" i="21"/>
  <c r="D4" i="21"/>
  <c r="E4" i="21"/>
  <c r="F4" i="21"/>
  <c r="G4" i="21"/>
  <c r="H4" i="21"/>
  <c r="I4" i="21"/>
  <c r="J4" i="21"/>
  <c r="K4" i="21"/>
  <c r="L4" i="21"/>
  <c r="M4" i="21"/>
  <c r="N4" i="21"/>
  <c r="O4" i="21"/>
  <c r="P4" i="21"/>
  <c r="Q4" i="21"/>
  <c r="R4" i="21"/>
  <c r="S4" i="21"/>
  <c r="T4" i="21"/>
  <c r="U4" i="21"/>
  <c r="V4" i="21"/>
  <c r="W4" i="21"/>
  <c r="X4" i="21"/>
  <c r="Y4" i="21"/>
  <c r="Z4" i="21"/>
  <c r="AA4" i="21"/>
  <c r="D5" i="21"/>
  <c r="E5" i="21"/>
  <c r="F5" i="21"/>
  <c r="G5" i="21"/>
  <c r="H5" i="21"/>
  <c r="I5" i="21"/>
  <c r="J5" i="21"/>
  <c r="K5" i="21"/>
  <c r="L5" i="21"/>
  <c r="M5" i="21"/>
  <c r="N5" i="21"/>
  <c r="O5" i="21"/>
  <c r="P5" i="21"/>
  <c r="Q5" i="21"/>
  <c r="R5" i="21"/>
  <c r="S5" i="21"/>
  <c r="T5" i="21"/>
  <c r="U5" i="21"/>
  <c r="V5" i="21"/>
  <c r="W5" i="21"/>
  <c r="X5" i="21"/>
  <c r="Y5" i="21"/>
  <c r="Z5" i="21"/>
  <c r="AA5" i="21"/>
  <c r="D7" i="21"/>
  <c r="E7" i="21"/>
  <c r="F7" i="21"/>
  <c r="G7" i="21"/>
  <c r="H7" i="21"/>
  <c r="I7" i="21"/>
  <c r="J7" i="21"/>
  <c r="K7" i="21"/>
  <c r="L7" i="21"/>
  <c r="M7" i="21"/>
  <c r="N7" i="21"/>
  <c r="O7" i="21"/>
  <c r="P7" i="21"/>
  <c r="Q7" i="21"/>
  <c r="R7" i="21"/>
  <c r="S7" i="21"/>
  <c r="T7" i="21"/>
  <c r="U7" i="21"/>
  <c r="V7" i="21"/>
  <c r="W7" i="21"/>
  <c r="X7" i="21"/>
  <c r="Y7" i="21"/>
  <c r="Z7" i="21"/>
  <c r="AA7" i="21"/>
  <c r="D8" i="21"/>
  <c r="E8" i="21"/>
  <c r="F8" i="21"/>
  <c r="G8" i="21"/>
  <c r="H8" i="21"/>
  <c r="I8" i="21"/>
  <c r="J8" i="21"/>
  <c r="K8" i="21"/>
  <c r="L8" i="21"/>
  <c r="M8" i="21"/>
  <c r="N8" i="21"/>
  <c r="O8" i="21"/>
  <c r="P8" i="21"/>
  <c r="Q8" i="21"/>
  <c r="R8" i="21"/>
  <c r="S8" i="21"/>
  <c r="T8" i="21"/>
  <c r="U8" i="21"/>
  <c r="V8" i="21"/>
  <c r="W8" i="21"/>
  <c r="X8" i="21"/>
  <c r="Y8" i="21"/>
  <c r="Z8" i="21"/>
  <c r="AA8" i="21"/>
  <c r="D9" i="21"/>
  <c r="E9" i="21"/>
  <c r="F9" i="21"/>
  <c r="G9" i="21"/>
  <c r="H9" i="21"/>
  <c r="I9" i="21"/>
  <c r="J9" i="21"/>
  <c r="K9" i="21"/>
  <c r="L9" i="21"/>
  <c r="M9" i="21"/>
  <c r="N9" i="21"/>
  <c r="O9" i="21"/>
  <c r="P9" i="21"/>
  <c r="Q9" i="21"/>
  <c r="R9" i="21"/>
  <c r="S9" i="21"/>
  <c r="T9" i="21"/>
  <c r="U9" i="21"/>
  <c r="V9" i="21"/>
  <c r="W9" i="21"/>
  <c r="X9" i="21"/>
  <c r="Y9" i="21"/>
  <c r="Z9" i="21"/>
  <c r="AA9" i="21"/>
  <c r="D10" i="21"/>
  <c r="E10" i="21"/>
  <c r="F10" i="21"/>
  <c r="G10" i="21"/>
  <c r="H10" i="21"/>
  <c r="I10" i="21"/>
  <c r="J10" i="21"/>
  <c r="K10" i="21"/>
  <c r="L10" i="21"/>
  <c r="M10" i="21"/>
  <c r="N10" i="21"/>
  <c r="O10" i="21"/>
  <c r="P10" i="21"/>
  <c r="Q10" i="21"/>
  <c r="R10" i="21"/>
  <c r="S10" i="21"/>
  <c r="T10" i="21"/>
  <c r="U10" i="21"/>
  <c r="V10" i="21"/>
  <c r="W10" i="21"/>
  <c r="C10" i="21"/>
  <c r="C9" i="21"/>
  <c r="C8" i="21"/>
  <c r="C7" i="21"/>
  <c r="C5" i="21"/>
  <c r="C4" i="21"/>
  <c r="D3" i="21"/>
  <c r="E3" i="21"/>
  <c r="F3" i="21"/>
  <c r="F11" i="21" s="1"/>
  <c r="G3" i="21"/>
  <c r="H3" i="21"/>
  <c r="I3" i="21"/>
  <c r="J3" i="21"/>
  <c r="K3" i="21"/>
  <c r="L3" i="21"/>
  <c r="M3" i="21"/>
  <c r="N3" i="21"/>
  <c r="N11" i="21" s="1"/>
  <c r="O3" i="21"/>
  <c r="P3" i="21"/>
  <c r="Q3" i="21"/>
  <c r="R3" i="21"/>
  <c r="S3" i="21"/>
  <c r="T3" i="21"/>
  <c r="U3" i="21"/>
  <c r="V3" i="21"/>
  <c r="V11" i="21" s="1"/>
  <c r="W3" i="21"/>
  <c r="X3" i="21"/>
  <c r="Y3" i="21"/>
  <c r="Z3" i="21"/>
  <c r="AA3" i="21"/>
  <c r="C3" i="21"/>
  <c r="AG52" i="14" l="1"/>
  <c r="AF52" i="14"/>
  <c r="AE52" i="14"/>
  <c r="C11" i="21"/>
  <c r="C12" i="21" s="1"/>
  <c r="E11" i="21"/>
  <c r="E12" i="21" s="1"/>
  <c r="Z11" i="21"/>
  <c r="R11" i="21"/>
  <c r="R12" i="21" s="1"/>
  <c r="J11" i="21"/>
  <c r="J12" i="21" s="1"/>
  <c r="X11" i="21"/>
  <c r="T11" i="21"/>
  <c r="T12" i="21" s="1"/>
  <c r="P11" i="21"/>
  <c r="P12" i="21" s="1"/>
  <c r="L11" i="21"/>
  <c r="L12" i="21" s="1"/>
  <c r="H11" i="21"/>
  <c r="H12" i="21" s="1"/>
  <c r="D11" i="21"/>
  <c r="D12" i="21" s="1"/>
  <c r="M11" i="21"/>
  <c r="M12" i="21" s="1"/>
  <c r="Y11" i="21"/>
  <c r="Q11" i="21"/>
  <c r="Q12" i="21" s="1"/>
  <c r="I11" i="21"/>
  <c r="I12" i="21" s="1"/>
  <c r="AA11" i="21"/>
  <c r="W11" i="21"/>
  <c r="W12" i="21" s="1"/>
  <c r="S11" i="21"/>
  <c r="S12" i="21" s="1"/>
  <c r="O11" i="21"/>
  <c r="O12" i="21" s="1"/>
  <c r="K11" i="21"/>
  <c r="K12" i="21" s="1"/>
  <c r="G11" i="21"/>
  <c r="G12" i="21" s="1"/>
  <c r="V12" i="21"/>
  <c r="N12" i="21"/>
  <c r="F12" i="21"/>
  <c r="U11" i="21"/>
  <c r="U12" i="21" s="1"/>
  <c r="AC45" i="20"/>
  <c r="AC52" i="20" s="1"/>
  <c r="Y10" i="25"/>
  <c r="Y63" i="25" s="1"/>
  <c r="H74" i="25" s="1"/>
  <c r="Y63" i="24"/>
  <c r="H74" i="24" s="1"/>
  <c r="AC45" i="8"/>
  <c r="AC52" i="8" s="1"/>
  <c r="AB52" i="8"/>
  <c r="F27" i="19"/>
  <c r="F29" i="19"/>
  <c r="F31" i="19"/>
  <c r="F33" i="19"/>
  <c r="F26" i="19"/>
  <c r="D27" i="19"/>
  <c r="D29" i="19"/>
  <c r="D31" i="19"/>
  <c r="D33" i="19"/>
  <c r="D23" i="19"/>
  <c r="E23" i="19"/>
  <c r="F23" i="19"/>
  <c r="G23" i="19"/>
  <c r="H23" i="19"/>
  <c r="I23" i="19"/>
  <c r="J23" i="19"/>
  <c r="K23" i="19"/>
  <c r="D28" i="19" s="1"/>
  <c r="L23" i="19"/>
  <c r="M23" i="19"/>
  <c r="N23" i="19"/>
  <c r="E29" i="19" s="1"/>
  <c r="O23" i="19"/>
  <c r="P23" i="19"/>
  <c r="Q23" i="19"/>
  <c r="R23" i="19"/>
  <c r="S23" i="19"/>
  <c r="T23" i="19"/>
  <c r="U23" i="19"/>
  <c r="V23" i="19"/>
  <c r="W23" i="19"/>
  <c r="F30" i="19" s="1"/>
  <c r="X23" i="19"/>
  <c r="G26" i="19" s="1"/>
  <c r="Y23" i="19"/>
  <c r="H26" i="19" s="1"/>
  <c r="Z23" i="19"/>
  <c r="I26" i="19" s="1"/>
  <c r="AA23" i="19"/>
  <c r="J26" i="19" s="1"/>
  <c r="D26" i="19"/>
  <c r="C30" i="19"/>
  <c r="C34" i="19"/>
  <c r="C23" i="19"/>
  <c r="C27" i="19" s="1"/>
  <c r="G25" i="19"/>
  <c r="H25" i="19"/>
  <c r="I25" i="19"/>
  <c r="J25" i="19"/>
  <c r="F25" i="19"/>
  <c r="E25" i="19"/>
  <c r="D25" i="19"/>
  <c r="C25" i="19"/>
  <c r="D9" i="19"/>
  <c r="E9" i="19"/>
  <c r="F9" i="19"/>
  <c r="G9" i="19"/>
  <c r="H9" i="19"/>
  <c r="I9" i="19"/>
  <c r="J9" i="19"/>
  <c r="K9" i="19"/>
  <c r="L9" i="19"/>
  <c r="M9" i="19"/>
  <c r="N9" i="19"/>
  <c r="O9" i="19"/>
  <c r="P9" i="19"/>
  <c r="Q9" i="19"/>
  <c r="R9" i="19"/>
  <c r="S9" i="19"/>
  <c r="T9" i="19"/>
  <c r="U9" i="19"/>
  <c r="V9" i="19"/>
  <c r="W9" i="19"/>
  <c r="X9" i="19"/>
  <c r="Y9" i="19"/>
  <c r="Z9" i="19"/>
  <c r="AA9" i="19"/>
  <c r="C9" i="19"/>
  <c r="D10" i="19"/>
  <c r="E10" i="19"/>
  <c r="F10" i="19"/>
  <c r="G10" i="19"/>
  <c r="H10" i="19"/>
  <c r="I10" i="19"/>
  <c r="J10" i="19"/>
  <c r="K10" i="19"/>
  <c r="L10" i="19"/>
  <c r="M10" i="19"/>
  <c r="N10" i="19"/>
  <c r="O10" i="19"/>
  <c r="P10" i="19"/>
  <c r="Q10" i="19"/>
  <c r="R10" i="19"/>
  <c r="S10" i="19"/>
  <c r="T10" i="19"/>
  <c r="U10" i="19"/>
  <c r="V10" i="19"/>
  <c r="W10" i="19"/>
  <c r="X10" i="19" s="1"/>
  <c r="Y10" i="19" s="1"/>
  <c r="Z10" i="19" s="1"/>
  <c r="AA10" i="19" s="1"/>
  <c r="C10" i="19"/>
  <c r="E32" i="19" l="1"/>
  <c r="E28" i="19"/>
  <c r="I34" i="19"/>
  <c r="I33" i="19"/>
  <c r="I32" i="19"/>
  <c r="I31" i="19"/>
  <c r="I30" i="19"/>
  <c r="I29" i="19"/>
  <c r="I28" i="19"/>
  <c r="I27" i="19"/>
  <c r="I35" i="19" s="1"/>
  <c r="C33" i="19"/>
  <c r="C29" i="19"/>
  <c r="D34" i="19"/>
  <c r="D30" i="19"/>
  <c r="D35" i="19" s="1"/>
  <c r="E26" i="19"/>
  <c r="E31" i="19"/>
  <c r="E27" i="19"/>
  <c r="F32" i="19"/>
  <c r="F35" i="19" s="1"/>
  <c r="F28" i="19"/>
  <c r="H34" i="19"/>
  <c r="H33" i="19"/>
  <c r="H32" i="19"/>
  <c r="H31" i="19"/>
  <c r="H30" i="19"/>
  <c r="H29" i="19"/>
  <c r="H28" i="19"/>
  <c r="H35" i="19" s="1"/>
  <c r="H27" i="19"/>
  <c r="G28" i="19"/>
  <c r="C32" i="19"/>
  <c r="C28" i="19"/>
  <c r="E34" i="19"/>
  <c r="E30" i="19"/>
  <c r="G34" i="19"/>
  <c r="G33" i="19"/>
  <c r="G32" i="19"/>
  <c r="G31" i="19"/>
  <c r="G30" i="19"/>
  <c r="G29" i="19"/>
  <c r="G27" i="19"/>
  <c r="G35" i="19" s="1"/>
  <c r="C26" i="19"/>
  <c r="C31" i="19"/>
  <c r="D32" i="19"/>
  <c r="E33" i="19"/>
  <c r="F34" i="19"/>
  <c r="J34" i="19"/>
  <c r="J33" i="19"/>
  <c r="J32" i="19"/>
  <c r="J31" i="19"/>
  <c r="J30" i="19"/>
  <c r="J29" i="19"/>
  <c r="J28" i="19"/>
  <c r="J27" i="19"/>
  <c r="J35" i="19" s="1"/>
  <c r="X10" i="21"/>
  <c r="X12" i="21" s="1"/>
  <c r="D34" i="21"/>
  <c r="D30" i="21"/>
  <c r="D26" i="21"/>
  <c r="D27" i="21"/>
  <c r="D33" i="21"/>
  <c r="D29" i="21"/>
  <c r="D32" i="21"/>
  <c r="D28" i="21"/>
  <c r="D31" i="21"/>
  <c r="F34" i="21"/>
  <c r="F30" i="21"/>
  <c r="F26" i="21"/>
  <c r="F33" i="21"/>
  <c r="F29" i="21"/>
  <c r="F27" i="21"/>
  <c r="F32" i="21"/>
  <c r="F28" i="21"/>
  <c r="F31" i="21"/>
  <c r="Z10" i="25"/>
  <c r="AD45" i="20"/>
  <c r="E31" i="21"/>
  <c r="E27" i="21"/>
  <c r="E32" i="21"/>
  <c r="E34" i="21"/>
  <c r="E30" i="21"/>
  <c r="E26" i="21"/>
  <c r="E33" i="21"/>
  <c r="E29" i="21"/>
  <c r="E28" i="21"/>
  <c r="Y10" i="21"/>
  <c r="C29" i="21"/>
  <c r="C33" i="21"/>
  <c r="C30" i="21"/>
  <c r="C34" i="21"/>
  <c r="C28" i="21"/>
  <c r="C27" i="21"/>
  <c r="C31" i="21"/>
  <c r="C26" i="21"/>
  <c r="C32" i="21"/>
  <c r="AD45" i="8"/>
  <c r="Z63" i="24"/>
  <c r="I74" i="24" s="1"/>
  <c r="Z10" i="24"/>
  <c r="D162" i="1"/>
  <c r="E162" i="1"/>
  <c r="F162" i="1"/>
  <c r="G162" i="1"/>
  <c r="H162" i="1"/>
  <c r="I162" i="1"/>
  <c r="J162" i="1"/>
  <c r="K162" i="1"/>
  <c r="L162" i="1"/>
  <c r="M162" i="1"/>
  <c r="N162" i="1"/>
  <c r="O162" i="1"/>
  <c r="P162" i="1"/>
  <c r="Q162" i="1"/>
  <c r="R162" i="1"/>
  <c r="S162" i="1"/>
  <c r="T162" i="1"/>
  <c r="U162" i="1"/>
  <c r="V162" i="1"/>
  <c r="W162" i="1"/>
  <c r="X162" i="1"/>
  <c r="Y162" i="1"/>
  <c r="Z162" i="1"/>
  <c r="AA162" i="1"/>
  <c r="AB162" i="1"/>
  <c r="AC162" i="1"/>
  <c r="AD162" i="1"/>
  <c r="AE162" i="1"/>
  <c r="D99" i="1"/>
  <c r="E99" i="1"/>
  <c r="F99" i="1"/>
  <c r="G99" i="1"/>
  <c r="H99" i="1"/>
  <c r="I99" i="1"/>
  <c r="E8" i="18" s="1"/>
  <c r="J99" i="1"/>
  <c r="K99" i="1"/>
  <c r="L99" i="1"/>
  <c r="M99" i="1"/>
  <c r="N99" i="1"/>
  <c r="O99" i="1"/>
  <c r="P99" i="1"/>
  <c r="Q99" i="1"/>
  <c r="R99" i="1"/>
  <c r="S99" i="1"/>
  <c r="T99" i="1"/>
  <c r="U99" i="1"/>
  <c r="V99" i="1"/>
  <c r="W99" i="1"/>
  <c r="X99" i="1"/>
  <c r="Y99" i="1"/>
  <c r="F8" i="18" s="1"/>
  <c r="Z99" i="1"/>
  <c r="AA99" i="1"/>
  <c r="H8" i="18" s="1"/>
  <c r="AB99" i="1"/>
  <c r="AC99" i="1"/>
  <c r="J8" i="18" s="1"/>
  <c r="AD99" i="1"/>
  <c r="AE99" i="1"/>
  <c r="L8" i="18" s="1"/>
  <c r="C99" i="1"/>
  <c r="H242" i="1"/>
  <c r="D5" i="18" s="1"/>
  <c r="I242" i="1"/>
  <c r="J242" i="1"/>
  <c r="K242" i="1"/>
  <c r="L242" i="1"/>
  <c r="M242" i="1"/>
  <c r="N242" i="1"/>
  <c r="O242" i="1"/>
  <c r="P242" i="1"/>
  <c r="E5" i="18" s="1"/>
  <c r="E21" i="18" s="1"/>
  <c r="Q242" i="1"/>
  <c r="R242" i="1"/>
  <c r="S242" i="1"/>
  <c r="T242" i="1"/>
  <c r="U242" i="1"/>
  <c r="V242" i="1"/>
  <c r="W242" i="1"/>
  <c r="X242" i="1"/>
  <c r="Y242" i="1"/>
  <c r="Z242" i="1"/>
  <c r="G5" i="18" s="1"/>
  <c r="G21" i="18" s="1"/>
  <c r="AA242" i="1"/>
  <c r="AB242" i="1"/>
  <c r="I5" i="18" s="1"/>
  <c r="I21" i="18" s="1"/>
  <c r="AC242" i="1"/>
  <c r="AD242" i="1"/>
  <c r="K5" i="18" s="1"/>
  <c r="K21" i="18" s="1"/>
  <c r="AE242" i="1"/>
  <c r="G2" i="18"/>
  <c r="H2" i="18" s="1"/>
  <c r="I2" i="18" s="1"/>
  <c r="J2" i="18" s="1"/>
  <c r="K2" i="18" s="1"/>
  <c r="L2" i="18" s="1"/>
  <c r="D197" i="1"/>
  <c r="E197" i="1"/>
  <c r="F197" i="1"/>
  <c r="G197" i="1"/>
  <c r="H197" i="1"/>
  <c r="I197" i="1"/>
  <c r="J197" i="1"/>
  <c r="K197" i="1"/>
  <c r="L197" i="1"/>
  <c r="M197" i="1"/>
  <c r="N197" i="1"/>
  <c r="O197" i="1"/>
  <c r="P197" i="1"/>
  <c r="Q197" i="1"/>
  <c r="R197" i="1"/>
  <c r="S197" i="1"/>
  <c r="T197" i="1"/>
  <c r="U197" i="1"/>
  <c r="V197" i="1"/>
  <c r="W197" i="1"/>
  <c r="X197" i="1"/>
  <c r="Y197" i="1"/>
  <c r="Z197" i="1"/>
  <c r="AA197" i="1"/>
  <c r="AB197" i="1"/>
  <c r="AC197" i="1"/>
  <c r="AD197" i="1"/>
  <c r="AE197" i="1"/>
  <c r="C197" i="1"/>
  <c r="E189" i="1"/>
  <c r="F189" i="1"/>
  <c r="G189" i="1"/>
  <c r="H189" i="1"/>
  <c r="I189" i="1"/>
  <c r="J189" i="1"/>
  <c r="K189" i="1"/>
  <c r="L189" i="1"/>
  <c r="M189" i="1"/>
  <c r="N189" i="1"/>
  <c r="O189" i="1"/>
  <c r="P189" i="1"/>
  <c r="Q189" i="1"/>
  <c r="R189" i="1"/>
  <c r="S189" i="1"/>
  <c r="T189" i="1"/>
  <c r="U189" i="1"/>
  <c r="V189" i="1"/>
  <c r="W189" i="1"/>
  <c r="X189" i="1"/>
  <c r="Y189" i="1"/>
  <c r="Z189" i="1"/>
  <c r="AA189" i="1"/>
  <c r="AB189" i="1"/>
  <c r="AC189" i="1"/>
  <c r="AD189" i="1"/>
  <c r="AE189" i="1"/>
  <c r="D189" i="1"/>
  <c r="C189" i="1"/>
  <c r="D180" i="1"/>
  <c r="E180" i="1"/>
  <c r="F180" i="1"/>
  <c r="G180" i="1"/>
  <c r="H180" i="1"/>
  <c r="I180" i="1"/>
  <c r="J180" i="1"/>
  <c r="K180" i="1"/>
  <c r="L180" i="1"/>
  <c r="M180" i="1"/>
  <c r="N180" i="1"/>
  <c r="O180" i="1"/>
  <c r="P180" i="1"/>
  <c r="Q180" i="1"/>
  <c r="R180" i="1"/>
  <c r="S180" i="1"/>
  <c r="T180" i="1"/>
  <c r="U180" i="1"/>
  <c r="V180" i="1"/>
  <c r="W180" i="1"/>
  <c r="X180" i="1"/>
  <c r="Y180" i="1"/>
  <c r="Z180" i="1"/>
  <c r="AA180" i="1"/>
  <c r="AB180" i="1"/>
  <c r="AC180" i="1"/>
  <c r="AD180" i="1"/>
  <c r="AE180" i="1"/>
  <c r="C180" i="1"/>
  <c r="C162" i="1"/>
  <c r="D144" i="1"/>
  <c r="E144" i="1"/>
  <c r="F144" i="1"/>
  <c r="G144" i="1"/>
  <c r="H144" i="1"/>
  <c r="I144" i="1"/>
  <c r="J144" i="1"/>
  <c r="K144" i="1"/>
  <c r="L144" i="1"/>
  <c r="M144" i="1"/>
  <c r="N144" i="1"/>
  <c r="O144" i="1"/>
  <c r="P144" i="1"/>
  <c r="Q144" i="1"/>
  <c r="R144" i="1"/>
  <c r="S144" i="1"/>
  <c r="T144" i="1"/>
  <c r="U144" i="1"/>
  <c r="V144" i="1"/>
  <c r="W144" i="1"/>
  <c r="X144" i="1"/>
  <c r="Y144" i="1"/>
  <c r="Z144" i="1"/>
  <c r="AA144" i="1"/>
  <c r="AB144" i="1"/>
  <c r="AC144" i="1"/>
  <c r="AD144" i="1"/>
  <c r="AE144" i="1"/>
  <c r="C144" i="1"/>
  <c r="D108" i="1"/>
  <c r="E108" i="1"/>
  <c r="F108" i="1"/>
  <c r="G108" i="1"/>
  <c r="H108" i="1"/>
  <c r="I108" i="1"/>
  <c r="J108" i="1"/>
  <c r="K108" i="1"/>
  <c r="L108" i="1"/>
  <c r="M108" i="1"/>
  <c r="N108" i="1"/>
  <c r="O108" i="1"/>
  <c r="P108" i="1"/>
  <c r="Q108" i="1"/>
  <c r="R108" i="1"/>
  <c r="S108" i="1"/>
  <c r="T108" i="1"/>
  <c r="U108" i="1"/>
  <c r="V108" i="1"/>
  <c r="W108" i="1"/>
  <c r="X108" i="1"/>
  <c r="Y108" i="1"/>
  <c r="Z108" i="1"/>
  <c r="AA108" i="1"/>
  <c r="AB108" i="1"/>
  <c r="AC108" i="1"/>
  <c r="AD108" i="1"/>
  <c r="AE108" i="1"/>
  <c r="C108" i="1"/>
  <c r="D90" i="1"/>
  <c r="E90" i="1"/>
  <c r="F90" i="1"/>
  <c r="G90" i="1"/>
  <c r="H90" i="1"/>
  <c r="I90" i="1"/>
  <c r="J90" i="1"/>
  <c r="K90" i="1"/>
  <c r="L90" i="1"/>
  <c r="M90" i="1"/>
  <c r="N90" i="1"/>
  <c r="O90" i="1"/>
  <c r="P90" i="1"/>
  <c r="Q90" i="1"/>
  <c r="R90" i="1"/>
  <c r="S90" i="1"/>
  <c r="T90" i="1"/>
  <c r="U90" i="1"/>
  <c r="V90" i="1"/>
  <c r="W90" i="1"/>
  <c r="X90" i="1"/>
  <c r="Y90" i="1"/>
  <c r="Z90" i="1"/>
  <c r="AA90" i="1"/>
  <c r="AB90" i="1"/>
  <c r="AC90" i="1"/>
  <c r="AD90" i="1"/>
  <c r="AE90" i="1"/>
  <c r="AI90" i="1" s="1"/>
  <c r="C90" i="1"/>
  <c r="D81" i="1"/>
  <c r="E81" i="1"/>
  <c r="F81" i="1"/>
  <c r="G81" i="1"/>
  <c r="H81" i="1"/>
  <c r="I81" i="1"/>
  <c r="J81" i="1"/>
  <c r="K81" i="1"/>
  <c r="L81" i="1"/>
  <c r="M81" i="1"/>
  <c r="N81" i="1"/>
  <c r="O81" i="1"/>
  <c r="P81" i="1"/>
  <c r="Q81" i="1"/>
  <c r="R81" i="1"/>
  <c r="S81" i="1"/>
  <c r="T81" i="1"/>
  <c r="U81" i="1"/>
  <c r="V81" i="1"/>
  <c r="W81" i="1"/>
  <c r="X81" i="1"/>
  <c r="Y81" i="1"/>
  <c r="Z81" i="1"/>
  <c r="AA81" i="1"/>
  <c r="AB81" i="1"/>
  <c r="AC81" i="1"/>
  <c r="AD81" i="1"/>
  <c r="AE81" i="1"/>
  <c r="C81" i="1"/>
  <c r="L6" i="18" s="1"/>
  <c r="D40" i="1"/>
  <c r="E40" i="1"/>
  <c r="F40" i="1"/>
  <c r="G40" i="1"/>
  <c r="H40" i="1"/>
  <c r="I40" i="1"/>
  <c r="J40" i="1"/>
  <c r="K40" i="1"/>
  <c r="L40" i="1"/>
  <c r="M40" i="1"/>
  <c r="N40" i="1"/>
  <c r="O40" i="1"/>
  <c r="P40" i="1"/>
  <c r="Q40" i="1"/>
  <c r="R40" i="1"/>
  <c r="S40" i="1"/>
  <c r="T40" i="1"/>
  <c r="U40" i="1"/>
  <c r="V40" i="1"/>
  <c r="W40" i="1"/>
  <c r="X40" i="1"/>
  <c r="Y40" i="1"/>
  <c r="Z40" i="1"/>
  <c r="AA40" i="1"/>
  <c r="AB40" i="1"/>
  <c r="AC40" i="1"/>
  <c r="AD40" i="1"/>
  <c r="AE40" i="1"/>
  <c r="C40" i="1"/>
  <c r="AB170" i="1"/>
  <c r="AC170" i="1" s="1"/>
  <c r="AA170" i="1"/>
  <c r="D170" i="1"/>
  <c r="E170" i="1"/>
  <c r="F170" i="1"/>
  <c r="G170" i="1"/>
  <c r="H170" i="1"/>
  <c r="I170" i="1"/>
  <c r="J170" i="1"/>
  <c r="K170" i="1"/>
  <c r="L170" i="1"/>
  <c r="M170" i="1"/>
  <c r="N170" i="1"/>
  <c r="O170" i="1"/>
  <c r="D21" i="26" s="1"/>
  <c r="P170" i="1"/>
  <c r="D21" i="16" s="1"/>
  <c r="Q170" i="1"/>
  <c r="R170" i="1"/>
  <c r="S170" i="1"/>
  <c r="T170" i="1"/>
  <c r="U170" i="1"/>
  <c r="V170" i="1"/>
  <c r="W170" i="1"/>
  <c r="X170" i="1"/>
  <c r="Y170" i="1"/>
  <c r="F21" i="16" s="1"/>
  <c r="Z170" i="1"/>
  <c r="C170" i="1"/>
  <c r="H2" i="16"/>
  <c r="I2" i="16" s="1"/>
  <c r="J2" i="16" s="1"/>
  <c r="I241" i="1"/>
  <c r="J241" i="1"/>
  <c r="K241" i="1"/>
  <c r="L241" i="1"/>
  <c r="M241" i="1"/>
  <c r="N241" i="1"/>
  <c r="O241" i="1"/>
  <c r="P241" i="1"/>
  <c r="Q241" i="1"/>
  <c r="R241" i="1"/>
  <c r="S241" i="1"/>
  <c r="T241" i="1"/>
  <c r="U241" i="1"/>
  <c r="V241" i="1"/>
  <c r="W241" i="1"/>
  <c r="X241" i="1"/>
  <c r="Y241" i="1"/>
  <c r="Z241" i="1"/>
  <c r="AA241" i="1"/>
  <c r="AB241" i="1"/>
  <c r="AC241" i="1"/>
  <c r="AD241" i="1"/>
  <c r="AE241" i="1"/>
  <c r="H241" i="1"/>
  <c r="C7" i="26" s="1"/>
  <c r="I230" i="1"/>
  <c r="J230" i="1"/>
  <c r="K230" i="1"/>
  <c r="L230" i="1"/>
  <c r="M230" i="1"/>
  <c r="N230" i="1"/>
  <c r="O230" i="1"/>
  <c r="P230" i="1"/>
  <c r="Q230" i="1"/>
  <c r="R230" i="1"/>
  <c r="S230" i="1"/>
  <c r="T230" i="1"/>
  <c r="U230" i="1"/>
  <c r="V230" i="1"/>
  <c r="W230" i="1"/>
  <c r="X230" i="1"/>
  <c r="Y230" i="1"/>
  <c r="Z230" i="1"/>
  <c r="AA230" i="1"/>
  <c r="AB230" i="1"/>
  <c r="AC230" i="1"/>
  <c r="AD230" i="1"/>
  <c r="H230" i="1"/>
  <c r="H222" i="1"/>
  <c r="C27" i="26" s="1"/>
  <c r="I222" i="1"/>
  <c r="J222" i="1"/>
  <c r="K222" i="1"/>
  <c r="L222" i="1"/>
  <c r="M222" i="1"/>
  <c r="N222" i="1"/>
  <c r="O222" i="1"/>
  <c r="P222" i="1"/>
  <c r="D59" i="16" s="1"/>
  <c r="Q222" i="1"/>
  <c r="R222" i="1"/>
  <c r="S222" i="1"/>
  <c r="T222" i="1"/>
  <c r="U222" i="1"/>
  <c r="V222" i="1"/>
  <c r="W222" i="1"/>
  <c r="X222" i="1"/>
  <c r="Y222" i="1"/>
  <c r="Z222" i="1"/>
  <c r="AA222" i="1"/>
  <c r="AB222" i="1"/>
  <c r="H27" i="26" s="1"/>
  <c r="AC222" i="1"/>
  <c r="AD222" i="1"/>
  <c r="AE222" i="1"/>
  <c r="G222" i="1"/>
  <c r="H214" i="1"/>
  <c r="C26" i="26" s="1"/>
  <c r="I214" i="1"/>
  <c r="J214" i="1"/>
  <c r="K214" i="1"/>
  <c r="L214" i="1"/>
  <c r="M214" i="1"/>
  <c r="N214" i="1"/>
  <c r="O214" i="1"/>
  <c r="P214" i="1"/>
  <c r="D58" i="16" s="1"/>
  <c r="Q214" i="1"/>
  <c r="E26" i="26" s="1"/>
  <c r="R214" i="1"/>
  <c r="S214" i="1"/>
  <c r="T214" i="1"/>
  <c r="U214" i="1"/>
  <c r="V214" i="1"/>
  <c r="W214" i="1"/>
  <c r="X214" i="1"/>
  <c r="Y214" i="1"/>
  <c r="F26" i="26" s="1"/>
  <c r="Z214" i="1"/>
  <c r="AA214" i="1"/>
  <c r="G26" i="26" s="1"/>
  <c r="AB214" i="1"/>
  <c r="H26" i="26" s="1"/>
  <c r="AC214" i="1"/>
  <c r="I26" i="26" s="1"/>
  <c r="AD214" i="1"/>
  <c r="J26" i="26" s="1"/>
  <c r="AE214" i="1"/>
  <c r="K26" i="26" s="1"/>
  <c r="G214" i="1"/>
  <c r="D205" i="1"/>
  <c r="D206" i="1" s="1"/>
  <c r="E205" i="1"/>
  <c r="E206" i="1" s="1"/>
  <c r="F205" i="1"/>
  <c r="F206" i="1" s="1"/>
  <c r="G205" i="1"/>
  <c r="G206" i="1" s="1"/>
  <c r="H205" i="1"/>
  <c r="H206" i="1" s="1"/>
  <c r="I205" i="1"/>
  <c r="I206" i="1" s="1"/>
  <c r="J205" i="1"/>
  <c r="J206" i="1" s="1"/>
  <c r="K205" i="1"/>
  <c r="K206" i="1" s="1"/>
  <c r="L205" i="1"/>
  <c r="L206" i="1" s="1"/>
  <c r="M205" i="1"/>
  <c r="M206" i="1" s="1"/>
  <c r="N205" i="1"/>
  <c r="N206" i="1" s="1"/>
  <c r="O205" i="1"/>
  <c r="D25" i="26" s="1"/>
  <c r="P205" i="1"/>
  <c r="D25" i="16" s="1"/>
  <c r="Q205" i="1"/>
  <c r="R205" i="1"/>
  <c r="R206" i="1" s="1"/>
  <c r="S205" i="1"/>
  <c r="S206" i="1" s="1"/>
  <c r="T205" i="1"/>
  <c r="T206" i="1" s="1"/>
  <c r="U205" i="1"/>
  <c r="U206" i="1" s="1"/>
  <c r="V205" i="1"/>
  <c r="V206" i="1" s="1"/>
  <c r="W205" i="1"/>
  <c r="W206" i="1" s="1"/>
  <c r="X205" i="1"/>
  <c r="X206" i="1" s="1"/>
  <c r="Y205" i="1"/>
  <c r="F25" i="26" s="1"/>
  <c r="Z205" i="1"/>
  <c r="Z206" i="1" s="1"/>
  <c r="AA205" i="1"/>
  <c r="G25" i="26" s="1"/>
  <c r="AB205" i="1"/>
  <c r="H25" i="26" s="1"/>
  <c r="AC205" i="1"/>
  <c r="I25" i="26" s="1"/>
  <c r="AD205" i="1"/>
  <c r="J25" i="26" s="1"/>
  <c r="AE205" i="1"/>
  <c r="K25" i="26" s="1"/>
  <c r="C205" i="1"/>
  <c r="C206" i="1" s="1"/>
  <c r="D196" i="1"/>
  <c r="E196" i="1"/>
  <c r="F196" i="1"/>
  <c r="G196" i="1"/>
  <c r="H196" i="1"/>
  <c r="I196" i="1"/>
  <c r="J196" i="1"/>
  <c r="K196" i="1"/>
  <c r="L196" i="1"/>
  <c r="M196" i="1"/>
  <c r="N196" i="1"/>
  <c r="O196" i="1"/>
  <c r="D24" i="26" s="1"/>
  <c r="P196" i="1"/>
  <c r="D24" i="16" s="1"/>
  <c r="Q196" i="1"/>
  <c r="R196" i="1"/>
  <c r="S196" i="1"/>
  <c r="T196" i="1"/>
  <c r="U196" i="1"/>
  <c r="V196" i="1"/>
  <c r="W196" i="1"/>
  <c r="X196" i="1"/>
  <c r="Y196" i="1"/>
  <c r="F24" i="26" s="1"/>
  <c r="Z196" i="1"/>
  <c r="AA196" i="1"/>
  <c r="G24" i="26" s="1"/>
  <c r="AB196" i="1"/>
  <c r="H24" i="26" s="1"/>
  <c r="AC196" i="1"/>
  <c r="I24" i="26" s="1"/>
  <c r="AD196" i="1"/>
  <c r="J24" i="26" s="1"/>
  <c r="AE196" i="1"/>
  <c r="K24" i="26" s="1"/>
  <c r="C196" i="1"/>
  <c r="D188" i="1"/>
  <c r="E188" i="1"/>
  <c r="F188" i="1"/>
  <c r="G188" i="1"/>
  <c r="H188" i="1"/>
  <c r="I188" i="1"/>
  <c r="J188" i="1"/>
  <c r="K188" i="1"/>
  <c r="L188" i="1"/>
  <c r="M188" i="1"/>
  <c r="N188" i="1"/>
  <c r="O188" i="1"/>
  <c r="D23" i="26" s="1"/>
  <c r="P188" i="1"/>
  <c r="D23" i="16" s="1"/>
  <c r="Q188" i="1"/>
  <c r="R188" i="1"/>
  <c r="S188" i="1"/>
  <c r="T188" i="1"/>
  <c r="U188" i="1"/>
  <c r="V188" i="1"/>
  <c r="W188" i="1"/>
  <c r="X188" i="1"/>
  <c r="Y188" i="1"/>
  <c r="Z188" i="1"/>
  <c r="AA188" i="1"/>
  <c r="AB188" i="1"/>
  <c r="H23" i="26" s="1"/>
  <c r="AC188" i="1"/>
  <c r="AD188" i="1"/>
  <c r="AE188" i="1"/>
  <c r="C188" i="1"/>
  <c r="D179" i="1"/>
  <c r="E179" i="1"/>
  <c r="F179" i="1"/>
  <c r="G179" i="1"/>
  <c r="H179" i="1"/>
  <c r="I179" i="1"/>
  <c r="J179" i="1"/>
  <c r="K179" i="1"/>
  <c r="L179" i="1"/>
  <c r="M179" i="1"/>
  <c r="N179" i="1"/>
  <c r="O179" i="1"/>
  <c r="D22" i="26" s="1"/>
  <c r="P179" i="1"/>
  <c r="D22" i="16" s="1"/>
  <c r="Q179" i="1"/>
  <c r="R179" i="1"/>
  <c r="S179" i="1"/>
  <c r="T179" i="1"/>
  <c r="U179" i="1"/>
  <c r="V179" i="1"/>
  <c r="W179" i="1"/>
  <c r="X179" i="1"/>
  <c r="Y179" i="1"/>
  <c r="F22" i="26" s="1"/>
  <c r="Z179" i="1"/>
  <c r="AA179" i="1"/>
  <c r="G22" i="26" s="1"/>
  <c r="AB179" i="1"/>
  <c r="H22" i="26" s="1"/>
  <c r="AC179" i="1"/>
  <c r="I22" i="26" s="1"/>
  <c r="AD179" i="1"/>
  <c r="J22" i="26" s="1"/>
  <c r="AE179" i="1"/>
  <c r="K22" i="26" s="1"/>
  <c r="C179" i="1"/>
  <c r="AE171" i="1"/>
  <c r="D161" i="1"/>
  <c r="E161" i="1"/>
  <c r="F161" i="1"/>
  <c r="G161" i="1"/>
  <c r="H161" i="1"/>
  <c r="I161" i="1"/>
  <c r="J161" i="1"/>
  <c r="K161" i="1"/>
  <c r="L161" i="1"/>
  <c r="M161" i="1"/>
  <c r="N161" i="1"/>
  <c r="O161" i="1"/>
  <c r="D20" i="26" s="1"/>
  <c r="P161" i="1"/>
  <c r="D20" i="16" s="1"/>
  <c r="Q161" i="1"/>
  <c r="R161" i="1"/>
  <c r="S161" i="1"/>
  <c r="T161" i="1"/>
  <c r="U161" i="1"/>
  <c r="V161" i="1"/>
  <c r="W161" i="1"/>
  <c r="X161" i="1"/>
  <c r="Y161" i="1"/>
  <c r="F20" i="26" s="1"/>
  <c r="Z161" i="1"/>
  <c r="AA161" i="1"/>
  <c r="G20" i="26" s="1"/>
  <c r="AB161" i="1"/>
  <c r="H20" i="26" s="1"/>
  <c r="AC161" i="1"/>
  <c r="I20" i="26" s="1"/>
  <c r="AD161" i="1"/>
  <c r="J20" i="26" s="1"/>
  <c r="AE161" i="1"/>
  <c r="K20" i="26" s="1"/>
  <c r="C161" i="1"/>
  <c r="D152" i="1"/>
  <c r="E152" i="1"/>
  <c r="F152" i="1"/>
  <c r="G152" i="1"/>
  <c r="H152" i="1"/>
  <c r="I152" i="1"/>
  <c r="J152" i="1"/>
  <c r="K152" i="1"/>
  <c r="L152" i="1"/>
  <c r="M152" i="1"/>
  <c r="N152" i="1"/>
  <c r="O152" i="1"/>
  <c r="D19" i="26" s="1"/>
  <c r="P152" i="1"/>
  <c r="D19" i="16" s="1"/>
  <c r="Q152" i="1"/>
  <c r="R152" i="1"/>
  <c r="S152" i="1"/>
  <c r="T152" i="1"/>
  <c r="U152" i="1"/>
  <c r="V152" i="1"/>
  <c r="W152" i="1"/>
  <c r="X152" i="1"/>
  <c r="Y152" i="1"/>
  <c r="Z152" i="1"/>
  <c r="AA152" i="1"/>
  <c r="AB152" i="1"/>
  <c r="H19" i="26" s="1"/>
  <c r="AC152" i="1"/>
  <c r="AD152" i="1"/>
  <c r="AE152" i="1"/>
  <c r="C152" i="1"/>
  <c r="D143" i="1"/>
  <c r="E143" i="1"/>
  <c r="F143" i="1"/>
  <c r="G143" i="1"/>
  <c r="H143" i="1"/>
  <c r="I143" i="1"/>
  <c r="J143" i="1"/>
  <c r="K143" i="1"/>
  <c r="L143" i="1"/>
  <c r="M143" i="1"/>
  <c r="N143" i="1"/>
  <c r="O143" i="1"/>
  <c r="D18" i="26" s="1"/>
  <c r="P143" i="1"/>
  <c r="D18" i="16" s="1"/>
  <c r="Q143" i="1"/>
  <c r="R143" i="1"/>
  <c r="S143" i="1"/>
  <c r="T143" i="1"/>
  <c r="U143" i="1"/>
  <c r="V143" i="1"/>
  <c r="W143" i="1"/>
  <c r="X143" i="1"/>
  <c r="Y143" i="1"/>
  <c r="F18" i="26" s="1"/>
  <c r="Z143" i="1"/>
  <c r="AA143" i="1"/>
  <c r="G18" i="26" s="1"/>
  <c r="AB143" i="1"/>
  <c r="H18" i="26" s="1"/>
  <c r="AC143" i="1"/>
  <c r="I18" i="26" s="1"/>
  <c r="AD143" i="1"/>
  <c r="J18" i="26" s="1"/>
  <c r="AE143" i="1"/>
  <c r="K18" i="26" s="1"/>
  <c r="C143" i="1"/>
  <c r="D134" i="1"/>
  <c r="E134" i="1"/>
  <c r="F134" i="1"/>
  <c r="G134" i="1"/>
  <c r="H134" i="1"/>
  <c r="I134" i="1"/>
  <c r="J134" i="1"/>
  <c r="K134" i="1"/>
  <c r="L134" i="1"/>
  <c r="M134" i="1"/>
  <c r="N134" i="1"/>
  <c r="O134" i="1"/>
  <c r="D17" i="26" s="1"/>
  <c r="P134" i="1"/>
  <c r="D17" i="16" s="1"/>
  <c r="Q134" i="1"/>
  <c r="R134" i="1"/>
  <c r="S134" i="1"/>
  <c r="T134" i="1"/>
  <c r="U134" i="1"/>
  <c r="V134" i="1"/>
  <c r="W134" i="1"/>
  <c r="X134" i="1"/>
  <c r="Y134" i="1"/>
  <c r="Z134" i="1"/>
  <c r="AA134" i="1"/>
  <c r="G17" i="26" s="1"/>
  <c r="AB134" i="1"/>
  <c r="H17" i="26" s="1"/>
  <c r="AC134" i="1"/>
  <c r="I17" i="26" s="1"/>
  <c r="AD134" i="1"/>
  <c r="J17" i="26" s="1"/>
  <c r="C134" i="1"/>
  <c r="AE125" i="1"/>
  <c r="AE126" i="1"/>
  <c r="D125" i="1"/>
  <c r="E125" i="1"/>
  <c r="F125" i="1"/>
  <c r="G125" i="1"/>
  <c r="H125" i="1"/>
  <c r="I125" i="1"/>
  <c r="J125" i="1"/>
  <c r="K125" i="1"/>
  <c r="L125" i="1"/>
  <c r="M125" i="1"/>
  <c r="N125" i="1"/>
  <c r="O125" i="1"/>
  <c r="D16" i="26" s="1"/>
  <c r="P125" i="1"/>
  <c r="D16" i="16" s="1"/>
  <c r="Q125" i="1"/>
  <c r="R125" i="1"/>
  <c r="S125" i="1"/>
  <c r="T125" i="1"/>
  <c r="U125" i="1"/>
  <c r="V125" i="1"/>
  <c r="W125" i="1"/>
  <c r="X125" i="1"/>
  <c r="Y125" i="1"/>
  <c r="Z125" i="1"/>
  <c r="AA125" i="1"/>
  <c r="AB125" i="1"/>
  <c r="H16" i="26" s="1"/>
  <c r="AC125" i="1"/>
  <c r="AD125" i="1"/>
  <c r="D126" i="1"/>
  <c r="E126" i="1"/>
  <c r="F126" i="1"/>
  <c r="G126" i="1"/>
  <c r="H126" i="1"/>
  <c r="I126" i="1"/>
  <c r="J126" i="1"/>
  <c r="K126" i="1"/>
  <c r="L126" i="1"/>
  <c r="M126" i="1"/>
  <c r="N126" i="1"/>
  <c r="O126" i="1"/>
  <c r="P126" i="1"/>
  <c r="Q126" i="1"/>
  <c r="R126" i="1"/>
  <c r="S126" i="1"/>
  <c r="T126" i="1"/>
  <c r="U126" i="1"/>
  <c r="V126" i="1"/>
  <c r="W126" i="1"/>
  <c r="X126" i="1"/>
  <c r="Y126" i="1"/>
  <c r="Z126" i="1"/>
  <c r="AA126" i="1"/>
  <c r="AB126" i="1"/>
  <c r="AC126" i="1"/>
  <c r="AD126" i="1"/>
  <c r="C126" i="1"/>
  <c r="C125" i="1"/>
  <c r="D116" i="1"/>
  <c r="E116" i="1"/>
  <c r="F116" i="1"/>
  <c r="G116" i="1"/>
  <c r="H116" i="1"/>
  <c r="I116" i="1"/>
  <c r="J116" i="1"/>
  <c r="K116" i="1"/>
  <c r="L116" i="1"/>
  <c r="M116" i="1"/>
  <c r="N116" i="1"/>
  <c r="O116" i="1"/>
  <c r="D15" i="26" s="1"/>
  <c r="P116" i="1"/>
  <c r="D15" i="16" s="1"/>
  <c r="Q116" i="1"/>
  <c r="R116" i="1"/>
  <c r="S116" i="1"/>
  <c r="T116" i="1"/>
  <c r="U116" i="1"/>
  <c r="V116" i="1"/>
  <c r="W116" i="1"/>
  <c r="X116" i="1"/>
  <c r="Y116" i="1"/>
  <c r="Z116" i="1"/>
  <c r="AA116" i="1"/>
  <c r="AB116" i="1"/>
  <c r="H15" i="26" s="1"/>
  <c r="AC116" i="1"/>
  <c r="AD116" i="1"/>
  <c r="AE116" i="1"/>
  <c r="C116" i="1"/>
  <c r="D107" i="1"/>
  <c r="E107" i="1"/>
  <c r="F107" i="1"/>
  <c r="G107" i="1"/>
  <c r="H107" i="1"/>
  <c r="I107" i="1"/>
  <c r="J107" i="1"/>
  <c r="K107" i="1"/>
  <c r="L107" i="1"/>
  <c r="M107" i="1"/>
  <c r="N107" i="1"/>
  <c r="O107" i="1"/>
  <c r="D14" i="26" s="1"/>
  <c r="P107" i="1"/>
  <c r="D14" i="16" s="1"/>
  <c r="Q107" i="1"/>
  <c r="R107" i="1"/>
  <c r="S107" i="1"/>
  <c r="T107" i="1"/>
  <c r="U107" i="1"/>
  <c r="V107" i="1"/>
  <c r="W107" i="1"/>
  <c r="X107" i="1"/>
  <c r="Y107" i="1"/>
  <c r="Z107" i="1"/>
  <c r="AA107" i="1"/>
  <c r="AB107" i="1"/>
  <c r="H14" i="26" s="1"/>
  <c r="AC107" i="1"/>
  <c r="AD107" i="1"/>
  <c r="J14" i="26" s="1"/>
  <c r="AE107" i="1"/>
  <c r="J14" i="16" s="1"/>
  <c r="C107" i="1"/>
  <c r="D98" i="1"/>
  <c r="E98" i="1"/>
  <c r="F98" i="1"/>
  <c r="G98" i="1"/>
  <c r="H98" i="1"/>
  <c r="I98" i="1"/>
  <c r="J98" i="1"/>
  <c r="K98" i="1"/>
  <c r="L98" i="1"/>
  <c r="M98" i="1"/>
  <c r="N98" i="1"/>
  <c r="O98" i="1"/>
  <c r="D13" i="26" s="1"/>
  <c r="P98" i="1"/>
  <c r="D13" i="16" s="1"/>
  <c r="Q98" i="1"/>
  <c r="R98" i="1"/>
  <c r="S98" i="1"/>
  <c r="T98" i="1"/>
  <c r="U98" i="1"/>
  <c r="V98" i="1"/>
  <c r="W98" i="1"/>
  <c r="X98" i="1"/>
  <c r="Y98" i="1"/>
  <c r="F13" i="26" s="1"/>
  <c r="Z98" i="1"/>
  <c r="AA98" i="1"/>
  <c r="G13" i="26" s="1"/>
  <c r="AB98" i="1"/>
  <c r="H13" i="26" s="1"/>
  <c r="AC98" i="1"/>
  <c r="I13" i="26" s="1"/>
  <c r="AD98" i="1"/>
  <c r="J13" i="26" s="1"/>
  <c r="AE98" i="1"/>
  <c r="K13" i="26" s="1"/>
  <c r="C98" i="1"/>
  <c r="D89" i="1"/>
  <c r="E89" i="1"/>
  <c r="F89" i="1"/>
  <c r="G89" i="1"/>
  <c r="H89" i="1"/>
  <c r="I89" i="1"/>
  <c r="J89" i="1"/>
  <c r="K89" i="1"/>
  <c r="L89" i="1"/>
  <c r="M89" i="1"/>
  <c r="N89" i="1"/>
  <c r="O89" i="1"/>
  <c r="D12" i="26" s="1"/>
  <c r="P89" i="1"/>
  <c r="D12" i="16" s="1"/>
  <c r="Q89" i="1"/>
  <c r="R89" i="1"/>
  <c r="S89" i="1"/>
  <c r="T89" i="1"/>
  <c r="U89" i="1"/>
  <c r="V89" i="1"/>
  <c r="W89" i="1"/>
  <c r="X89" i="1"/>
  <c r="Y89" i="1"/>
  <c r="Z89" i="1"/>
  <c r="AA89" i="1"/>
  <c r="AB89" i="1"/>
  <c r="H12" i="26" s="1"/>
  <c r="AC89" i="1"/>
  <c r="AD89" i="1"/>
  <c r="J12" i="26" s="1"/>
  <c r="AE89" i="1"/>
  <c r="C89" i="1"/>
  <c r="D80" i="1"/>
  <c r="E80" i="1"/>
  <c r="F80" i="1"/>
  <c r="G80" i="1"/>
  <c r="H80" i="1"/>
  <c r="I80" i="1"/>
  <c r="J80" i="1"/>
  <c r="K80" i="1"/>
  <c r="L80" i="1"/>
  <c r="M80" i="1"/>
  <c r="N80" i="1"/>
  <c r="O80" i="1"/>
  <c r="D11" i="26" s="1"/>
  <c r="P80" i="1"/>
  <c r="D11" i="16" s="1"/>
  <c r="Q80" i="1"/>
  <c r="R80" i="1"/>
  <c r="S80" i="1"/>
  <c r="T80" i="1"/>
  <c r="U80" i="1"/>
  <c r="V80" i="1"/>
  <c r="W80" i="1"/>
  <c r="X80" i="1"/>
  <c r="Y80" i="1"/>
  <c r="Z80" i="1"/>
  <c r="AA80" i="1"/>
  <c r="AB80" i="1"/>
  <c r="H11" i="26" s="1"/>
  <c r="AC80" i="1"/>
  <c r="AD80" i="1"/>
  <c r="AE80" i="1"/>
  <c r="C80" i="1"/>
  <c r="D72" i="1"/>
  <c r="E72" i="1"/>
  <c r="F72" i="1"/>
  <c r="G72" i="1"/>
  <c r="H72" i="1"/>
  <c r="I72" i="1"/>
  <c r="J72" i="1"/>
  <c r="K72" i="1"/>
  <c r="L72" i="1"/>
  <c r="M72" i="1"/>
  <c r="N72" i="1"/>
  <c r="O72" i="1"/>
  <c r="D10" i="26" s="1"/>
  <c r="P72" i="1"/>
  <c r="D10" i="16" s="1"/>
  <c r="Q72" i="1"/>
  <c r="R72" i="1"/>
  <c r="S72" i="1"/>
  <c r="T72" i="1"/>
  <c r="U72" i="1"/>
  <c r="V72" i="1"/>
  <c r="W72" i="1"/>
  <c r="X72" i="1"/>
  <c r="Y72" i="1"/>
  <c r="Z72" i="1"/>
  <c r="AA72" i="1"/>
  <c r="AB72" i="1"/>
  <c r="H10" i="26" s="1"/>
  <c r="AC72" i="1"/>
  <c r="AD72" i="1"/>
  <c r="J10" i="26" s="1"/>
  <c r="AE72" i="1"/>
  <c r="C72" i="1"/>
  <c r="D63" i="1"/>
  <c r="E63" i="1"/>
  <c r="F63" i="1"/>
  <c r="G63" i="1"/>
  <c r="H63" i="1"/>
  <c r="I63" i="1"/>
  <c r="J63" i="1"/>
  <c r="K63" i="1"/>
  <c r="L63" i="1"/>
  <c r="M63" i="1"/>
  <c r="N63" i="1"/>
  <c r="O63" i="1"/>
  <c r="D9" i="26" s="1"/>
  <c r="P63" i="1"/>
  <c r="D9" i="16" s="1"/>
  <c r="Q63" i="1"/>
  <c r="R63" i="1"/>
  <c r="S63" i="1"/>
  <c r="T63" i="1"/>
  <c r="U63" i="1"/>
  <c r="V63" i="1"/>
  <c r="W63" i="1"/>
  <c r="X63" i="1"/>
  <c r="Y63" i="1"/>
  <c r="F9" i="26" s="1"/>
  <c r="Z63" i="1"/>
  <c r="AA63" i="1"/>
  <c r="G9" i="26" s="1"/>
  <c r="AB63" i="1"/>
  <c r="H9" i="26" s="1"/>
  <c r="AC63" i="1"/>
  <c r="I9" i="26" s="1"/>
  <c r="AD63" i="1"/>
  <c r="J9" i="26" s="1"/>
  <c r="AE63" i="1"/>
  <c r="K9" i="26" s="1"/>
  <c r="C63" i="1"/>
  <c r="D54" i="1"/>
  <c r="E54" i="1"/>
  <c r="F54" i="1"/>
  <c r="G54" i="1"/>
  <c r="H54" i="1"/>
  <c r="I54" i="1"/>
  <c r="J54" i="1"/>
  <c r="K54" i="1"/>
  <c r="L54" i="1"/>
  <c r="M54" i="1"/>
  <c r="N54" i="1"/>
  <c r="O54" i="1"/>
  <c r="D8" i="26" s="1"/>
  <c r="P54" i="1"/>
  <c r="D8" i="16" s="1"/>
  <c r="Q54" i="1"/>
  <c r="R54" i="1"/>
  <c r="S54" i="1"/>
  <c r="T54" i="1"/>
  <c r="U54" i="1"/>
  <c r="V54" i="1"/>
  <c r="W54" i="1"/>
  <c r="X54" i="1"/>
  <c r="Y54" i="1"/>
  <c r="Z54" i="1"/>
  <c r="AA54" i="1"/>
  <c r="AB54" i="1"/>
  <c r="H8" i="26" s="1"/>
  <c r="AC54" i="1"/>
  <c r="AD54" i="1"/>
  <c r="J8" i="26" s="1"/>
  <c r="AE54" i="1"/>
  <c r="C54" i="1"/>
  <c r="D39" i="1"/>
  <c r="E39" i="1"/>
  <c r="F39" i="1"/>
  <c r="G39" i="1"/>
  <c r="H39" i="1"/>
  <c r="I39" i="1"/>
  <c r="J39" i="1"/>
  <c r="K39" i="1"/>
  <c r="L39" i="1"/>
  <c r="M39" i="1"/>
  <c r="N39" i="1"/>
  <c r="O39" i="1"/>
  <c r="D6" i="26" s="1"/>
  <c r="P39" i="1"/>
  <c r="D6" i="16" s="1"/>
  <c r="Q39" i="1"/>
  <c r="R39" i="1"/>
  <c r="S39" i="1"/>
  <c r="T39" i="1"/>
  <c r="U39" i="1"/>
  <c r="V39" i="1"/>
  <c r="W39" i="1"/>
  <c r="X39" i="1"/>
  <c r="Y39" i="1"/>
  <c r="Z39" i="1"/>
  <c r="AA39" i="1"/>
  <c r="AB39" i="1"/>
  <c r="H6" i="26" s="1"/>
  <c r="AC39" i="1"/>
  <c r="AD39" i="1"/>
  <c r="AE39" i="1"/>
  <c r="C39" i="1"/>
  <c r="D86" i="1"/>
  <c r="E86" i="1"/>
  <c r="F86" i="1"/>
  <c r="G86" i="1"/>
  <c r="H86" i="1"/>
  <c r="I86" i="1"/>
  <c r="J86" i="1"/>
  <c r="K86" i="1"/>
  <c r="L86" i="1"/>
  <c r="M86" i="1"/>
  <c r="N86" i="1"/>
  <c r="O86" i="1"/>
  <c r="P86" i="1"/>
  <c r="Q86" i="1"/>
  <c r="R86" i="1"/>
  <c r="S86" i="1"/>
  <c r="T86" i="1"/>
  <c r="U86" i="1"/>
  <c r="V86" i="1"/>
  <c r="W86" i="1"/>
  <c r="X86" i="1"/>
  <c r="Y86" i="1"/>
  <c r="Z86" i="1"/>
  <c r="AA86" i="1"/>
  <c r="AB86" i="1"/>
  <c r="AC86" i="1"/>
  <c r="AD86" i="1"/>
  <c r="AE86" i="1"/>
  <c r="D95" i="1"/>
  <c r="E95" i="1"/>
  <c r="F95" i="1"/>
  <c r="G95" i="1"/>
  <c r="H95" i="1"/>
  <c r="I95" i="1"/>
  <c r="J95" i="1"/>
  <c r="K95" i="1"/>
  <c r="L95" i="1"/>
  <c r="M95" i="1"/>
  <c r="N95" i="1"/>
  <c r="O95" i="1"/>
  <c r="P95" i="1"/>
  <c r="Q95" i="1"/>
  <c r="R95" i="1"/>
  <c r="S95" i="1"/>
  <c r="T95" i="1"/>
  <c r="U95" i="1"/>
  <c r="V95" i="1"/>
  <c r="W95" i="1"/>
  <c r="X95" i="1"/>
  <c r="Y95" i="1"/>
  <c r="Z95" i="1"/>
  <c r="AA95" i="1"/>
  <c r="AB95" i="1"/>
  <c r="AC95" i="1"/>
  <c r="AD95" i="1"/>
  <c r="AE95" i="1"/>
  <c r="D77" i="1"/>
  <c r="E77" i="1"/>
  <c r="F77" i="1"/>
  <c r="G77" i="1"/>
  <c r="H77" i="1"/>
  <c r="I77" i="1"/>
  <c r="J77" i="1"/>
  <c r="K77" i="1"/>
  <c r="L77" i="1"/>
  <c r="M77" i="1"/>
  <c r="N77" i="1"/>
  <c r="O77" i="1"/>
  <c r="P77" i="1"/>
  <c r="Q77" i="1"/>
  <c r="R77" i="1"/>
  <c r="S77" i="1"/>
  <c r="T77" i="1"/>
  <c r="U77" i="1"/>
  <c r="V77" i="1"/>
  <c r="W77" i="1"/>
  <c r="X77" i="1"/>
  <c r="Y77" i="1"/>
  <c r="Z77" i="1"/>
  <c r="AA77" i="1"/>
  <c r="AB77" i="1"/>
  <c r="AC77" i="1"/>
  <c r="AD77" i="1"/>
  <c r="AE77" i="1"/>
  <c r="C77" i="1"/>
  <c r="D36" i="1"/>
  <c r="E36" i="1"/>
  <c r="F36" i="1"/>
  <c r="G36" i="1"/>
  <c r="H36" i="1"/>
  <c r="I36" i="1"/>
  <c r="J36" i="1"/>
  <c r="K36" i="1"/>
  <c r="L36" i="1"/>
  <c r="M36" i="1"/>
  <c r="N36" i="1"/>
  <c r="O36" i="1"/>
  <c r="P36" i="1"/>
  <c r="Q36" i="1"/>
  <c r="R36" i="1"/>
  <c r="S36" i="1"/>
  <c r="T36" i="1"/>
  <c r="U36" i="1"/>
  <c r="V36" i="1"/>
  <c r="W36" i="1"/>
  <c r="X36" i="1"/>
  <c r="Y36" i="1"/>
  <c r="Z36" i="1"/>
  <c r="AA36" i="1"/>
  <c r="AB36" i="1"/>
  <c r="AC36" i="1"/>
  <c r="AD36" i="1"/>
  <c r="AE36" i="1"/>
  <c r="C36" i="1"/>
  <c r="D30" i="1"/>
  <c r="E30" i="1"/>
  <c r="F30" i="1"/>
  <c r="G30" i="1"/>
  <c r="H30" i="1"/>
  <c r="I30" i="1"/>
  <c r="J30" i="1"/>
  <c r="K30" i="1"/>
  <c r="L30" i="1"/>
  <c r="M30" i="1"/>
  <c r="N30" i="1"/>
  <c r="O30" i="1"/>
  <c r="D5" i="26" s="1"/>
  <c r="P30" i="1"/>
  <c r="D5" i="16" s="1"/>
  <c r="Q30" i="1"/>
  <c r="R30" i="1"/>
  <c r="S30" i="1"/>
  <c r="T30" i="1"/>
  <c r="U30" i="1"/>
  <c r="V30" i="1"/>
  <c r="W30" i="1"/>
  <c r="X30" i="1"/>
  <c r="Y30" i="1"/>
  <c r="Z30" i="1"/>
  <c r="AA30" i="1"/>
  <c r="AB30" i="1"/>
  <c r="H5" i="26" s="1"/>
  <c r="AC30" i="1"/>
  <c r="H5" i="16" s="1"/>
  <c r="AD30" i="1"/>
  <c r="J5" i="26" s="1"/>
  <c r="AE30" i="1"/>
  <c r="C30" i="1"/>
  <c r="D22" i="1"/>
  <c r="E22" i="1"/>
  <c r="F22" i="1"/>
  <c r="G22" i="1"/>
  <c r="H22" i="1"/>
  <c r="I22" i="1"/>
  <c r="J22" i="1"/>
  <c r="K22" i="1"/>
  <c r="L22" i="1"/>
  <c r="M22" i="1"/>
  <c r="N22" i="1"/>
  <c r="O22" i="1"/>
  <c r="D4" i="26" s="1"/>
  <c r="P22" i="1"/>
  <c r="D4" i="16" s="1"/>
  <c r="Q22" i="1"/>
  <c r="R22" i="1"/>
  <c r="S22" i="1"/>
  <c r="T22" i="1"/>
  <c r="U22" i="1"/>
  <c r="V22" i="1"/>
  <c r="W22" i="1"/>
  <c r="X22" i="1"/>
  <c r="Y22" i="1"/>
  <c r="Z22" i="1"/>
  <c r="AA22" i="1"/>
  <c r="AB22" i="1"/>
  <c r="H4" i="26" s="1"/>
  <c r="AC22" i="1"/>
  <c r="AD22" i="1"/>
  <c r="AE22" i="1"/>
  <c r="C22" i="1"/>
  <c r="D15" i="1"/>
  <c r="E15" i="1"/>
  <c r="F15" i="1"/>
  <c r="G15" i="1"/>
  <c r="H15" i="1"/>
  <c r="I15" i="1"/>
  <c r="J15" i="1"/>
  <c r="K15" i="1"/>
  <c r="L15" i="1"/>
  <c r="M15" i="1"/>
  <c r="N15" i="1"/>
  <c r="O15" i="1"/>
  <c r="D3" i="26" s="1"/>
  <c r="P15" i="1"/>
  <c r="D3" i="16" s="1"/>
  <c r="Q15" i="1"/>
  <c r="R15" i="1"/>
  <c r="S15" i="1"/>
  <c r="T15" i="1"/>
  <c r="U15" i="1"/>
  <c r="V15" i="1"/>
  <c r="W15" i="1"/>
  <c r="X15" i="1"/>
  <c r="Y15" i="1"/>
  <c r="Z15" i="1"/>
  <c r="AA15" i="1"/>
  <c r="AB15" i="1"/>
  <c r="H3" i="26" s="1"/>
  <c r="AC15" i="1"/>
  <c r="AD15" i="1"/>
  <c r="J3" i="26" s="1"/>
  <c r="AE15" i="1"/>
  <c r="C15" i="1"/>
  <c r="C29" i="13"/>
  <c r="G2" i="13"/>
  <c r="H2" i="13" s="1"/>
  <c r="I2" i="13" s="1"/>
  <c r="J2" i="13" s="1"/>
  <c r="K2" i="13" s="1"/>
  <c r="L2" i="13" s="1"/>
  <c r="C7" i="5"/>
  <c r="C29" i="12"/>
  <c r="G2" i="12"/>
  <c r="H2" i="12" s="1"/>
  <c r="I2" i="12" s="1"/>
  <c r="J2" i="12" s="1"/>
  <c r="K2" i="12" s="1"/>
  <c r="L2" i="12" s="1"/>
  <c r="D194" i="1"/>
  <c r="E194" i="1"/>
  <c r="F194" i="1"/>
  <c r="G194" i="1"/>
  <c r="H194" i="1"/>
  <c r="I194" i="1"/>
  <c r="J194" i="1"/>
  <c r="K194" i="1"/>
  <c r="L194" i="1"/>
  <c r="M194" i="1"/>
  <c r="N194" i="1"/>
  <c r="O194" i="1"/>
  <c r="P194" i="1"/>
  <c r="Q194" i="1"/>
  <c r="R194" i="1"/>
  <c r="S194" i="1"/>
  <c r="T194" i="1"/>
  <c r="U194" i="1"/>
  <c r="V194" i="1"/>
  <c r="W194" i="1"/>
  <c r="X194" i="1"/>
  <c r="Y194" i="1"/>
  <c r="Z194" i="1"/>
  <c r="AA194" i="1"/>
  <c r="AB194" i="1"/>
  <c r="AC194" i="1"/>
  <c r="AD194" i="1"/>
  <c r="AE194" i="1"/>
  <c r="C194" i="1"/>
  <c r="D185" i="1"/>
  <c r="E185" i="1"/>
  <c r="F185" i="1"/>
  <c r="G185" i="1"/>
  <c r="H185" i="1"/>
  <c r="I185" i="1"/>
  <c r="J185" i="1"/>
  <c r="K185" i="1"/>
  <c r="L185" i="1"/>
  <c r="M185" i="1"/>
  <c r="N185" i="1"/>
  <c r="O185" i="1"/>
  <c r="P185" i="1"/>
  <c r="Q185" i="1"/>
  <c r="R185" i="1"/>
  <c r="S185" i="1"/>
  <c r="T185" i="1"/>
  <c r="U185" i="1"/>
  <c r="V185" i="1"/>
  <c r="W185" i="1"/>
  <c r="X185" i="1"/>
  <c r="Y185" i="1"/>
  <c r="Z185" i="1"/>
  <c r="AA185" i="1"/>
  <c r="AB185" i="1"/>
  <c r="AC185" i="1"/>
  <c r="AD185" i="1"/>
  <c r="AE185" i="1"/>
  <c r="C185" i="1"/>
  <c r="D176" i="1"/>
  <c r="E176" i="1"/>
  <c r="F176" i="1"/>
  <c r="G176" i="1"/>
  <c r="H176" i="1"/>
  <c r="I176" i="1"/>
  <c r="J176" i="1"/>
  <c r="K176" i="1"/>
  <c r="L176" i="1"/>
  <c r="M176" i="1"/>
  <c r="N176" i="1"/>
  <c r="O176" i="1"/>
  <c r="P176" i="1"/>
  <c r="Q176" i="1"/>
  <c r="R176" i="1"/>
  <c r="S176" i="1"/>
  <c r="T176" i="1"/>
  <c r="U176" i="1"/>
  <c r="V176" i="1"/>
  <c r="W176" i="1"/>
  <c r="X176" i="1"/>
  <c r="Y176" i="1"/>
  <c r="Z176" i="1"/>
  <c r="AA176" i="1"/>
  <c r="AB176" i="1"/>
  <c r="AC176" i="1"/>
  <c r="AD176" i="1"/>
  <c r="AE176" i="1"/>
  <c r="C176" i="1"/>
  <c r="D158" i="1"/>
  <c r="E158" i="1"/>
  <c r="F158" i="1"/>
  <c r="G158" i="1"/>
  <c r="H158" i="1"/>
  <c r="I158" i="1"/>
  <c r="J158" i="1"/>
  <c r="K158" i="1"/>
  <c r="L158" i="1"/>
  <c r="M158" i="1"/>
  <c r="N158" i="1"/>
  <c r="O158" i="1"/>
  <c r="P158" i="1"/>
  <c r="Q158" i="1"/>
  <c r="R158" i="1"/>
  <c r="S158" i="1"/>
  <c r="T158" i="1"/>
  <c r="U158" i="1"/>
  <c r="V158" i="1"/>
  <c r="W158" i="1"/>
  <c r="X158" i="1"/>
  <c r="Y158" i="1"/>
  <c r="Z158" i="1"/>
  <c r="AA158" i="1"/>
  <c r="AB158" i="1"/>
  <c r="AC158" i="1"/>
  <c r="AD158" i="1"/>
  <c r="AE158" i="1"/>
  <c r="C158" i="1"/>
  <c r="D140" i="1"/>
  <c r="E140" i="1"/>
  <c r="F140" i="1"/>
  <c r="G140" i="1"/>
  <c r="H140" i="1"/>
  <c r="I140" i="1"/>
  <c r="J140" i="1"/>
  <c r="K140" i="1"/>
  <c r="L140" i="1"/>
  <c r="M140" i="1"/>
  <c r="N140" i="1"/>
  <c r="O140" i="1"/>
  <c r="P140" i="1"/>
  <c r="Q140" i="1"/>
  <c r="R140" i="1"/>
  <c r="S140" i="1"/>
  <c r="T140" i="1"/>
  <c r="U140" i="1"/>
  <c r="V140" i="1"/>
  <c r="W140" i="1"/>
  <c r="X140" i="1"/>
  <c r="Y140" i="1"/>
  <c r="Z140" i="1"/>
  <c r="AA140" i="1"/>
  <c r="AB140" i="1"/>
  <c r="AC140" i="1"/>
  <c r="AD140" i="1"/>
  <c r="AE140" i="1"/>
  <c r="C140" i="1"/>
  <c r="D104" i="1"/>
  <c r="E104" i="1"/>
  <c r="F104" i="1"/>
  <c r="G104" i="1"/>
  <c r="H104" i="1"/>
  <c r="I104" i="1"/>
  <c r="J104" i="1"/>
  <c r="K104" i="1"/>
  <c r="L104" i="1"/>
  <c r="M104" i="1"/>
  <c r="N104" i="1"/>
  <c r="O104" i="1"/>
  <c r="P104" i="1"/>
  <c r="Q104" i="1"/>
  <c r="R104" i="1"/>
  <c r="S104" i="1"/>
  <c r="T104" i="1"/>
  <c r="U104" i="1"/>
  <c r="V104" i="1"/>
  <c r="W104" i="1"/>
  <c r="X104" i="1"/>
  <c r="Y104" i="1"/>
  <c r="Z104" i="1"/>
  <c r="AA104" i="1"/>
  <c r="AB104" i="1"/>
  <c r="AC104" i="1"/>
  <c r="AD104" i="1"/>
  <c r="AE104" i="1"/>
  <c r="C104" i="1"/>
  <c r="C86" i="1"/>
  <c r="C95" i="1"/>
  <c r="D202" i="1"/>
  <c r="E202" i="1"/>
  <c r="F202" i="1"/>
  <c r="G202" i="1"/>
  <c r="H202" i="1"/>
  <c r="I202" i="1"/>
  <c r="J202" i="1"/>
  <c r="K202" i="1"/>
  <c r="L202" i="1"/>
  <c r="M202" i="1"/>
  <c r="N202" i="1"/>
  <c r="O202" i="1"/>
  <c r="P202" i="1"/>
  <c r="Q202" i="1"/>
  <c r="R202" i="1"/>
  <c r="S202" i="1"/>
  <c r="T202" i="1"/>
  <c r="U202" i="1"/>
  <c r="V202" i="1"/>
  <c r="W202" i="1"/>
  <c r="X202" i="1"/>
  <c r="Y202" i="1"/>
  <c r="Z202" i="1"/>
  <c r="AA202" i="1"/>
  <c r="AB202" i="1"/>
  <c r="AC202" i="1"/>
  <c r="AD202" i="1"/>
  <c r="AE202" i="1"/>
  <c r="C202" i="1"/>
  <c r="H216" i="1"/>
  <c r="I216" i="1"/>
  <c r="J216" i="1"/>
  <c r="K216" i="1"/>
  <c r="L216" i="1"/>
  <c r="M216" i="1"/>
  <c r="N216" i="1"/>
  <c r="O216" i="1"/>
  <c r="P216" i="1"/>
  <c r="Q216" i="1"/>
  <c r="R216" i="1"/>
  <c r="S216" i="1"/>
  <c r="T216" i="1"/>
  <c r="U216" i="1"/>
  <c r="V216" i="1"/>
  <c r="W216" i="1"/>
  <c r="X216" i="1"/>
  <c r="Y216" i="1"/>
  <c r="Z216" i="1"/>
  <c r="AA216" i="1"/>
  <c r="AB216" i="1"/>
  <c r="AC216" i="1"/>
  <c r="AD216" i="1"/>
  <c r="AE216" i="1"/>
  <c r="H217" i="1"/>
  <c r="I217" i="1"/>
  <c r="J217" i="1"/>
  <c r="K217" i="1"/>
  <c r="L217" i="1"/>
  <c r="M217" i="1"/>
  <c r="N217" i="1"/>
  <c r="O217" i="1"/>
  <c r="P217" i="1"/>
  <c r="Q217" i="1"/>
  <c r="R217" i="1"/>
  <c r="S217" i="1"/>
  <c r="T217" i="1"/>
  <c r="U217" i="1"/>
  <c r="V217" i="1"/>
  <c r="W217" i="1"/>
  <c r="X217" i="1"/>
  <c r="Y217" i="1"/>
  <c r="Z217" i="1"/>
  <c r="AA217" i="1"/>
  <c r="AB217" i="1"/>
  <c r="AC217" i="1"/>
  <c r="AD217" i="1"/>
  <c r="AE217" i="1"/>
  <c r="H218" i="1"/>
  <c r="C27" i="5" s="1"/>
  <c r="I218" i="1"/>
  <c r="J218" i="1"/>
  <c r="K218" i="1"/>
  <c r="L218" i="1"/>
  <c r="M218" i="1"/>
  <c r="N218" i="1"/>
  <c r="O218" i="1"/>
  <c r="P218" i="1"/>
  <c r="Q218" i="1"/>
  <c r="R218" i="1"/>
  <c r="S218" i="1"/>
  <c r="T218" i="1"/>
  <c r="U218" i="1"/>
  <c r="V218" i="1"/>
  <c r="W218" i="1"/>
  <c r="X218" i="1"/>
  <c r="Y218" i="1"/>
  <c r="Z218" i="1"/>
  <c r="AA218" i="1"/>
  <c r="AB218" i="1"/>
  <c r="H27" i="5" s="1"/>
  <c r="AC218" i="1"/>
  <c r="AD218" i="1"/>
  <c r="AE218" i="1"/>
  <c r="H220" i="1"/>
  <c r="I220" i="1"/>
  <c r="J220" i="1"/>
  <c r="K220" i="1"/>
  <c r="L220" i="1"/>
  <c r="M220" i="1"/>
  <c r="N220" i="1"/>
  <c r="O220" i="1"/>
  <c r="P220" i="1"/>
  <c r="Q220" i="1"/>
  <c r="R220" i="1"/>
  <c r="S220" i="1"/>
  <c r="T220" i="1"/>
  <c r="U220" i="1"/>
  <c r="V220" i="1"/>
  <c r="W220" i="1"/>
  <c r="X220" i="1"/>
  <c r="Y220" i="1"/>
  <c r="Z220" i="1"/>
  <c r="AA220" i="1"/>
  <c r="AB220" i="1"/>
  <c r="AC220" i="1"/>
  <c r="AD220" i="1"/>
  <c r="AE220" i="1"/>
  <c r="H221" i="1"/>
  <c r="I221" i="1"/>
  <c r="J221" i="1"/>
  <c r="K221" i="1"/>
  <c r="L221" i="1"/>
  <c r="M221" i="1"/>
  <c r="N221" i="1"/>
  <c r="O221" i="1"/>
  <c r="P221" i="1"/>
  <c r="Q221" i="1"/>
  <c r="R221" i="1"/>
  <c r="S221" i="1"/>
  <c r="T221" i="1"/>
  <c r="U221" i="1"/>
  <c r="V221" i="1"/>
  <c r="W221" i="1"/>
  <c r="X221" i="1"/>
  <c r="Y221" i="1"/>
  <c r="Z221" i="1"/>
  <c r="AA221" i="1"/>
  <c r="AB221" i="1"/>
  <c r="AC221" i="1"/>
  <c r="AD221" i="1"/>
  <c r="AE221" i="1"/>
  <c r="G221" i="1"/>
  <c r="G220" i="1"/>
  <c r="G218" i="1"/>
  <c r="G217" i="1"/>
  <c r="G216" i="1"/>
  <c r="D199" i="1"/>
  <c r="E199" i="1"/>
  <c r="F199" i="1"/>
  <c r="G199" i="1"/>
  <c r="H199" i="1"/>
  <c r="I199" i="1"/>
  <c r="J199" i="1"/>
  <c r="K199" i="1"/>
  <c r="L199" i="1"/>
  <c r="M199" i="1"/>
  <c r="N199" i="1"/>
  <c r="O199" i="1"/>
  <c r="P199" i="1"/>
  <c r="Q199" i="1"/>
  <c r="R199" i="1"/>
  <c r="S199" i="1"/>
  <c r="T199" i="1"/>
  <c r="U199" i="1"/>
  <c r="V199" i="1"/>
  <c r="W199" i="1"/>
  <c r="X199" i="1"/>
  <c r="Y199" i="1"/>
  <c r="Z199" i="1"/>
  <c r="AA199" i="1"/>
  <c r="AB199" i="1"/>
  <c r="AC199" i="1"/>
  <c r="AD199" i="1"/>
  <c r="AE199" i="1"/>
  <c r="D200" i="1"/>
  <c r="E200" i="1"/>
  <c r="F200" i="1"/>
  <c r="G200" i="1"/>
  <c r="H200" i="1"/>
  <c r="I200" i="1"/>
  <c r="J200" i="1"/>
  <c r="K200" i="1"/>
  <c r="L200" i="1"/>
  <c r="M200" i="1"/>
  <c r="N200" i="1"/>
  <c r="O200" i="1"/>
  <c r="P200" i="1"/>
  <c r="Q200" i="1"/>
  <c r="R200" i="1"/>
  <c r="S200" i="1"/>
  <c r="T200" i="1"/>
  <c r="U200" i="1"/>
  <c r="V200" i="1"/>
  <c r="W200" i="1"/>
  <c r="X200" i="1"/>
  <c r="Y200" i="1"/>
  <c r="Z200" i="1"/>
  <c r="AA200" i="1"/>
  <c r="AB200" i="1"/>
  <c r="AC200" i="1"/>
  <c r="AD200" i="1"/>
  <c r="AE200" i="1"/>
  <c r="D201" i="1"/>
  <c r="E201" i="1"/>
  <c r="F201" i="1"/>
  <c r="G201" i="1"/>
  <c r="H201" i="1"/>
  <c r="C25" i="5" s="1"/>
  <c r="I201" i="1"/>
  <c r="J201" i="1"/>
  <c r="K201" i="1"/>
  <c r="L201" i="1"/>
  <c r="M201" i="1"/>
  <c r="N201" i="1"/>
  <c r="O201" i="1"/>
  <c r="P201" i="1"/>
  <c r="Q201" i="1"/>
  <c r="R201" i="1"/>
  <c r="S201" i="1"/>
  <c r="T201" i="1"/>
  <c r="U201" i="1"/>
  <c r="V201" i="1"/>
  <c r="W201" i="1"/>
  <c r="X201" i="1"/>
  <c r="Y201" i="1"/>
  <c r="F25" i="5" s="1"/>
  <c r="Z201" i="1"/>
  <c r="AA201" i="1"/>
  <c r="G25" i="5" s="1"/>
  <c r="AB201" i="1"/>
  <c r="H25" i="5" s="1"/>
  <c r="AC201" i="1"/>
  <c r="I25" i="5" s="1"/>
  <c r="AD201" i="1"/>
  <c r="J25" i="5" s="1"/>
  <c r="AE201" i="1"/>
  <c r="K25" i="5" s="1"/>
  <c r="D203" i="1"/>
  <c r="E203" i="1"/>
  <c r="F203" i="1"/>
  <c r="G203" i="1"/>
  <c r="H203" i="1"/>
  <c r="I203" i="1"/>
  <c r="J203" i="1"/>
  <c r="K203" i="1"/>
  <c r="L203" i="1"/>
  <c r="M203" i="1"/>
  <c r="N203" i="1"/>
  <c r="O203" i="1"/>
  <c r="P203" i="1"/>
  <c r="Q203" i="1"/>
  <c r="R203" i="1"/>
  <c r="S203" i="1"/>
  <c r="T203" i="1"/>
  <c r="U203" i="1"/>
  <c r="V203" i="1"/>
  <c r="W203" i="1"/>
  <c r="X203" i="1"/>
  <c r="Y203" i="1"/>
  <c r="Z203" i="1"/>
  <c r="AA203" i="1"/>
  <c r="AB203" i="1"/>
  <c r="AC203" i="1"/>
  <c r="AD203" i="1"/>
  <c r="AE203" i="1"/>
  <c r="D204" i="1"/>
  <c r="E204" i="1"/>
  <c r="F204" i="1"/>
  <c r="G204" i="1"/>
  <c r="H204" i="1"/>
  <c r="I204" i="1"/>
  <c r="J204" i="1"/>
  <c r="K204" i="1"/>
  <c r="L204" i="1"/>
  <c r="M204" i="1"/>
  <c r="N204" i="1"/>
  <c r="O204" i="1"/>
  <c r="P204" i="1"/>
  <c r="Q204" i="1"/>
  <c r="R204" i="1"/>
  <c r="S204" i="1"/>
  <c r="T204" i="1"/>
  <c r="U204" i="1"/>
  <c r="V204" i="1"/>
  <c r="W204" i="1"/>
  <c r="X204" i="1"/>
  <c r="Y204" i="1"/>
  <c r="Z204" i="1"/>
  <c r="AA204" i="1"/>
  <c r="AB204" i="1"/>
  <c r="AC204" i="1"/>
  <c r="AD204" i="1"/>
  <c r="AE204" i="1"/>
  <c r="C204" i="1"/>
  <c r="C203" i="1"/>
  <c r="C201" i="1"/>
  <c r="C200" i="1"/>
  <c r="C199" i="1"/>
  <c r="H212" i="1"/>
  <c r="I212" i="1"/>
  <c r="J212" i="1"/>
  <c r="K212" i="1"/>
  <c r="L212" i="1"/>
  <c r="M212" i="1"/>
  <c r="N212" i="1"/>
  <c r="O212" i="1"/>
  <c r="P212" i="1"/>
  <c r="Q212" i="1"/>
  <c r="R212" i="1"/>
  <c r="S212" i="1"/>
  <c r="T212" i="1"/>
  <c r="U212" i="1"/>
  <c r="V212" i="1"/>
  <c r="W212" i="1"/>
  <c r="X212" i="1"/>
  <c r="Y212" i="1"/>
  <c r="Z212" i="1"/>
  <c r="AA212" i="1"/>
  <c r="AB212" i="1"/>
  <c r="AC212" i="1"/>
  <c r="AD212" i="1"/>
  <c r="AE212" i="1"/>
  <c r="H213" i="1"/>
  <c r="I213" i="1"/>
  <c r="J213" i="1"/>
  <c r="K213" i="1"/>
  <c r="L213" i="1"/>
  <c r="M213" i="1"/>
  <c r="N213" i="1"/>
  <c r="O213" i="1"/>
  <c r="P213" i="1"/>
  <c r="Q213" i="1"/>
  <c r="R213" i="1"/>
  <c r="S213" i="1"/>
  <c r="T213" i="1"/>
  <c r="U213" i="1"/>
  <c r="V213" i="1"/>
  <c r="W213" i="1"/>
  <c r="X213" i="1"/>
  <c r="Y213" i="1"/>
  <c r="Z213" i="1"/>
  <c r="AA213" i="1"/>
  <c r="AB213" i="1"/>
  <c r="AC213" i="1"/>
  <c r="AD213" i="1"/>
  <c r="AE213" i="1"/>
  <c r="H208" i="1"/>
  <c r="I208" i="1"/>
  <c r="J208" i="1"/>
  <c r="K208" i="1"/>
  <c r="L208" i="1"/>
  <c r="M208" i="1"/>
  <c r="N208" i="1"/>
  <c r="O208" i="1"/>
  <c r="P208" i="1"/>
  <c r="Q208" i="1"/>
  <c r="R208" i="1"/>
  <c r="S208" i="1"/>
  <c r="T208" i="1"/>
  <c r="U208" i="1"/>
  <c r="V208" i="1"/>
  <c r="W208" i="1"/>
  <c r="X208" i="1"/>
  <c r="Y208" i="1"/>
  <c r="Z208" i="1"/>
  <c r="AA208" i="1"/>
  <c r="AB208" i="1"/>
  <c r="AC208" i="1"/>
  <c r="AD208" i="1"/>
  <c r="AE208" i="1"/>
  <c r="H209" i="1"/>
  <c r="I209" i="1"/>
  <c r="J209" i="1"/>
  <c r="K209" i="1"/>
  <c r="L209" i="1"/>
  <c r="M209" i="1"/>
  <c r="N209" i="1"/>
  <c r="O209" i="1"/>
  <c r="P209" i="1"/>
  <c r="Q209" i="1"/>
  <c r="R209" i="1"/>
  <c r="S209" i="1"/>
  <c r="T209" i="1"/>
  <c r="U209" i="1"/>
  <c r="V209" i="1"/>
  <c r="W209" i="1"/>
  <c r="X209" i="1"/>
  <c r="Y209" i="1"/>
  <c r="Z209" i="1"/>
  <c r="AA209" i="1"/>
  <c r="AB209" i="1"/>
  <c r="AC209" i="1"/>
  <c r="AD209" i="1"/>
  <c r="AE209" i="1"/>
  <c r="H210" i="1"/>
  <c r="C26" i="5" s="1"/>
  <c r="I210" i="1"/>
  <c r="J210" i="1"/>
  <c r="K210" i="1"/>
  <c r="L210" i="1"/>
  <c r="M210" i="1"/>
  <c r="N210" i="1"/>
  <c r="O210" i="1"/>
  <c r="P210" i="1"/>
  <c r="Q210" i="1"/>
  <c r="E26" i="5" s="1"/>
  <c r="R210" i="1"/>
  <c r="S210" i="1"/>
  <c r="T210" i="1"/>
  <c r="U210" i="1"/>
  <c r="V210" i="1"/>
  <c r="W210" i="1"/>
  <c r="X210" i="1"/>
  <c r="Y210" i="1"/>
  <c r="F26" i="5" s="1"/>
  <c r="Z210" i="1"/>
  <c r="AA210" i="1"/>
  <c r="AB210" i="1"/>
  <c r="H26" i="5" s="1"/>
  <c r="AC210" i="1"/>
  <c r="I26" i="5" s="1"/>
  <c r="AD210" i="1"/>
  <c r="J26" i="5" s="1"/>
  <c r="AE210" i="1"/>
  <c r="G213" i="1"/>
  <c r="G212" i="1"/>
  <c r="G210" i="1"/>
  <c r="G209" i="1"/>
  <c r="G208" i="1"/>
  <c r="D195" i="1"/>
  <c r="E195" i="1"/>
  <c r="F195" i="1"/>
  <c r="G195" i="1"/>
  <c r="H195" i="1"/>
  <c r="I195" i="1"/>
  <c r="J195" i="1"/>
  <c r="K195" i="1"/>
  <c r="L195" i="1"/>
  <c r="M195" i="1"/>
  <c r="N195" i="1"/>
  <c r="O195" i="1"/>
  <c r="P195" i="1"/>
  <c r="Q195" i="1"/>
  <c r="R195" i="1"/>
  <c r="S195" i="1"/>
  <c r="T195" i="1"/>
  <c r="U195" i="1"/>
  <c r="V195" i="1"/>
  <c r="W195" i="1"/>
  <c r="X195" i="1"/>
  <c r="Y195" i="1"/>
  <c r="Z195" i="1"/>
  <c r="AA195" i="1"/>
  <c r="AB195" i="1"/>
  <c r="AC195" i="1"/>
  <c r="AD195" i="1"/>
  <c r="AE195" i="1"/>
  <c r="D191" i="1"/>
  <c r="E191" i="1"/>
  <c r="F191" i="1"/>
  <c r="G191" i="1"/>
  <c r="H191" i="1"/>
  <c r="I191" i="1"/>
  <c r="J191" i="1"/>
  <c r="K191" i="1"/>
  <c r="L191" i="1"/>
  <c r="M191" i="1"/>
  <c r="N191" i="1"/>
  <c r="O191" i="1"/>
  <c r="P191" i="1"/>
  <c r="Q191" i="1"/>
  <c r="R191" i="1"/>
  <c r="S191" i="1"/>
  <c r="T191" i="1"/>
  <c r="U191" i="1"/>
  <c r="V191" i="1"/>
  <c r="W191" i="1"/>
  <c r="X191" i="1"/>
  <c r="Y191" i="1"/>
  <c r="Z191" i="1"/>
  <c r="AA191" i="1"/>
  <c r="AB191" i="1"/>
  <c r="AC191" i="1"/>
  <c r="AD191" i="1"/>
  <c r="AE191" i="1"/>
  <c r="AE214" i="3" s="1"/>
  <c r="D192" i="1"/>
  <c r="E192" i="1"/>
  <c r="F192" i="1"/>
  <c r="G192" i="1"/>
  <c r="H192" i="1"/>
  <c r="I192" i="1"/>
  <c r="J192" i="1"/>
  <c r="K192" i="1"/>
  <c r="L192" i="1"/>
  <c r="M192" i="1"/>
  <c r="N192" i="1"/>
  <c r="O192" i="1"/>
  <c r="P192" i="1"/>
  <c r="Q192" i="1"/>
  <c r="R192" i="1"/>
  <c r="S192" i="1"/>
  <c r="T192" i="1"/>
  <c r="U192" i="1"/>
  <c r="V192" i="1"/>
  <c r="W192" i="1"/>
  <c r="X192" i="1"/>
  <c r="Y192" i="1"/>
  <c r="Z192" i="1"/>
  <c r="AA192" i="1"/>
  <c r="AB192" i="1"/>
  <c r="AC192" i="1"/>
  <c r="AD192" i="1"/>
  <c r="AE192" i="1"/>
  <c r="AE210" i="3" s="1"/>
  <c r="L23" i="4" s="1"/>
  <c r="D193" i="1"/>
  <c r="E193" i="1"/>
  <c r="F193" i="1"/>
  <c r="G193" i="1"/>
  <c r="H193" i="1"/>
  <c r="C24" i="5" s="1"/>
  <c r="I193" i="1"/>
  <c r="J193" i="1"/>
  <c r="K193" i="1"/>
  <c r="L193" i="1"/>
  <c r="M193" i="1"/>
  <c r="N193" i="1"/>
  <c r="O193" i="1"/>
  <c r="D24" i="5" s="1"/>
  <c r="P193" i="1"/>
  <c r="Q193" i="1"/>
  <c r="E24" i="5" s="1"/>
  <c r="R193" i="1"/>
  <c r="S193" i="1"/>
  <c r="T193" i="1"/>
  <c r="U193" i="1"/>
  <c r="V193" i="1"/>
  <c r="W193" i="1"/>
  <c r="X193" i="1"/>
  <c r="Y193" i="1"/>
  <c r="F24" i="5" s="1"/>
  <c r="Z193" i="1"/>
  <c r="AA193" i="1"/>
  <c r="G24" i="5" s="1"/>
  <c r="AB193" i="1"/>
  <c r="H24" i="5" s="1"/>
  <c r="AC193" i="1"/>
  <c r="I24" i="5" s="1"/>
  <c r="AD193" i="1"/>
  <c r="AE193" i="1"/>
  <c r="K24" i="5" s="1"/>
  <c r="C195" i="1"/>
  <c r="C193" i="1"/>
  <c r="C192" i="1"/>
  <c r="C191" i="1"/>
  <c r="D132" i="1"/>
  <c r="E132" i="1"/>
  <c r="F132" i="1"/>
  <c r="G132" i="1"/>
  <c r="H132" i="1"/>
  <c r="I132" i="1"/>
  <c r="J132" i="1"/>
  <c r="K132" i="1"/>
  <c r="L132" i="1"/>
  <c r="M132" i="1"/>
  <c r="N132" i="1"/>
  <c r="O132" i="1"/>
  <c r="P132" i="1"/>
  <c r="Q132" i="1"/>
  <c r="R132" i="1"/>
  <c r="S132" i="1"/>
  <c r="T132" i="1"/>
  <c r="U132" i="1"/>
  <c r="V132" i="1"/>
  <c r="W132" i="1"/>
  <c r="X132" i="1"/>
  <c r="Y132" i="1"/>
  <c r="Z132" i="1"/>
  <c r="AA132" i="1"/>
  <c r="AB132" i="1"/>
  <c r="AC132" i="1"/>
  <c r="AD132" i="1"/>
  <c r="D133" i="1"/>
  <c r="E133" i="1"/>
  <c r="F133" i="1"/>
  <c r="G133" i="1"/>
  <c r="H133" i="1"/>
  <c r="I133" i="1"/>
  <c r="J133" i="1"/>
  <c r="K133" i="1"/>
  <c r="L133" i="1"/>
  <c r="M133" i="1"/>
  <c r="N133" i="1"/>
  <c r="O133" i="1"/>
  <c r="P133" i="1"/>
  <c r="Q133" i="1"/>
  <c r="R133" i="1"/>
  <c r="S133" i="1"/>
  <c r="T133" i="1"/>
  <c r="U133" i="1"/>
  <c r="V133" i="1"/>
  <c r="W133" i="1"/>
  <c r="X133" i="1"/>
  <c r="Y133" i="1"/>
  <c r="Z133" i="1"/>
  <c r="AA133" i="1"/>
  <c r="AB133" i="1"/>
  <c r="AC133" i="1"/>
  <c r="AD133" i="1"/>
  <c r="D128" i="1"/>
  <c r="E128" i="1"/>
  <c r="F128" i="1"/>
  <c r="G128" i="1"/>
  <c r="H128" i="1"/>
  <c r="I128" i="1"/>
  <c r="J128" i="1"/>
  <c r="K128" i="1"/>
  <c r="L128" i="1"/>
  <c r="M128" i="1"/>
  <c r="N128" i="1"/>
  <c r="O128" i="1"/>
  <c r="P128" i="1"/>
  <c r="Q128" i="1"/>
  <c r="R128" i="1"/>
  <c r="S128" i="1"/>
  <c r="T128" i="1"/>
  <c r="U128" i="1"/>
  <c r="V128" i="1"/>
  <c r="W128" i="1"/>
  <c r="X128" i="1"/>
  <c r="Y128" i="1"/>
  <c r="Z128" i="1"/>
  <c r="AA128" i="1"/>
  <c r="AB128" i="1"/>
  <c r="AC128" i="1"/>
  <c r="AD128" i="1"/>
  <c r="D129" i="1"/>
  <c r="E129" i="1"/>
  <c r="F129" i="1"/>
  <c r="G129" i="1"/>
  <c r="H129" i="1"/>
  <c r="I129" i="1"/>
  <c r="J129" i="1"/>
  <c r="K129" i="1"/>
  <c r="L129" i="1"/>
  <c r="M129" i="1"/>
  <c r="N129" i="1"/>
  <c r="O129" i="1"/>
  <c r="P129" i="1"/>
  <c r="Q129" i="1"/>
  <c r="R129" i="1"/>
  <c r="S129" i="1"/>
  <c r="T129" i="1"/>
  <c r="U129" i="1"/>
  <c r="V129" i="1"/>
  <c r="W129" i="1"/>
  <c r="X129" i="1"/>
  <c r="Y129" i="1"/>
  <c r="Z129" i="1"/>
  <c r="AA129" i="1"/>
  <c r="AB129" i="1"/>
  <c r="AC129" i="1"/>
  <c r="AD129" i="1"/>
  <c r="D130" i="1"/>
  <c r="E130" i="1"/>
  <c r="F130" i="1"/>
  <c r="G130" i="1"/>
  <c r="H130" i="1"/>
  <c r="I130" i="1"/>
  <c r="J130" i="1"/>
  <c r="K130" i="1"/>
  <c r="L130" i="1"/>
  <c r="M130" i="1"/>
  <c r="N130" i="1"/>
  <c r="O130" i="1"/>
  <c r="P130" i="1"/>
  <c r="Q130" i="1"/>
  <c r="R130" i="1"/>
  <c r="S130" i="1"/>
  <c r="T130" i="1"/>
  <c r="U130" i="1"/>
  <c r="V130" i="1"/>
  <c r="W130" i="1"/>
  <c r="X130" i="1"/>
  <c r="Y130" i="1"/>
  <c r="Z130" i="1"/>
  <c r="AA130" i="1"/>
  <c r="AB130" i="1"/>
  <c r="AC130" i="1"/>
  <c r="AD130" i="1"/>
  <c r="C133" i="1"/>
  <c r="C132" i="1"/>
  <c r="C130" i="1"/>
  <c r="D141" i="1"/>
  <c r="E141" i="1"/>
  <c r="F141" i="1"/>
  <c r="G141" i="1"/>
  <c r="H141" i="1"/>
  <c r="I141" i="1"/>
  <c r="J141" i="1"/>
  <c r="K141" i="1"/>
  <c r="L141" i="1"/>
  <c r="M141" i="1"/>
  <c r="N141" i="1"/>
  <c r="O141" i="1"/>
  <c r="P141" i="1"/>
  <c r="Q141" i="1"/>
  <c r="R141" i="1"/>
  <c r="S141" i="1"/>
  <c r="T141" i="1"/>
  <c r="U141" i="1"/>
  <c r="V141" i="1"/>
  <c r="W141" i="1"/>
  <c r="X141" i="1"/>
  <c r="Y141" i="1"/>
  <c r="Z141" i="1"/>
  <c r="AA141" i="1"/>
  <c r="AB141" i="1"/>
  <c r="AC141" i="1"/>
  <c r="AD141" i="1"/>
  <c r="AE141" i="1"/>
  <c r="D142" i="1"/>
  <c r="E142" i="1"/>
  <c r="F142" i="1"/>
  <c r="G142" i="1"/>
  <c r="H142" i="1"/>
  <c r="I142" i="1"/>
  <c r="J142" i="1"/>
  <c r="K142" i="1"/>
  <c r="L142" i="1"/>
  <c r="M142" i="1"/>
  <c r="N142" i="1"/>
  <c r="O142" i="1"/>
  <c r="P142" i="1"/>
  <c r="Q142" i="1"/>
  <c r="R142" i="1"/>
  <c r="S142" i="1"/>
  <c r="T142" i="1"/>
  <c r="U142" i="1"/>
  <c r="V142" i="1"/>
  <c r="W142" i="1"/>
  <c r="X142" i="1"/>
  <c r="Y142" i="1"/>
  <c r="Z142" i="1"/>
  <c r="AA142" i="1"/>
  <c r="AB142" i="1"/>
  <c r="AC142" i="1"/>
  <c r="AD142" i="1"/>
  <c r="AE142" i="1"/>
  <c r="C142" i="1"/>
  <c r="C141" i="1"/>
  <c r="D139" i="1"/>
  <c r="E139" i="1"/>
  <c r="F139" i="1"/>
  <c r="G139" i="1"/>
  <c r="C8" i="19" s="1"/>
  <c r="H139" i="1"/>
  <c r="I139" i="1"/>
  <c r="E8" i="19" s="1"/>
  <c r="J139" i="1"/>
  <c r="F8" i="19" s="1"/>
  <c r="K139" i="1"/>
  <c r="G8" i="19" s="1"/>
  <c r="L139" i="1"/>
  <c r="H8" i="19" s="1"/>
  <c r="M139" i="1"/>
  <c r="I8" i="19" s="1"/>
  <c r="N139" i="1"/>
  <c r="J8" i="19" s="1"/>
  <c r="O139" i="1"/>
  <c r="P139" i="1"/>
  <c r="L8" i="19" s="1"/>
  <c r="Q139" i="1"/>
  <c r="R139" i="1"/>
  <c r="N8" i="19" s="1"/>
  <c r="S139" i="1"/>
  <c r="O8" i="19" s="1"/>
  <c r="T139" i="1"/>
  <c r="P8" i="19" s="1"/>
  <c r="U139" i="1"/>
  <c r="Q8" i="19" s="1"/>
  <c r="V139" i="1"/>
  <c r="R8" i="19" s="1"/>
  <c r="W139" i="1"/>
  <c r="S8" i="19" s="1"/>
  <c r="X139" i="1"/>
  <c r="T8" i="19" s="1"/>
  <c r="Y139" i="1"/>
  <c r="Z139" i="1"/>
  <c r="V8" i="19" s="1"/>
  <c r="AA139" i="1"/>
  <c r="AB139" i="1"/>
  <c r="AC139" i="1"/>
  <c r="AD139" i="1"/>
  <c r="AE139" i="1"/>
  <c r="C139" i="1"/>
  <c r="D137" i="1"/>
  <c r="E137" i="1"/>
  <c r="F137" i="1"/>
  <c r="G137" i="1"/>
  <c r="H137" i="1"/>
  <c r="I137" i="1"/>
  <c r="J137" i="1"/>
  <c r="K137" i="1"/>
  <c r="L137" i="1"/>
  <c r="M137" i="1"/>
  <c r="N137" i="1"/>
  <c r="O137" i="1"/>
  <c r="P137" i="1"/>
  <c r="Q137" i="1"/>
  <c r="R137" i="1"/>
  <c r="S137" i="1"/>
  <c r="T137" i="1"/>
  <c r="U137" i="1"/>
  <c r="V137" i="1"/>
  <c r="W137" i="1"/>
  <c r="X137" i="1"/>
  <c r="Y137" i="1"/>
  <c r="Z137" i="1"/>
  <c r="AA137" i="1"/>
  <c r="AB137" i="1"/>
  <c r="AC137" i="1"/>
  <c r="AD137" i="1"/>
  <c r="AE137" i="1"/>
  <c r="D138" i="1"/>
  <c r="E138" i="1"/>
  <c r="F138" i="1"/>
  <c r="G138" i="1"/>
  <c r="H138" i="1"/>
  <c r="I138" i="1"/>
  <c r="J138" i="1"/>
  <c r="K138" i="1"/>
  <c r="L138" i="1"/>
  <c r="M138" i="1"/>
  <c r="N138" i="1"/>
  <c r="O138" i="1"/>
  <c r="P138" i="1"/>
  <c r="Q138" i="1"/>
  <c r="R138" i="1"/>
  <c r="S138" i="1"/>
  <c r="T138" i="1"/>
  <c r="U138" i="1"/>
  <c r="V138" i="1"/>
  <c r="W138" i="1"/>
  <c r="X138" i="1"/>
  <c r="Y138" i="1"/>
  <c r="Z138" i="1"/>
  <c r="AA138" i="1"/>
  <c r="AB138" i="1"/>
  <c r="AC138" i="1"/>
  <c r="AD138" i="1"/>
  <c r="AE138" i="1"/>
  <c r="C129" i="1"/>
  <c r="C128" i="1"/>
  <c r="D186" i="1"/>
  <c r="E186" i="1"/>
  <c r="F186" i="1"/>
  <c r="G186" i="1"/>
  <c r="H186" i="1"/>
  <c r="I186" i="1"/>
  <c r="J186" i="1"/>
  <c r="K186" i="1"/>
  <c r="L186" i="1"/>
  <c r="M186" i="1"/>
  <c r="N186" i="1"/>
  <c r="O186" i="1"/>
  <c r="P186" i="1"/>
  <c r="Q186" i="1"/>
  <c r="R186" i="1"/>
  <c r="S186" i="1"/>
  <c r="T186" i="1"/>
  <c r="U186" i="1"/>
  <c r="V186" i="1"/>
  <c r="W186" i="1"/>
  <c r="X186" i="1"/>
  <c r="Y186" i="1"/>
  <c r="Z186" i="1"/>
  <c r="AA186" i="1"/>
  <c r="AB186" i="1"/>
  <c r="AC186" i="1"/>
  <c r="AD186" i="1"/>
  <c r="AE186" i="1"/>
  <c r="D187" i="1"/>
  <c r="E187" i="1"/>
  <c r="F187" i="1"/>
  <c r="G187" i="1"/>
  <c r="H187" i="1"/>
  <c r="I187" i="1"/>
  <c r="J187" i="1"/>
  <c r="K187" i="1"/>
  <c r="L187" i="1"/>
  <c r="M187" i="1"/>
  <c r="N187" i="1"/>
  <c r="O187" i="1"/>
  <c r="P187" i="1"/>
  <c r="Q187" i="1"/>
  <c r="R187" i="1"/>
  <c r="S187" i="1"/>
  <c r="T187" i="1"/>
  <c r="U187" i="1"/>
  <c r="V187" i="1"/>
  <c r="W187" i="1"/>
  <c r="X187" i="1"/>
  <c r="Y187" i="1"/>
  <c r="Z187" i="1"/>
  <c r="AA187" i="1"/>
  <c r="AB187" i="1"/>
  <c r="AC187" i="1"/>
  <c r="AD187" i="1"/>
  <c r="AE187" i="1"/>
  <c r="D182" i="1"/>
  <c r="E182" i="1"/>
  <c r="F182" i="1"/>
  <c r="G182" i="1"/>
  <c r="H182" i="1"/>
  <c r="I182" i="1"/>
  <c r="J182" i="1"/>
  <c r="K182" i="1"/>
  <c r="L182" i="1"/>
  <c r="M182" i="1"/>
  <c r="N182" i="1"/>
  <c r="O182" i="1"/>
  <c r="P182" i="1"/>
  <c r="Q182" i="1"/>
  <c r="R182" i="1"/>
  <c r="S182" i="1"/>
  <c r="T182" i="1"/>
  <c r="U182" i="1"/>
  <c r="V182" i="1"/>
  <c r="W182" i="1"/>
  <c r="X182" i="1"/>
  <c r="Y182" i="1"/>
  <c r="Z182" i="1"/>
  <c r="AA182" i="1"/>
  <c r="AB182" i="1"/>
  <c r="AC182" i="1"/>
  <c r="AD182" i="1"/>
  <c r="AE182" i="1"/>
  <c r="D183" i="1"/>
  <c r="E183" i="1"/>
  <c r="F183" i="1"/>
  <c r="G183" i="1"/>
  <c r="H183" i="1"/>
  <c r="I183" i="1"/>
  <c r="J183" i="1"/>
  <c r="K183" i="1"/>
  <c r="L183" i="1"/>
  <c r="M183" i="1"/>
  <c r="N183" i="1"/>
  <c r="O183" i="1"/>
  <c r="P183" i="1"/>
  <c r="Q183" i="1"/>
  <c r="R183" i="1"/>
  <c r="S183" i="1"/>
  <c r="T183" i="1"/>
  <c r="U183" i="1"/>
  <c r="V183" i="1"/>
  <c r="W183" i="1"/>
  <c r="X183" i="1"/>
  <c r="Y183" i="1"/>
  <c r="Z183" i="1"/>
  <c r="AA183" i="1"/>
  <c r="AB183" i="1"/>
  <c r="AC183" i="1"/>
  <c r="AD183" i="1"/>
  <c r="AE183" i="1"/>
  <c r="D184" i="1"/>
  <c r="E184" i="1"/>
  <c r="F184" i="1"/>
  <c r="G184" i="1"/>
  <c r="H184" i="1"/>
  <c r="C23" i="5" s="1"/>
  <c r="I184" i="1"/>
  <c r="J184" i="1"/>
  <c r="K184" i="1"/>
  <c r="L184" i="1"/>
  <c r="M184" i="1"/>
  <c r="N184" i="1"/>
  <c r="O184" i="1"/>
  <c r="P184" i="1"/>
  <c r="Q184" i="1"/>
  <c r="R184" i="1"/>
  <c r="S184" i="1"/>
  <c r="T184" i="1"/>
  <c r="U184" i="1"/>
  <c r="V184" i="1"/>
  <c r="W184" i="1"/>
  <c r="X184" i="1"/>
  <c r="Y184" i="1"/>
  <c r="Z184" i="1"/>
  <c r="AA184" i="1"/>
  <c r="AB184" i="1"/>
  <c r="H23" i="5" s="1"/>
  <c r="AC184" i="1"/>
  <c r="AD184" i="1"/>
  <c r="J23" i="5" s="1"/>
  <c r="AE184" i="1"/>
  <c r="C187" i="1"/>
  <c r="C186" i="1"/>
  <c r="C184" i="1"/>
  <c r="C183" i="1"/>
  <c r="C182" i="1"/>
  <c r="D177" i="1"/>
  <c r="E177" i="1"/>
  <c r="F177" i="1"/>
  <c r="G177" i="1"/>
  <c r="H177" i="1"/>
  <c r="I177" i="1"/>
  <c r="J177" i="1"/>
  <c r="K177" i="1"/>
  <c r="L177" i="1"/>
  <c r="M177" i="1"/>
  <c r="N177" i="1"/>
  <c r="O177" i="1"/>
  <c r="P177" i="1"/>
  <c r="Q177" i="1"/>
  <c r="R177" i="1"/>
  <c r="S177" i="1"/>
  <c r="T177" i="1"/>
  <c r="U177" i="1"/>
  <c r="V177" i="1"/>
  <c r="W177" i="1"/>
  <c r="X177" i="1"/>
  <c r="Y177" i="1"/>
  <c r="Z177" i="1"/>
  <c r="AA177" i="1"/>
  <c r="AB177" i="1"/>
  <c r="AC177" i="1"/>
  <c r="AD177" i="1"/>
  <c r="AE177" i="1"/>
  <c r="D178" i="1"/>
  <c r="E178" i="1"/>
  <c r="F178" i="1"/>
  <c r="G178" i="1"/>
  <c r="H178" i="1"/>
  <c r="I178" i="1"/>
  <c r="J178" i="1"/>
  <c r="K178" i="1"/>
  <c r="L178" i="1"/>
  <c r="M178" i="1"/>
  <c r="N178" i="1"/>
  <c r="O178" i="1"/>
  <c r="P178" i="1"/>
  <c r="Q178" i="1"/>
  <c r="R178" i="1"/>
  <c r="S178" i="1"/>
  <c r="T178" i="1"/>
  <c r="U178" i="1"/>
  <c r="V178" i="1"/>
  <c r="W178" i="1"/>
  <c r="X178" i="1"/>
  <c r="Y178" i="1"/>
  <c r="Z178" i="1"/>
  <c r="AA178" i="1"/>
  <c r="AB178" i="1"/>
  <c r="AC178" i="1"/>
  <c r="AD178" i="1"/>
  <c r="AE178" i="1"/>
  <c r="D173" i="1"/>
  <c r="E173" i="1"/>
  <c r="F173" i="1"/>
  <c r="G173" i="1"/>
  <c r="H173" i="1"/>
  <c r="I173" i="1"/>
  <c r="J173" i="1"/>
  <c r="K173" i="1"/>
  <c r="L173" i="1"/>
  <c r="M173" i="1"/>
  <c r="N173" i="1"/>
  <c r="O173" i="1"/>
  <c r="P173" i="1"/>
  <c r="Q173" i="1"/>
  <c r="R173" i="1"/>
  <c r="S173" i="1"/>
  <c r="T173" i="1"/>
  <c r="U173" i="1"/>
  <c r="V173" i="1"/>
  <c r="W173" i="1"/>
  <c r="X173" i="1"/>
  <c r="Y173" i="1"/>
  <c r="Z173" i="1"/>
  <c r="AA173" i="1"/>
  <c r="AB173" i="1"/>
  <c r="AC173" i="1"/>
  <c r="AD173" i="1"/>
  <c r="AE173" i="1"/>
  <c r="D174" i="1"/>
  <c r="E174" i="1"/>
  <c r="F174" i="1"/>
  <c r="G174" i="1"/>
  <c r="H174" i="1"/>
  <c r="I174" i="1"/>
  <c r="J174" i="1"/>
  <c r="K174" i="1"/>
  <c r="L174" i="1"/>
  <c r="M174" i="1"/>
  <c r="N174" i="1"/>
  <c r="O174" i="1"/>
  <c r="P174" i="1"/>
  <c r="Q174" i="1"/>
  <c r="R174" i="1"/>
  <c r="S174" i="1"/>
  <c r="T174" i="1"/>
  <c r="U174" i="1"/>
  <c r="V174" i="1"/>
  <c r="W174" i="1"/>
  <c r="X174" i="1"/>
  <c r="Y174" i="1"/>
  <c r="Z174" i="1"/>
  <c r="AA174" i="1"/>
  <c r="AB174" i="1"/>
  <c r="AC174" i="1"/>
  <c r="AD174" i="1"/>
  <c r="AE174" i="1"/>
  <c r="AE190" i="3" s="1"/>
  <c r="L21" i="12" s="1"/>
  <c r="D175" i="1"/>
  <c r="E175" i="1"/>
  <c r="F175" i="1"/>
  <c r="G175" i="1"/>
  <c r="H175" i="1"/>
  <c r="C22" i="5" s="1"/>
  <c r="I175" i="1"/>
  <c r="J175" i="1"/>
  <c r="K175" i="1"/>
  <c r="L175" i="1"/>
  <c r="M175" i="1"/>
  <c r="N175" i="1"/>
  <c r="O175" i="1"/>
  <c r="D22" i="5" s="1"/>
  <c r="P175" i="1"/>
  <c r="Q175" i="1"/>
  <c r="E22" i="5" s="1"/>
  <c r="R175" i="1"/>
  <c r="S175" i="1"/>
  <c r="T175" i="1"/>
  <c r="U175" i="1"/>
  <c r="V175" i="1"/>
  <c r="W175" i="1"/>
  <c r="X175" i="1"/>
  <c r="Y175" i="1"/>
  <c r="F22" i="5" s="1"/>
  <c r="Z175" i="1"/>
  <c r="AA175" i="1"/>
  <c r="G22" i="5" s="1"/>
  <c r="AB175" i="1"/>
  <c r="H22" i="5" s="1"/>
  <c r="AC175" i="1"/>
  <c r="I22" i="5" s="1"/>
  <c r="AD175" i="1"/>
  <c r="J22" i="5" s="1"/>
  <c r="AE175" i="1"/>
  <c r="K22" i="5" s="1"/>
  <c r="C178" i="1"/>
  <c r="C177" i="1"/>
  <c r="C175" i="1"/>
  <c r="C174" i="1"/>
  <c r="C173" i="1"/>
  <c r="D159" i="1"/>
  <c r="E159" i="1"/>
  <c r="F159" i="1"/>
  <c r="G159" i="1"/>
  <c r="H159" i="1"/>
  <c r="I159" i="1"/>
  <c r="J159" i="1"/>
  <c r="K159" i="1"/>
  <c r="L159" i="1"/>
  <c r="M159" i="1"/>
  <c r="N159" i="1"/>
  <c r="O159" i="1"/>
  <c r="P159" i="1"/>
  <c r="Q159" i="1"/>
  <c r="R159" i="1"/>
  <c r="S159" i="1"/>
  <c r="T159" i="1"/>
  <c r="U159" i="1"/>
  <c r="V159" i="1"/>
  <c r="W159" i="1"/>
  <c r="X159" i="1"/>
  <c r="Y159" i="1"/>
  <c r="Z159" i="1"/>
  <c r="AA159" i="1"/>
  <c r="AB159" i="1"/>
  <c r="AC159" i="1"/>
  <c r="AD159" i="1"/>
  <c r="AE159" i="1"/>
  <c r="D160" i="1"/>
  <c r="E160" i="1"/>
  <c r="F160" i="1"/>
  <c r="G160" i="1"/>
  <c r="H160" i="1"/>
  <c r="I160" i="1"/>
  <c r="J160" i="1"/>
  <c r="K160" i="1"/>
  <c r="L160" i="1"/>
  <c r="M160" i="1"/>
  <c r="N160" i="1"/>
  <c r="O160" i="1"/>
  <c r="P160" i="1"/>
  <c r="Q160" i="1"/>
  <c r="R160" i="1"/>
  <c r="S160" i="1"/>
  <c r="T160" i="1"/>
  <c r="U160" i="1"/>
  <c r="V160" i="1"/>
  <c r="W160" i="1"/>
  <c r="X160" i="1"/>
  <c r="Y160" i="1"/>
  <c r="Z160" i="1"/>
  <c r="AA160" i="1"/>
  <c r="AB160" i="1"/>
  <c r="AC160" i="1"/>
  <c r="AD160" i="1"/>
  <c r="AE160" i="1"/>
  <c r="D155" i="1"/>
  <c r="E155" i="1"/>
  <c r="F155" i="1"/>
  <c r="G155" i="1"/>
  <c r="H155" i="1"/>
  <c r="I155" i="1"/>
  <c r="J155" i="1"/>
  <c r="K155" i="1"/>
  <c r="L155" i="1"/>
  <c r="M155" i="1"/>
  <c r="N155" i="1"/>
  <c r="O155" i="1"/>
  <c r="P155" i="1"/>
  <c r="Q155" i="1"/>
  <c r="R155" i="1"/>
  <c r="S155" i="1"/>
  <c r="T155" i="1"/>
  <c r="U155" i="1"/>
  <c r="V155" i="1"/>
  <c r="W155" i="1"/>
  <c r="X155" i="1"/>
  <c r="Y155" i="1"/>
  <c r="Z155" i="1"/>
  <c r="AA155" i="1"/>
  <c r="AB155" i="1"/>
  <c r="AC155" i="1"/>
  <c r="AD155" i="1"/>
  <c r="AE155" i="1"/>
  <c r="D156" i="1"/>
  <c r="E156" i="1"/>
  <c r="F156" i="1"/>
  <c r="G156" i="1"/>
  <c r="H156" i="1"/>
  <c r="I156" i="1"/>
  <c r="J156" i="1"/>
  <c r="K156" i="1"/>
  <c r="L156" i="1"/>
  <c r="M156" i="1"/>
  <c r="N156" i="1"/>
  <c r="O156" i="1"/>
  <c r="P156" i="1"/>
  <c r="Q156" i="1"/>
  <c r="R156" i="1"/>
  <c r="S156" i="1"/>
  <c r="T156" i="1"/>
  <c r="U156" i="1"/>
  <c r="V156" i="1"/>
  <c r="W156" i="1"/>
  <c r="X156" i="1"/>
  <c r="Y156" i="1"/>
  <c r="Z156" i="1"/>
  <c r="AA156" i="1"/>
  <c r="AB156" i="1"/>
  <c r="AC156" i="1"/>
  <c r="AD156" i="1"/>
  <c r="AE156" i="1"/>
  <c r="D157" i="1"/>
  <c r="E157" i="1"/>
  <c r="F157" i="1"/>
  <c r="G157" i="1"/>
  <c r="H157" i="1"/>
  <c r="C20" i="5" s="1"/>
  <c r="I157" i="1"/>
  <c r="J157" i="1"/>
  <c r="K157" i="1"/>
  <c r="L157" i="1"/>
  <c r="M157" i="1"/>
  <c r="N157" i="1"/>
  <c r="O157" i="1"/>
  <c r="P157" i="1"/>
  <c r="Q157" i="1"/>
  <c r="R157" i="1"/>
  <c r="S157" i="1"/>
  <c r="T157" i="1"/>
  <c r="U157" i="1"/>
  <c r="V157" i="1"/>
  <c r="W157" i="1"/>
  <c r="X157" i="1"/>
  <c r="Y157" i="1"/>
  <c r="Z157" i="1"/>
  <c r="AA157" i="1"/>
  <c r="AB157" i="1"/>
  <c r="H20" i="5" s="1"/>
  <c r="AC157" i="1"/>
  <c r="AD157" i="1"/>
  <c r="AE157" i="1"/>
  <c r="C160" i="1"/>
  <c r="C159" i="1"/>
  <c r="C157" i="1"/>
  <c r="C156" i="1"/>
  <c r="C155" i="1"/>
  <c r="D150" i="1"/>
  <c r="E150" i="1"/>
  <c r="F150" i="1"/>
  <c r="G150" i="1"/>
  <c r="H150" i="1"/>
  <c r="I150" i="1"/>
  <c r="J150" i="1"/>
  <c r="K150" i="1"/>
  <c r="L150" i="1"/>
  <c r="M150" i="1"/>
  <c r="N150" i="1"/>
  <c r="O150" i="1"/>
  <c r="P150" i="1"/>
  <c r="Q150" i="1"/>
  <c r="R150" i="1"/>
  <c r="S150" i="1"/>
  <c r="T150" i="1"/>
  <c r="U150" i="1"/>
  <c r="V150" i="1"/>
  <c r="W150" i="1"/>
  <c r="X150" i="1"/>
  <c r="Y150" i="1"/>
  <c r="Z150" i="1"/>
  <c r="AA150" i="1"/>
  <c r="AB150" i="1"/>
  <c r="AC150" i="1"/>
  <c r="AD150" i="1"/>
  <c r="AE150" i="1"/>
  <c r="D151" i="1"/>
  <c r="E151" i="1"/>
  <c r="F151" i="1"/>
  <c r="G151" i="1"/>
  <c r="H151" i="1"/>
  <c r="I151" i="1"/>
  <c r="J151" i="1"/>
  <c r="K151" i="1"/>
  <c r="L151" i="1"/>
  <c r="M151" i="1"/>
  <c r="N151" i="1"/>
  <c r="O151" i="1"/>
  <c r="P151" i="1"/>
  <c r="Q151" i="1"/>
  <c r="R151" i="1"/>
  <c r="S151" i="1"/>
  <c r="T151" i="1"/>
  <c r="U151" i="1"/>
  <c r="V151" i="1"/>
  <c r="W151" i="1"/>
  <c r="X151" i="1"/>
  <c r="Y151" i="1"/>
  <c r="Z151" i="1"/>
  <c r="AA151" i="1"/>
  <c r="AB151" i="1"/>
  <c r="AC151" i="1"/>
  <c r="AD151" i="1"/>
  <c r="AE151" i="1"/>
  <c r="D146" i="1"/>
  <c r="E146" i="1"/>
  <c r="F146" i="1"/>
  <c r="G146" i="1"/>
  <c r="H146" i="1"/>
  <c r="I146" i="1"/>
  <c r="J146" i="1"/>
  <c r="K146" i="1"/>
  <c r="L146" i="1"/>
  <c r="M146" i="1"/>
  <c r="N146" i="1"/>
  <c r="O146" i="1"/>
  <c r="P146" i="1"/>
  <c r="Q146" i="1"/>
  <c r="R146" i="1"/>
  <c r="S146" i="1"/>
  <c r="T146" i="1"/>
  <c r="U146" i="1"/>
  <c r="V146" i="1"/>
  <c r="W146" i="1"/>
  <c r="X146" i="1"/>
  <c r="Y146" i="1"/>
  <c r="Z146" i="1"/>
  <c r="AA146" i="1"/>
  <c r="AB146" i="1"/>
  <c r="AC146" i="1"/>
  <c r="AD146" i="1"/>
  <c r="AE146" i="1"/>
  <c r="AE162" i="3" s="1"/>
  <c r="D147" i="1"/>
  <c r="E147" i="1"/>
  <c r="F147" i="1"/>
  <c r="G147" i="1"/>
  <c r="H147" i="1"/>
  <c r="I147" i="1"/>
  <c r="J147" i="1"/>
  <c r="K147" i="1"/>
  <c r="L147" i="1"/>
  <c r="M147" i="1"/>
  <c r="N147" i="1"/>
  <c r="O147" i="1"/>
  <c r="P147" i="1"/>
  <c r="Q147" i="1"/>
  <c r="R147" i="1"/>
  <c r="S147" i="1"/>
  <c r="T147" i="1"/>
  <c r="U147" i="1"/>
  <c r="V147" i="1"/>
  <c r="W147" i="1"/>
  <c r="X147" i="1"/>
  <c r="Y147" i="1"/>
  <c r="Z147" i="1"/>
  <c r="AA147" i="1"/>
  <c r="AB147" i="1"/>
  <c r="AC147" i="1"/>
  <c r="AD147" i="1"/>
  <c r="AE147" i="1"/>
  <c r="D148" i="1"/>
  <c r="E148" i="1"/>
  <c r="F148" i="1"/>
  <c r="G148" i="1"/>
  <c r="H148" i="1"/>
  <c r="C19" i="5" s="1"/>
  <c r="I148" i="1"/>
  <c r="J148" i="1"/>
  <c r="K148" i="1"/>
  <c r="L148" i="1"/>
  <c r="M148" i="1"/>
  <c r="N148" i="1"/>
  <c r="O148" i="1"/>
  <c r="D19" i="5" s="1"/>
  <c r="P148" i="1"/>
  <c r="Q148" i="1"/>
  <c r="E19" i="5" s="1"/>
  <c r="R148" i="1"/>
  <c r="S148" i="1"/>
  <c r="T148" i="1"/>
  <c r="U148" i="1"/>
  <c r="V148" i="1"/>
  <c r="W148" i="1"/>
  <c r="X148" i="1"/>
  <c r="Y148" i="1"/>
  <c r="F19" i="5" s="1"/>
  <c r="Z148" i="1"/>
  <c r="AA148" i="1"/>
  <c r="G19" i="5" s="1"/>
  <c r="AB148" i="1"/>
  <c r="H19" i="5" s="1"/>
  <c r="AC148" i="1"/>
  <c r="I19" i="5" s="1"/>
  <c r="AD148" i="1"/>
  <c r="J19" i="5" s="1"/>
  <c r="AE148" i="1"/>
  <c r="K19" i="5" s="1"/>
  <c r="C151" i="1"/>
  <c r="C150" i="1"/>
  <c r="C148" i="1"/>
  <c r="C147" i="1"/>
  <c r="C146" i="1"/>
  <c r="C138" i="1"/>
  <c r="C137" i="1"/>
  <c r="D114" i="1"/>
  <c r="E114" i="1"/>
  <c r="F114" i="1"/>
  <c r="G114" i="1"/>
  <c r="H114" i="1"/>
  <c r="I114" i="1"/>
  <c r="J114" i="1"/>
  <c r="K114" i="1"/>
  <c r="L114" i="1"/>
  <c r="M114" i="1"/>
  <c r="N114" i="1"/>
  <c r="O114" i="1"/>
  <c r="P114" i="1"/>
  <c r="Q114" i="1"/>
  <c r="R114" i="1"/>
  <c r="S114" i="1"/>
  <c r="T114" i="1"/>
  <c r="U114" i="1"/>
  <c r="V114" i="1"/>
  <c r="W114" i="1"/>
  <c r="X114" i="1"/>
  <c r="Y114" i="1"/>
  <c r="Z114" i="1"/>
  <c r="AA114" i="1"/>
  <c r="AB114" i="1"/>
  <c r="AC114" i="1"/>
  <c r="AD114" i="1"/>
  <c r="AE114" i="1"/>
  <c r="D115" i="1"/>
  <c r="E115" i="1"/>
  <c r="F115" i="1"/>
  <c r="G115" i="1"/>
  <c r="H115" i="1"/>
  <c r="I115" i="1"/>
  <c r="J115" i="1"/>
  <c r="K115" i="1"/>
  <c r="L115" i="1"/>
  <c r="M115" i="1"/>
  <c r="N115" i="1"/>
  <c r="O115" i="1"/>
  <c r="P115" i="1"/>
  <c r="Q115" i="1"/>
  <c r="R115" i="1"/>
  <c r="S115" i="1"/>
  <c r="T115" i="1"/>
  <c r="U115" i="1"/>
  <c r="V115" i="1"/>
  <c r="W115" i="1"/>
  <c r="X115" i="1"/>
  <c r="Y115" i="1"/>
  <c r="Z115" i="1"/>
  <c r="AA115" i="1"/>
  <c r="AB115" i="1"/>
  <c r="AC115" i="1"/>
  <c r="AD115" i="1"/>
  <c r="AE115" i="1"/>
  <c r="D110" i="1"/>
  <c r="E110" i="1"/>
  <c r="F110" i="1"/>
  <c r="G110" i="1"/>
  <c r="H110" i="1"/>
  <c r="I110" i="1"/>
  <c r="J110" i="1"/>
  <c r="K110" i="1"/>
  <c r="L110" i="1"/>
  <c r="M110" i="1"/>
  <c r="N110" i="1"/>
  <c r="O110" i="1"/>
  <c r="P110" i="1"/>
  <c r="Q110" i="1"/>
  <c r="R110" i="1"/>
  <c r="S110" i="1"/>
  <c r="T110" i="1"/>
  <c r="U110" i="1"/>
  <c r="V110" i="1"/>
  <c r="W110" i="1"/>
  <c r="X110" i="1"/>
  <c r="Y110" i="1"/>
  <c r="Z110" i="1"/>
  <c r="AA110" i="1"/>
  <c r="AB110" i="1"/>
  <c r="AC110" i="1"/>
  <c r="AD110" i="1"/>
  <c r="AE110" i="1"/>
  <c r="D111" i="1"/>
  <c r="E111" i="1"/>
  <c r="F111" i="1"/>
  <c r="G111" i="1"/>
  <c r="H111" i="1"/>
  <c r="I111" i="1"/>
  <c r="J111" i="1"/>
  <c r="K111" i="1"/>
  <c r="L111" i="1"/>
  <c r="M111" i="1"/>
  <c r="N111" i="1"/>
  <c r="O111" i="1"/>
  <c r="P111" i="1"/>
  <c r="Q111" i="1"/>
  <c r="R111" i="1"/>
  <c r="S111" i="1"/>
  <c r="T111" i="1"/>
  <c r="U111" i="1"/>
  <c r="V111" i="1"/>
  <c r="W111" i="1"/>
  <c r="X111" i="1"/>
  <c r="Y111" i="1"/>
  <c r="Z111" i="1"/>
  <c r="AA111" i="1"/>
  <c r="AB111" i="1"/>
  <c r="AC111" i="1"/>
  <c r="AD111" i="1"/>
  <c r="AE111" i="1"/>
  <c r="D112" i="1"/>
  <c r="E112" i="1"/>
  <c r="F112" i="1"/>
  <c r="G112" i="1"/>
  <c r="C7" i="19" s="1"/>
  <c r="H112" i="1"/>
  <c r="I112" i="1"/>
  <c r="E7" i="19" s="1"/>
  <c r="J112" i="1"/>
  <c r="F7" i="19" s="1"/>
  <c r="K112" i="1"/>
  <c r="G7" i="19" s="1"/>
  <c r="L112" i="1"/>
  <c r="H7" i="19" s="1"/>
  <c r="M112" i="1"/>
  <c r="I7" i="19" s="1"/>
  <c r="N112" i="1"/>
  <c r="J7" i="19" s="1"/>
  <c r="O112" i="1"/>
  <c r="P112" i="1"/>
  <c r="L7" i="19" s="1"/>
  <c r="Q112" i="1"/>
  <c r="R112" i="1"/>
  <c r="N7" i="19" s="1"/>
  <c r="S112" i="1"/>
  <c r="O7" i="19" s="1"/>
  <c r="T112" i="1"/>
  <c r="P7" i="19" s="1"/>
  <c r="U112" i="1"/>
  <c r="Q7" i="19" s="1"/>
  <c r="V112" i="1"/>
  <c r="R7" i="19" s="1"/>
  <c r="W112" i="1"/>
  <c r="S7" i="19" s="1"/>
  <c r="X112" i="1"/>
  <c r="T7" i="19" s="1"/>
  <c r="Y112" i="1"/>
  <c r="Z112" i="1"/>
  <c r="V7" i="19" s="1"/>
  <c r="AA112" i="1"/>
  <c r="AB112" i="1"/>
  <c r="AC112" i="1"/>
  <c r="AD112" i="1"/>
  <c r="AE112" i="1"/>
  <c r="C115" i="1"/>
  <c r="C114" i="1"/>
  <c r="C112" i="1"/>
  <c r="C111" i="1"/>
  <c r="C110" i="1"/>
  <c r="D105" i="1"/>
  <c r="E105" i="1"/>
  <c r="F105" i="1"/>
  <c r="G105" i="1"/>
  <c r="H105" i="1"/>
  <c r="I105" i="1"/>
  <c r="J105" i="1"/>
  <c r="K105" i="1"/>
  <c r="L105" i="1"/>
  <c r="M105" i="1"/>
  <c r="N105" i="1"/>
  <c r="O105" i="1"/>
  <c r="P105" i="1"/>
  <c r="Q105" i="1"/>
  <c r="R105" i="1"/>
  <c r="S105" i="1"/>
  <c r="T105" i="1"/>
  <c r="U105" i="1"/>
  <c r="V105" i="1"/>
  <c r="W105" i="1"/>
  <c r="X105" i="1"/>
  <c r="Y105" i="1"/>
  <c r="Z105" i="1"/>
  <c r="AA105" i="1"/>
  <c r="AB105" i="1"/>
  <c r="AC105" i="1"/>
  <c r="AD105" i="1"/>
  <c r="AE105" i="1"/>
  <c r="D106" i="1"/>
  <c r="E106" i="1"/>
  <c r="F106" i="1"/>
  <c r="G106" i="1"/>
  <c r="H106" i="1"/>
  <c r="I106" i="1"/>
  <c r="J106" i="1"/>
  <c r="K106" i="1"/>
  <c r="L106" i="1"/>
  <c r="M106" i="1"/>
  <c r="N106" i="1"/>
  <c r="O106" i="1"/>
  <c r="P106" i="1"/>
  <c r="Q106" i="1"/>
  <c r="R106" i="1"/>
  <c r="S106" i="1"/>
  <c r="T106" i="1"/>
  <c r="U106" i="1"/>
  <c r="V106" i="1"/>
  <c r="W106" i="1"/>
  <c r="X106" i="1"/>
  <c r="Y106" i="1"/>
  <c r="Z106" i="1"/>
  <c r="AA106" i="1"/>
  <c r="AB106" i="1"/>
  <c r="AC106" i="1"/>
  <c r="AD106" i="1"/>
  <c r="AE106" i="1"/>
  <c r="D101" i="1"/>
  <c r="E101" i="1"/>
  <c r="F101" i="1"/>
  <c r="G101" i="1"/>
  <c r="H101" i="1"/>
  <c r="I101" i="1"/>
  <c r="J101" i="1"/>
  <c r="K101" i="1"/>
  <c r="L101" i="1"/>
  <c r="M101" i="1"/>
  <c r="N101" i="1"/>
  <c r="O101" i="1"/>
  <c r="P101" i="1"/>
  <c r="Q101" i="1"/>
  <c r="R101" i="1"/>
  <c r="S101" i="1"/>
  <c r="T101" i="1"/>
  <c r="U101" i="1"/>
  <c r="V101" i="1"/>
  <c r="W101" i="1"/>
  <c r="X101" i="1"/>
  <c r="Y101" i="1"/>
  <c r="Z101" i="1"/>
  <c r="AA101" i="1"/>
  <c r="AB101" i="1"/>
  <c r="AC101" i="1"/>
  <c r="AD101" i="1"/>
  <c r="AE101" i="1"/>
  <c r="D102" i="1"/>
  <c r="E102" i="1"/>
  <c r="F102" i="1"/>
  <c r="G102" i="1"/>
  <c r="H102" i="1"/>
  <c r="I102" i="1"/>
  <c r="J102" i="1"/>
  <c r="K102" i="1"/>
  <c r="L102" i="1"/>
  <c r="M102" i="1"/>
  <c r="N102" i="1"/>
  <c r="O102" i="1"/>
  <c r="P102" i="1"/>
  <c r="Q102" i="1"/>
  <c r="R102" i="1"/>
  <c r="S102" i="1"/>
  <c r="T102" i="1"/>
  <c r="U102" i="1"/>
  <c r="V102" i="1"/>
  <c r="W102" i="1"/>
  <c r="X102" i="1"/>
  <c r="Y102" i="1"/>
  <c r="Z102" i="1"/>
  <c r="AA102" i="1"/>
  <c r="AB102" i="1"/>
  <c r="AC102" i="1"/>
  <c r="AD102" i="1"/>
  <c r="AE102" i="1"/>
  <c r="D103" i="1"/>
  <c r="E103" i="1"/>
  <c r="F103" i="1"/>
  <c r="G103" i="1"/>
  <c r="H103" i="1"/>
  <c r="C14" i="5" s="1"/>
  <c r="I103" i="1"/>
  <c r="J103" i="1"/>
  <c r="K103" i="1"/>
  <c r="L103" i="1"/>
  <c r="M103" i="1"/>
  <c r="N103" i="1"/>
  <c r="O103" i="1"/>
  <c r="P103" i="1"/>
  <c r="Q103" i="1"/>
  <c r="R103" i="1"/>
  <c r="S103" i="1"/>
  <c r="T103" i="1"/>
  <c r="U103" i="1"/>
  <c r="V103" i="1"/>
  <c r="W103" i="1"/>
  <c r="X103" i="1"/>
  <c r="Y103" i="1"/>
  <c r="Z103" i="1"/>
  <c r="AA103" i="1"/>
  <c r="AB103" i="1"/>
  <c r="H14" i="5" s="1"/>
  <c r="AC103" i="1"/>
  <c r="AD103" i="1"/>
  <c r="J14" i="5" s="1"/>
  <c r="AE103" i="1"/>
  <c r="C106" i="1"/>
  <c r="C105" i="1"/>
  <c r="C103" i="1"/>
  <c r="C102" i="1"/>
  <c r="C101" i="1"/>
  <c r="D96" i="1"/>
  <c r="E96" i="1"/>
  <c r="F96" i="1"/>
  <c r="G96" i="1"/>
  <c r="H96" i="1"/>
  <c r="I96" i="1"/>
  <c r="J96" i="1"/>
  <c r="K96" i="1"/>
  <c r="L96" i="1"/>
  <c r="M96" i="1"/>
  <c r="N96" i="1"/>
  <c r="O96" i="1"/>
  <c r="P96" i="1"/>
  <c r="Q96" i="1"/>
  <c r="R96" i="1"/>
  <c r="S96" i="1"/>
  <c r="T96" i="1"/>
  <c r="U96" i="1"/>
  <c r="V96" i="1"/>
  <c r="W96" i="1"/>
  <c r="X96" i="1"/>
  <c r="Y96" i="1"/>
  <c r="Z96" i="1"/>
  <c r="AA96" i="1"/>
  <c r="AB96" i="1"/>
  <c r="AC96" i="1"/>
  <c r="AD96" i="1"/>
  <c r="AE96" i="1"/>
  <c r="D97" i="1"/>
  <c r="E97" i="1"/>
  <c r="F97" i="1"/>
  <c r="G97" i="1"/>
  <c r="H97" i="1"/>
  <c r="I97" i="1"/>
  <c r="J97" i="1"/>
  <c r="K97" i="1"/>
  <c r="L97" i="1"/>
  <c r="M97" i="1"/>
  <c r="N97" i="1"/>
  <c r="O97" i="1"/>
  <c r="P97" i="1"/>
  <c r="Q97" i="1"/>
  <c r="R97" i="1"/>
  <c r="S97" i="1"/>
  <c r="T97" i="1"/>
  <c r="U97" i="1"/>
  <c r="V97" i="1"/>
  <c r="W97" i="1"/>
  <c r="X97" i="1"/>
  <c r="Y97" i="1"/>
  <c r="Z97" i="1"/>
  <c r="AA97" i="1"/>
  <c r="AB97" i="1"/>
  <c r="AC97" i="1"/>
  <c r="AD97" i="1"/>
  <c r="AE97" i="1"/>
  <c r="D92" i="1"/>
  <c r="E92" i="1"/>
  <c r="F92" i="1"/>
  <c r="G92" i="1"/>
  <c r="H92" i="1"/>
  <c r="I92" i="1"/>
  <c r="J92" i="1"/>
  <c r="K92" i="1"/>
  <c r="L92" i="1"/>
  <c r="M92" i="1"/>
  <c r="N92" i="1"/>
  <c r="O92" i="1"/>
  <c r="P92" i="1"/>
  <c r="Q92" i="1"/>
  <c r="R92" i="1"/>
  <c r="S92" i="1"/>
  <c r="T92" i="1"/>
  <c r="U92" i="1"/>
  <c r="V92" i="1"/>
  <c r="W92" i="1"/>
  <c r="X92" i="1"/>
  <c r="Y92" i="1"/>
  <c r="Z92" i="1"/>
  <c r="AA92" i="1"/>
  <c r="AB92" i="1"/>
  <c r="AC92" i="1"/>
  <c r="AD92" i="1"/>
  <c r="AE92" i="1"/>
  <c r="D93" i="1"/>
  <c r="E93" i="1"/>
  <c r="F93" i="1"/>
  <c r="G93" i="1"/>
  <c r="H93" i="1"/>
  <c r="I93" i="1"/>
  <c r="J93" i="1"/>
  <c r="K93" i="1"/>
  <c r="L93" i="1"/>
  <c r="M93" i="1"/>
  <c r="N93" i="1"/>
  <c r="O93" i="1"/>
  <c r="P93" i="1"/>
  <c r="Q93" i="1"/>
  <c r="R93" i="1"/>
  <c r="S93" i="1"/>
  <c r="T93" i="1"/>
  <c r="U93" i="1"/>
  <c r="V93" i="1"/>
  <c r="W93" i="1"/>
  <c r="X93" i="1"/>
  <c r="Y93" i="1"/>
  <c r="Z93" i="1"/>
  <c r="AA93" i="1"/>
  <c r="AB93" i="1"/>
  <c r="AC93" i="1"/>
  <c r="AD93" i="1"/>
  <c r="AE93" i="1"/>
  <c r="D94" i="1"/>
  <c r="E94" i="1"/>
  <c r="F94" i="1"/>
  <c r="G94" i="1"/>
  <c r="H94" i="1"/>
  <c r="C13" i="5" s="1"/>
  <c r="I94" i="1"/>
  <c r="J94" i="1"/>
  <c r="K94" i="1"/>
  <c r="L94" i="1"/>
  <c r="M94" i="1"/>
  <c r="N94" i="1"/>
  <c r="O94" i="1"/>
  <c r="P94" i="1"/>
  <c r="Q94" i="1"/>
  <c r="R94" i="1"/>
  <c r="S94" i="1"/>
  <c r="T94" i="1"/>
  <c r="U94" i="1"/>
  <c r="V94" i="1"/>
  <c r="W94" i="1"/>
  <c r="X94" i="1"/>
  <c r="Y94" i="1"/>
  <c r="F13" i="5" s="1"/>
  <c r="Z94" i="1"/>
  <c r="AA94" i="1"/>
  <c r="AB94" i="1"/>
  <c r="H13" i="5" s="1"/>
  <c r="AC94" i="1"/>
  <c r="I13" i="5" s="1"/>
  <c r="AD94" i="1"/>
  <c r="J13" i="5" s="1"/>
  <c r="AE94" i="1"/>
  <c r="C97" i="1"/>
  <c r="C96" i="1"/>
  <c r="C94" i="1"/>
  <c r="C93" i="1"/>
  <c r="C92" i="1"/>
  <c r="D87" i="1"/>
  <c r="E87" i="1"/>
  <c r="F87" i="1"/>
  <c r="G87" i="1"/>
  <c r="H87" i="1"/>
  <c r="I87" i="1"/>
  <c r="J87" i="1"/>
  <c r="K87" i="1"/>
  <c r="L87" i="1"/>
  <c r="M87" i="1"/>
  <c r="N87" i="1"/>
  <c r="O87" i="1"/>
  <c r="P87" i="1"/>
  <c r="Q87" i="1"/>
  <c r="R87" i="1"/>
  <c r="S87" i="1"/>
  <c r="T87" i="1"/>
  <c r="U87" i="1"/>
  <c r="V87" i="1"/>
  <c r="W87" i="1"/>
  <c r="X87" i="1"/>
  <c r="Y87" i="1"/>
  <c r="Z87" i="1"/>
  <c r="AA87" i="1"/>
  <c r="AB87" i="1"/>
  <c r="AC87" i="1"/>
  <c r="AD87" i="1"/>
  <c r="AE87" i="1"/>
  <c r="D88" i="1"/>
  <c r="E88" i="1"/>
  <c r="F88" i="1"/>
  <c r="G88" i="1"/>
  <c r="H88" i="1"/>
  <c r="I88" i="1"/>
  <c r="J88" i="1"/>
  <c r="K88" i="1"/>
  <c r="L88" i="1"/>
  <c r="M88" i="1"/>
  <c r="N88" i="1"/>
  <c r="O88" i="1"/>
  <c r="P88" i="1"/>
  <c r="Q88" i="1"/>
  <c r="R88" i="1"/>
  <c r="S88" i="1"/>
  <c r="T88" i="1"/>
  <c r="U88" i="1"/>
  <c r="V88" i="1"/>
  <c r="W88" i="1"/>
  <c r="X88" i="1"/>
  <c r="Y88" i="1"/>
  <c r="Z88" i="1"/>
  <c r="AA88" i="1"/>
  <c r="AB88" i="1"/>
  <c r="AC88" i="1"/>
  <c r="AD88" i="1"/>
  <c r="AE88" i="1"/>
  <c r="D83" i="1"/>
  <c r="E83" i="1"/>
  <c r="F83" i="1"/>
  <c r="G83" i="1"/>
  <c r="H83" i="1"/>
  <c r="I83" i="1"/>
  <c r="J83" i="1"/>
  <c r="K83" i="1"/>
  <c r="L83" i="1"/>
  <c r="M83" i="1"/>
  <c r="N83" i="1"/>
  <c r="O83" i="1"/>
  <c r="P83" i="1"/>
  <c r="Q83" i="1"/>
  <c r="R83" i="1"/>
  <c r="S83" i="1"/>
  <c r="T83" i="1"/>
  <c r="U83" i="1"/>
  <c r="V83" i="1"/>
  <c r="W83" i="1"/>
  <c r="X83" i="1"/>
  <c r="Y83" i="1"/>
  <c r="Z83" i="1"/>
  <c r="AA83" i="1"/>
  <c r="AB83" i="1"/>
  <c r="AC83" i="1"/>
  <c r="AD83" i="1"/>
  <c r="AE83" i="1"/>
  <c r="D84" i="1"/>
  <c r="E84" i="1"/>
  <c r="F84" i="1"/>
  <c r="G84" i="1"/>
  <c r="H84" i="1"/>
  <c r="I84" i="1"/>
  <c r="J84" i="1"/>
  <c r="K84" i="1"/>
  <c r="L84" i="1"/>
  <c r="M84" i="1"/>
  <c r="N84" i="1"/>
  <c r="O84" i="1"/>
  <c r="P84" i="1"/>
  <c r="Q84" i="1"/>
  <c r="R84" i="1"/>
  <c r="S84" i="1"/>
  <c r="T84" i="1"/>
  <c r="U84" i="1"/>
  <c r="V84" i="1"/>
  <c r="W84" i="1"/>
  <c r="X84" i="1"/>
  <c r="Y84" i="1"/>
  <c r="Z84" i="1"/>
  <c r="AA84" i="1"/>
  <c r="AB84" i="1"/>
  <c r="AC84" i="1"/>
  <c r="AD84" i="1"/>
  <c r="AE84" i="1"/>
  <c r="D85" i="1"/>
  <c r="E85" i="1"/>
  <c r="F85" i="1"/>
  <c r="G85" i="1"/>
  <c r="C6" i="19" s="1"/>
  <c r="H85" i="1"/>
  <c r="I85" i="1"/>
  <c r="E6" i="19" s="1"/>
  <c r="J85" i="1"/>
  <c r="F6" i="19" s="1"/>
  <c r="K85" i="1"/>
  <c r="G6" i="19" s="1"/>
  <c r="L85" i="1"/>
  <c r="H6" i="19" s="1"/>
  <c r="M85" i="1"/>
  <c r="I6" i="19" s="1"/>
  <c r="N85" i="1"/>
  <c r="J6" i="19" s="1"/>
  <c r="O85" i="1"/>
  <c r="P85" i="1"/>
  <c r="L6" i="19" s="1"/>
  <c r="Q85" i="1"/>
  <c r="R85" i="1"/>
  <c r="N6" i="19" s="1"/>
  <c r="S85" i="1"/>
  <c r="O6" i="19" s="1"/>
  <c r="T85" i="1"/>
  <c r="P6" i="19" s="1"/>
  <c r="U85" i="1"/>
  <c r="Q6" i="19" s="1"/>
  <c r="V85" i="1"/>
  <c r="R6" i="19" s="1"/>
  <c r="W85" i="1"/>
  <c r="S6" i="19" s="1"/>
  <c r="X85" i="1"/>
  <c r="T6" i="19" s="1"/>
  <c r="Y85" i="1"/>
  <c r="Z85" i="1"/>
  <c r="V6" i="19" s="1"/>
  <c r="AA85" i="1"/>
  <c r="AB85" i="1"/>
  <c r="AC85" i="1"/>
  <c r="AD85" i="1"/>
  <c r="AE85" i="1"/>
  <c r="C88" i="1"/>
  <c r="C87" i="1"/>
  <c r="C85" i="1"/>
  <c r="C84" i="1"/>
  <c r="C83" i="1"/>
  <c r="D78" i="1"/>
  <c r="E78" i="1"/>
  <c r="F78" i="1"/>
  <c r="G78" i="1"/>
  <c r="H78" i="1"/>
  <c r="I78" i="1"/>
  <c r="J78" i="1"/>
  <c r="K78" i="1"/>
  <c r="L78" i="1"/>
  <c r="M78" i="1"/>
  <c r="N78" i="1"/>
  <c r="O78" i="1"/>
  <c r="P78" i="1"/>
  <c r="Q78" i="1"/>
  <c r="R78" i="1"/>
  <c r="S78" i="1"/>
  <c r="T78" i="1"/>
  <c r="U78" i="1"/>
  <c r="V78" i="1"/>
  <c r="W78" i="1"/>
  <c r="X78" i="1"/>
  <c r="Y78" i="1"/>
  <c r="Z78" i="1"/>
  <c r="AA78" i="1"/>
  <c r="AB78" i="1"/>
  <c r="AC78" i="1"/>
  <c r="AD78" i="1"/>
  <c r="AE78" i="1"/>
  <c r="D79" i="1"/>
  <c r="E79" i="1"/>
  <c r="F79" i="1"/>
  <c r="G79" i="1"/>
  <c r="H79" i="1"/>
  <c r="I79" i="1"/>
  <c r="J79" i="1"/>
  <c r="K79" i="1"/>
  <c r="L79" i="1"/>
  <c r="M79" i="1"/>
  <c r="N79" i="1"/>
  <c r="O79" i="1"/>
  <c r="P79" i="1"/>
  <c r="Q79" i="1"/>
  <c r="R79" i="1"/>
  <c r="S79" i="1"/>
  <c r="T79" i="1"/>
  <c r="U79" i="1"/>
  <c r="V79" i="1"/>
  <c r="W79" i="1"/>
  <c r="X79" i="1"/>
  <c r="Y79" i="1"/>
  <c r="Z79" i="1"/>
  <c r="AA79" i="1"/>
  <c r="AB79" i="1"/>
  <c r="AC79" i="1"/>
  <c r="AD79" i="1"/>
  <c r="AE79" i="1"/>
  <c r="D74" i="1"/>
  <c r="E74" i="1"/>
  <c r="F74" i="1"/>
  <c r="G74" i="1"/>
  <c r="H74" i="1"/>
  <c r="I74" i="1"/>
  <c r="J74" i="1"/>
  <c r="K74" i="1"/>
  <c r="L74" i="1"/>
  <c r="M74" i="1"/>
  <c r="N74" i="1"/>
  <c r="O74" i="1"/>
  <c r="P74" i="1"/>
  <c r="Q74" i="1"/>
  <c r="R74" i="1"/>
  <c r="S74" i="1"/>
  <c r="T74" i="1"/>
  <c r="U74" i="1"/>
  <c r="V74" i="1"/>
  <c r="W74" i="1"/>
  <c r="X74" i="1"/>
  <c r="Y74" i="1"/>
  <c r="Z74" i="1"/>
  <c r="AA74" i="1"/>
  <c r="AB74" i="1"/>
  <c r="AC74" i="1"/>
  <c r="AD74" i="1"/>
  <c r="AE74" i="1"/>
  <c r="D75" i="1"/>
  <c r="E75" i="1"/>
  <c r="F75" i="1"/>
  <c r="G75" i="1"/>
  <c r="H75" i="1"/>
  <c r="I75" i="1"/>
  <c r="J75" i="1"/>
  <c r="K75" i="1"/>
  <c r="L75" i="1"/>
  <c r="M75" i="1"/>
  <c r="N75" i="1"/>
  <c r="O75" i="1"/>
  <c r="P75" i="1"/>
  <c r="Q75" i="1"/>
  <c r="R75" i="1"/>
  <c r="S75" i="1"/>
  <c r="T75" i="1"/>
  <c r="U75" i="1"/>
  <c r="V75" i="1"/>
  <c r="W75" i="1"/>
  <c r="X75" i="1"/>
  <c r="Y75" i="1"/>
  <c r="Z75" i="1"/>
  <c r="AA75" i="1"/>
  <c r="AB75" i="1"/>
  <c r="AC75" i="1"/>
  <c r="AD75" i="1"/>
  <c r="AE75" i="1"/>
  <c r="D76" i="1"/>
  <c r="E76" i="1"/>
  <c r="F76" i="1"/>
  <c r="G76" i="1"/>
  <c r="H76" i="1"/>
  <c r="C11" i="5" s="1"/>
  <c r="I76" i="1"/>
  <c r="J76" i="1"/>
  <c r="K76" i="1"/>
  <c r="L76" i="1"/>
  <c r="M76" i="1"/>
  <c r="N76" i="1"/>
  <c r="O76" i="1"/>
  <c r="P76" i="1"/>
  <c r="Q76" i="1"/>
  <c r="R76" i="1"/>
  <c r="S76" i="1"/>
  <c r="T76" i="1"/>
  <c r="U76" i="1"/>
  <c r="V76" i="1"/>
  <c r="W76" i="1"/>
  <c r="X76" i="1"/>
  <c r="Y76" i="1"/>
  <c r="Z76" i="1"/>
  <c r="AA76" i="1"/>
  <c r="AB76" i="1"/>
  <c r="H11" i="5" s="1"/>
  <c r="AC76" i="1"/>
  <c r="AD76" i="1"/>
  <c r="AE76" i="1"/>
  <c r="C79" i="1"/>
  <c r="C78" i="1"/>
  <c r="C76" i="1"/>
  <c r="C75" i="1"/>
  <c r="C74" i="1"/>
  <c r="D57" i="1"/>
  <c r="E57" i="1"/>
  <c r="F57" i="1"/>
  <c r="G57" i="1"/>
  <c r="H57" i="1"/>
  <c r="I57" i="1"/>
  <c r="J57" i="1"/>
  <c r="K57" i="1"/>
  <c r="L57" i="1"/>
  <c r="M57" i="1"/>
  <c r="N57" i="1"/>
  <c r="O57" i="1"/>
  <c r="P57" i="1"/>
  <c r="Q57" i="1"/>
  <c r="R57" i="1"/>
  <c r="S57" i="1"/>
  <c r="T57" i="1"/>
  <c r="U57" i="1"/>
  <c r="V57" i="1"/>
  <c r="W57" i="1"/>
  <c r="X57" i="1"/>
  <c r="Y57" i="1"/>
  <c r="Z57" i="1"/>
  <c r="AA57" i="1"/>
  <c r="AB57" i="1"/>
  <c r="AC57" i="1"/>
  <c r="AD57" i="1"/>
  <c r="AE57" i="1"/>
  <c r="D58" i="1"/>
  <c r="D61" i="3" s="1"/>
  <c r="E58" i="1"/>
  <c r="E61" i="3" s="1"/>
  <c r="F58" i="1"/>
  <c r="F61" i="3" s="1"/>
  <c r="G58" i="1"/>
  <c r="G61" i="3" s="1"/>
  <c r="H58" i="1"/>
  <c r="H61" i="3" s="1"/>
  <c r="D8" i="12" s="1"/>
  <c r="I58" i="1"/>
  <c r="I61" i="3" s="1"/>
  <c r="J58" i="1"/>
  <c r="J61" i="3" s="1"/>
  <c r="K58" i="1"/>
  <c r="K61" i="3" s="1"/>
  <c r="L58" i="1"/>
  <c r="L61" i="3" s="1"/>
  <c r="M58" i="1"/>
  <c r="M61" i="3" s="1"/>
  <c r="N58" i="1"/>
  <c r="N61" i="3" s="1"/>
  <c r="O58" i="1"/>
  <c r="O61" i="3" s="1"/>
  <c r="P58" i="1"/>
  <c r="P61" i="3" s="1"/>
  <c r="E8" i="12" s="1"/>
  <c r="Q58" i="1"/>
  <c r="Q61" i="3" s="1"/>
  <c r="R58" i="1"/>
  <c r="R61" i="3" s="1"/>
  <c r="S58" i="1"/>
  <c r="S61" i="3" s="1"/>
  <c r="T58" i="1"/>
  <c r="T61" i="3" s="1"/>
  <c r="U58" i="1"/>
  <c r="U61" i="3" s="1"/>
  <c r="V58" i="1"/>
  <c r="V61" i="3" s="1"/>
  <c r="W58" i="1"/>
  <c r="W61" i="3" s="1"/>
  <c r="X58" i="1"/>
  <c r="X61" i="3" s="1"/>
  <c r="Y58" i="1"/>
  <c r="Y61" i="3" s="1"/>
  <c r="F8" i="12" s="1"/>
  <c r="Z58" i="1"/>
  <c r="Z61" i="3" s="1"/>
  <c r="G8" i="12" s="1"/>
  <c r="AA58" i="1"/>
  <c r="AA61" i="3" s="1"/>
  <c r="H8" i="12" s="1"/>
  <c r="AB58" i="1"/>
  <c r="AB61" i="3" s="1"/>
  <c r="I8" i="12" s="1"/>
  <c r="AC58" i="1"/>
  <c r="AC61" i="3" s="1"/>
  <c r="J8" i="12" s="1"/>
  <c r="AD58" i="1"/>
  <c r="AD61" i="3" s="1"/>
  <c r="K8" i="12" s="1"/>
  <c r="AE58" i="1"/>
  <c r="AE61" i="3" s="1"/>
  <c r="L8" i="12" s="1"/>
  <c r="D59" i="1"/>
  <c r="D62" i="3" s="1"/>
  <c r="E59" i="1"/>
  <c r="E62" i="3" s="1"/>
  <c r="F59" i="1"/>
  <c r="F62" i="3" s="1"/>
  <c r="G59" i="1"/>
  <c r="H59" i="1"/>
  <c r="I59" i="1"/>
  <c r="J59" i="1"/>
  <c r="K59" i="1"/>
  <c r="L59" i="1"/>
  <c r="M59" i="1"/>
  <c r="N59" i="1"/>
  <c r="O59" i="1"/>
  <c r="D9" i="5" s="1"/>
  <c r="P59" i="1"/>
  <c r="Q59" i="1"/>
  <c r="E9" i="5" s="1"/>
  <c r="R59" i="1"/>
  <c r="S59" i="1"/>
  <c r="T59" i="1"/>
  <c r="U59" i="1"/>
  <c r="V59" i="1"/>
  <c r="W59" i="1"/>
  <c r="X59" i="1"/>
  <c r="Y59" i="1"/>
  <c r="F9" i="5" s="1"/>
  <c r="Z59" i="1"/>
  <c r="AA59" i="1"/>
  <c r="G9" i="5" s="1"/>
  <c r="AB59" i="1"/>
  <c r="H9" i="5" s="1"/>
  <c r="AC59" i="1"/>
  <c r="I9" i="5" s="1"/>
  <c r="AD59" i="1"/>
  <c r="J9" i="5" s="1"/>
  <c r="AE59" i="1"/>
  <c r="D61" i="1"/>
  <c r="D64" i="3" s="1"/>
  <c r="E61" i="1"/>
  <c r="E64" i="3" s="1"/>
  <c r="F61" i="1"/>
  <c r="F64" i="3" s="1"/>
  <c r="G61" i="1"/>
  <c r="G64" i="3" s="1"/>
  <c r="H61" i="1"/>
  <c r="H64" i="3" s="1"/>
  <c r="I61" i="1"/>
  <c r="I64" i="3" s="1"/>
  <c r="J61" i="1"/>
  <c r="J64" i="3" s="1"/>
  <c r="K61" i="1"/>
  <c r="K64" i="3" s="1"/>
  <c r="L61" i="1"/>
  <c r="L64" i="3" s="1"/>
  <c r="M61" i="1"/>
  <c r="M64" i="3" s="1"/>
  <c r="N61" i="1"/>
  <c r="N64" i="3" s="1"/>
  <c r="O61" i="1"/>
  <c r="O64" i="3" s="1"/>
  <c r="P61" i="1"/>
  <c r="P64" i="3" s="1"/>
  <c r="Q61" i="1"/>
  <c r="Q64" i="3" s="1"/>
  <c r="R61" i="1"/>
  <c r="R64" i="3" s="1"/>
  <c r="S61" i="1"/>
  <c r="S64" i="3" s="1"/>
  <c r="T61" i="1"/>
  <c r="T64" i="3" s="1"/>
  <c r="U61" i="1"/>
  <c r="U64" i="3" s="1"/>
  <c r="V61" i="1"/>
  <c r="V64" i="3" s="1"/>
  <c r="W61" i="1"/>
  <c r="W64" i="3" s="1"/>
  <c r="X61" i="1"/>
  <c r="X64" i="3" s="1"/>
  <c r="Y61" i="1"/>
  <c r="Y64" i="3" s="1"/>
  <c r="Z61" i="1"/>
  <c r="Z64" i="3" s="1"/>
  <c r="AA61" i="1"/>
  <c r="AA64" i="3" s="1"/>
  <c r="AB61" i="1"/>
  <c r="AB64" i="3" s="1"/>
  <c r="AC61" i="1"/>
  <c r="AC64" i="3" s="1"/>
  <c r="AD61" i="1"/>
  <c r="AD64" i="3" s="1"/>
  <c r="AE61" i="1"/>
  <c r="AE64" i="3" s="1"/>
  <c r="D62" i="1"/>
  <c r="D65" i="3" s="1"/>
  <c r="E62" i="1"/>
  <c r="E65" i="3" s="1"/>
  <c r="F62" i="1"/>
  <c r="F65" i="3" s="1"/>
  <c r="G62" i="1"/>
  <c r="G65" i="3" s="1"/>
  <c r="H62" i="1"/>
  <c r="H65" i="3" s="1"/>
  <c r="I62" i="1"/>
  <c r="I65" i="3" s="1"/>
  <c r="J62" i="1"/>
  <c r="J65" i="3" s="1"/>
  <c r="K62" i="1"/>
  <c r="K65" i="3" s="1"/>
  <c r="L62" i="1"/>
  <c r="L65" i="3" s="1"/>
  <c r="M62" i="1"/>
  <c r="M65" i="3" s="1"/>
  <c r="N62" i="1"/>
  <c r="N65" i="3" s="1"/>
  <c r="O62" i="1"/>
  <c r="O65" i="3" s="1"/>
  <c r="P62" i="1"/>
  <c r="P65" i="3" s="1"/>
  <c r="Q62" i="1"/>
  <c r="Q65" i="3" s="1"/>
  <c r="R62" i="1"/>
  <c r="R65" i="3" s="1"/>
  <c r="S62" i="1"/>
  <c r="S65" i="3" s="1"/>
  <c r="T62" i="1"/>
  <c r="T65" i="3" s="1"/>
  <c r="U62" i="1"/>
  <c r="U65" i="3" s="1"/>
  <c r="V62" i="1"/>
  <c r="V65" i="3" s="1"/>
  <c r="W62" i="1"/>
  <c r="W65" i="3" s="1"/>
  <c r="X62" i="1"/>
  <c r="X65" i="3" s="1"/>
  <c r="Y62" i="1"/>
  <c r="Y65" i="3" s="1"/>
  <c r="Z62" i="1"/>
  <c r="Z65" i="3" s="1"/>
  <c r="AA62" i="1"/>
  <c r="AA65" i="3" s="1"/>
  <c r="AB62" i="1"/>
  <c r="AB65" i="3" s="1"/>
  <c r="AC62" i="1"/>
  <c r="AC65" i="3" s="1"/>
  <c r="AD62" i="1"/>
  <c r="AD65" i="3" s="1"/>
  <c r="AE62" i="1"/>
  <c r="AE65" i="3" s="1"/>
  <c r="C62" i="1"/>
  <c r="C61" i="1"/>
  <c r="C59" i="1"/>
  <c r="C58" i="1"/>
  <c r="C57" i="1"/>
  <c r="D48" i="1"/>
  <c r="E48" i="1"/>
  <c r="F48" i="1"/>
  <c r="G48" i="1"/>
  <c r="H48" i="1"/>
  <c r="I48" i="1"/>
  <c r="J48" i="1"/>
  <c r="K48" i="1"/>
  <c r="L48" i="1"/>
  <c r="M48" i="1"/>
  <c r="N48" i="1"/>
  <c r="O48" i="1"/>
  <c r="P48" i="1"/>
  <c r="Q48" i="1"/>
  <c r="R48" i="1"/>
  <c r="S48" i="1"/>
  <c r="T48" i="1"/>
  <c r="U48" i="1"/>
  <c r="V48" i="1"/>
  <c r="W48" i="1"/>
  <c r="X48" i="1"/>
  <c r="Y48" i="1"/>
  <c r="Z48" i="1"/>
  <c r="AA48" i="1"/>
  <c r="AB48" i="1"/>
  <c r="AC48" i="1"/>
  <c r="AD48" i="1"/>
  <c r="AE48" i="1"/>
  <c r="D49" i="1"/>
  <c r="E49" i="1"/>
  <c r="F49" i="1"/>
  <c r="G49" i="1"/>
  <c r="H49" i="1"/>
  <c r="I49" i="1"/>
  <c r="J49" i="1"/>
  <c r="K49" i="1"/>
  <c r="L49" i="1"/>
  <c r="M49" i="1"/>
  <c r="N49" i="1"/>
  <c r="O49" i="1"/>
  <c r="P49" i="1"/>
  <c r="Q49" i="1"/>
  <c r="R49" i="1"/>
  <c r="S49" i="1"/>
  <c r="T49" i="1"/>
  <c r="U49" i="1"/>
  <c r="V49" i="1"/>
  <c r="W49" i="1"/>
  <c r="X49" i="1"/>
  <c r="Y49" i="1"/>
  <c r="Z49" i="1"/>
  <c r="AA49" i="1"/>
  <c r="AB49" i="1"/>
  <c r="AC49" i="1"/>
  <c r="AD49" i="1"/>
  <c r="AE49" i="1"/>
  <c r="D50" i="1"/>
  <c r="E50" i="1"/>
  <c r="F50" i="1"/>
  <c r="G50" i="1"/>
  <c r="H50" i="1"/>
  <c r="C8" i="5" s="1"/>
  <c r="I50" i="1"/>
  <c r="J50" i="1"/>
  <c r="K50" i="1"/>
  <c r="L50" i="1"/>
  <c r="M50" i="1"/>
  <c r="N50" i="1"/>
  <c r="O50" i="1"/>
  <c r="P50" i="1"/>
  <c r="Q50" i="1"/>
  <c r="R50" i="1"/>
  <c r="S50" i="1"/>
  <c r="T50" i="1"/>
  <c r="U50" i="1"/>
  <c r="V50" i="1"/>
  <c r="W50" i="1"/>
  <c r="X50" i="1"/>
  <c r="Y50" i="1"/>
  <c r="Z50" i="1"/>
  <c r="AA50" i="1"/>
  <c r="AB50" i="1"/>
  <c r="H8" i="5" s="1"/>
  <c r="AC50" i="1"/>
  <c r="AD50" i="1"/>
  <c r="J8" i="5" s="1"/>
  <c r="AE50" i="1"/>
  <c r="C48" i="1"/>
  <c r="D52" i="1"/>
  <c r="E52" i="1"/>
  <c r="F52" i="1"/>
  <c r="G52" i="1"/>
  <c r="H52" i="1"/>
  <c r="I52" i="1"/>
  <c r="J52" i="1"/>
  <c r="K52" i="1"/>
  <c r="L52" i="1"/>
  <c r="M52" i="1"/>
  <c r="N52" i="1"/>
  <c r="O52" i="1"/>
  <c r="P52" i="1"/>
  <c r="Q52" i="1"/>
  <c r="R52" i="1"/>
  <c r="S52" i="1"/>
  <c r="T52" i="1"/>
  <c r="U52" i="1"/>
  <c r="V52" i="1"/>
  <c r="W52" i="1"/>
  <c r="X52" i="1"/>
  <c r="Y52" i="1"/>
  <c r="Z52" i="1"/>
  <c r="AA52" i="1"/>
  <c r="AB52" i="1"/>
  <c r="AC52" i="1"/>
  <c r="AD52" i="1"/>
  <c r="AE52" i="1"/>
  <c r="D53" i="1"/>
  <c r="E53" i="1"/>
  <c r="F53" i="1"/>
  <c r="G53" i="1"/>
  <c r="H53" i="1"/>
  <c r="I53" i="1"/>
  <c r="J53" i="1"/>
  <c r="K53" i="1"/>
  <c r="L53" i="1"/>
  <c r="M53" i="1"/>
  <c r="N53" i="1"/>
  <c r="O53" i="1"/>
  <c r="P53" i="1"/>
  <c r="Q53" i="1"/>
  <c r="R53" i="1"/>
  <c r="S53" i="1"/>
  <c r="T53" i="1"/>
  <c r="U53" i="1"/>
  <c r="V53" i="1"/>
  <c r="W53" i="1"/>
  <c r="X53" i="1"/>
  <c r="Y53" i="1"/>
  <c r="Z53" i="1"/>
  <c r="AA53" i="1"/>
  <c r="AB53" i="1"/>
  <c r="AC53" i="1"/>
  <c r="AD53" i="1"/>
  <c r="AE53" i="1"/>
  <c r="C53" i="1"/>
  <c r="C52" i="1"/>
  <c r="C50" i="1"/>
  <c r="C49" i="1"/>
  <c r="AE140" i="3"/>
  <c r="AE141" i="3"/>
  <c r="AE142" i="3"/>
  <c r="AE143" i="3"/>
  <c r="AE144" i="3"/>
  <c r="AE146" i="3"/>
  <c r="D37" i="1"/>
  <c r="E37" i="1"/>
  <c r="F37" i="1"/>
  <c r="G37" i="1"/>
  <c r="H37" i="1"/>
  <c r="I37" i="1"/>
  <c r="J37" i="1"/>
  <c r="K37" i="1"/>
  <c r="L37" i="1"/>
  <c r="M37" i="1"/>
  <c r="N37" i="1"/>
  <c r="O37" i="1"/>
  <c r="P37" i="1"/>
  <c r="Q37" i="1"/>
  <c r="R37" i="1"/>
  <c r="S37" i="1"/>
  <c r="T37" i="1"/>
  <c r="U37" i="1"/>
  <c r="V37" i="1"/>
  <c r="W37" i="1"/>
  <c r="X37" i="1"/>
  <c r="Y37" i="1"/>
  <c r="Z37" i="1"/>
  <c r="AA37" i="1"/>
  <c r="AB37" i="1"/>
  <c r="AC37" i="1"/>
  <c r="AD37" i="1"/>
  <c r="AE37" i="1"/>
  <c r="D38" i="1"/>
  <c r="E38" i="1"/>
  <c r="F38" i="1"/>
  <c r="G38" i="1"/>
  <c r="H38" i="1"/>
  <c r="I38" i="1"/>
  <c r="J38" i="1"/>
  <c r="K38" i="1"/>
  <c r="L38" i="1"/>
  <c r="M38" i="1"/>
  <c r="N38" i="1"/>
  <c r="O38" i="1"/>
  <c r="P38" i="1"/>
  <c r="Q38" i="1"/>
  <c r="R38" i="1"/>
  <c r="S38" i="1"/>
  <c r="T38" i="1"/>
  <c r="U38" i="1"/>
  <c r="V38" i="1"/>
  <c r="W38" i="1"/>
  <c r="X38" i="1"/>
  <c r="Y38" i="1"/>
  <c r="Z38" i="1"/>
  <c r="AA38" i="1"/>
  <c r="AB38" i="1"/>
  <c r="AC38" i="1"/>
  <c r="AD38" i="1"/>
  <c r="AE38" i="1"/>
  <c r="D33" i="1"/>
  <c r="E33" i="1"/>
  <c r="F33" i="1"/>
  <c r="G33" i="1"/>
  <c r="H33" i="1"/>
  <c r="I33" i="1"/>
  <c r="J33" i="1"/>
  <c r="K33" i="1"/>
  <c r="L33" i="1"/>
  <c r="M33" i="1"/>
  <c r="N33" i="1"/>
  <c r="O33" i="1"/>
  <c r="P33" i="1"/>
  <c r="Q33" i="1"/>
  <c r="R33" i="1"/>
  <c r="S33" i="1"/>
  <c r="T33" i="1"/>
  <c r="U33" i="1"/>
  <c r="V33" i="1"/>
  <c r="W33" i="1"/>
  <c r="X33" i="1"/>
  <c r="Y33" i="1"/>
  <c r="Z33" i="1"/>
  <c r="AA33" i="1"/>
  <c r="AB33" i="1"/>
  <c r="AC33" i="1"/>
  <c r="AD33" i="1"/>
  <c r="AE33" i="1"/>
  <c r="AE37" i="3" s="1"/>
  <c r="D34" i="1"/>
  <c r="E34" i="1"/>
  <c r="F34" i="1"/>
  <c r="G34" i="1"/>
  <c r="H34" i="1"/>
  <c r="I34" i="1"/>
  <c r="J34" i="1"/>
  <c r="K34" i="1"/>
  <c r="L34" i="1"/>
  <c r="M34" i="1"/>
  <c r="N34" i="1"/>
  <c r="O34" i="1"/>
  <c r="P34" i="1"/>
  <c r="Q34" i="1"/>
  <c r="R34" i="1"/>
  <c r="S34" i="1"/>
  <c r="T34" i="1"/>
  <c r="U34" i="1"/>
  <c r="V34" i="1"/>
  <c r="W34" i="1"/>
  <c r="X34" i="1"/>
  <c r="Y34" i="1"/>
  <c r="Z34" i="1"/>
  <c r="AA34" i="1"/>
  <c r="AB34" i="1"/>
  <c r="AC34" i="1"/>
  <c r="AD34" i="1"/>
  <c r="AE34" i="1"/>
  <c r="AE35" i="3" s="1"/>
  <c r="D35" i="1"/>
  <c r="E35" i="1"/>
  <c r="F35" i="1"/>
  <c r="G35" i="1"/>
  <c r="C4" i="19" s="1"/>
  <c r="H35" i="1"/>
  <c r="I35" i="1"/>
  <c r="E4" i="19" s="1"/>
  <c r="J35" i="1"/>
  <c r="F4" i="19" s="1"/>
  <c r="K35" i="1"/>
  <c r="G4" i="19" s="1"/>
  <c r="L35" i="1"/>
  <c r="H4" i="19" s="1"/>
  <c r="M35" i="1"/>
  <c r="I4" i="19" s="1"/>
  <c r="N35" i="1"/>
  <c r="J4" i="19" s="1"/>
  <c r="O35" i="1"/>
  <c r="P35" i="1"/>
  <c r="L4" i="19" s="1"/>
  <c r="Q35" i="1"/>
  <c r="R35" i="1"/>
  <c r="N4" i="19" s="1"/>
  <c r="S35" i="1"/>
  <c r="O4" i="19" s="1"/>
  <c r="T35" i="1"/>
  <c r="P4" i="19" s="1"/>
  <c r="U35" i="1"/>
  <c r="Q4" i="19" s="1"/>
  <c r="V35" i="1"/>
  <c r="R4" i="19" s="1"/>
  <c r="W35" i="1"/>
  <c r="S4" i="19" s="1"/>
  <c r="X35" i="1"/>
  <c r="T4" i="19" s="1"/>
  <c r="Y35" i="1"/>
  <c r="Z35" i="1"/>
  <c r="V4" i="19" s="1"/>
  <c r="AA35" i="1"/>
  <c r="AB35" i="1"/>
  <c r="AC35" i="1"/>
  <c r="AD35" i="1"/>
  <c r="AE35" i="1"/>
  <c r="C38" i="1"/>
  <c r="C37" i="1"/>
  <c r="C35" i="1"/>
  <c r="C34" i="1"/>
  <c r="C33" i="1"/>
  <c r="D29" i="1"/>
  <c r="E29" i="1"/>
  <c r="F29" i="1"/>
  <c r="G29" i="1"/>
  <c r="H29" i="1"/>
  <c r="I29" i="1"/>
  <c r="J29" i="1"/>
  <c r="K29" i="1"/>
  <c r="L29" i="1"/>
  <c r="M29" i="1"/>
  <c r="N29" i="1"/>
  <c r="O29" i="1"/>
  <c r="P29" i="1"/>
  <c r="Q29" i="1"/>
  <c r="R29" i="1"/>
  <c r="S29" i="1"/>
  <c r="T29" i="1"/>
  <c r="U29" i="1"/>
  <c r="V29" i="1"/>
  <c r="W29" i="1"/>
  <c r="X29" i="1"/>
  <c r="Y29" i="1"/>
  <c r="Z29" i="1"/>
  <c r="AA29" i="1"/>
  <c r="AB29" i="1"/>
  <c r="AC29" i="1"/>
  <c r="AD29" i="1"/>
  <c r="AE29" i="1"/>
  <c r="C29" i="1"/>
  <c r="D28" i="1"/>
  <c r="E28" i="1"/>
  <c r="F28" i="1"/>
  <c r="G28" i="1"/>
  <c r="H28" i="1"/>
  <c r="I28" i="1"/>
  <c r="J28" i="1"/>
  <c r="K28" i="1"/>
  <c r="L28" i="1"/>
  <c r="M28" i="1"/>
  <c r="N28" i="1"/>
  <c r="O28" i="1"/>
  <c r="P28" i="1"/>
  <c r="Q28" i="1"/>
  <c r="R28" i="1"/>
  <c r="S28" i="1"/>
  <c r="T28" i="1"/>
  <c r="U28" i="1"/>
  <c r="V28" i="1"/>
  <c r="W28" i="1"/>
  <c r="X28" i="1"/>
  <c r="Y28" i="1"/>
  <c r="Z28" i="1"/>
  <c r="AA28" i="1"/>
  <c r="AB28" i="1"/>
  <c r="AC28" i="1"/>
  <c r="AD28" i="1"/>
  <c r="AE28" i="1"/>
  <c r="C28" i="1"/>
  <c r="D26" i="1"/>
  <c r="E26" i="1"/>
  <c r="F26" i="1"/>
  <c r="G26" i="1"/>
  <c r="H26" i="1"/>
  <c r="C5" i="5" s="1"/>
  <c r="I26" i="1"/>
  <c r="J26" i="1"/>
  <c r="K26" i="1"/>
  <c r="L26" i="1"/>
  <c r="M26" i="1"/>
  <c r="N26" i="1"/>
  <c r="O26" i="1"/>
  <c r="P26" i="1"/>
  <c r="Q26" i="1"/>
  <c r="R26" i="1"/>
  <c r="S26" i="1"/>
  <c r="T26" i="1"/>
  <c r="U26" i="1"/>
  <c r="V26" i="1"/>
  <c r="W26" i="1"/>
  <c r="X26" i="1"/>
  <c r="Y26" i="1"/>
  <c r="Z26" i="1"/>
  <c r="AA26" i="1"/>
  <c r="AB26" i="1"/>
  <c r="H5" i="5" s="1"/>
  <c r="AC26" i="1"/>
  <c r="AD26" i="1"/>
  <c r="AE26" i="1"/>
  <c r="C26" i="1"/>
  <c r="D25" i="1"/>
  <c r="E25" i="1"/>
  <c r="F25" i="1"/>
  <c r="G25" i="1"/>
  <c r="H25" i="1"/>
  <c r="I25" i="1"/>
  <c r="J25" i="1"/>
  <c r="K25" i="1"/>
  <c r="L25" i="1"/>
  <c r="M25" i="1"/>
  <c r="N25" i="1"/>
  <c r="O25" i="1"/>
  <c r="P25" i="1"/>
  <c r="Q25" i="1"/>
  <c r="R25" i="1"/>
  <c r="S25" i="1"/>
  <c r="T25" i="1"/>
  <c r="U25" i="1"/>
  <c r="V25" i="1"/>
  <c r="W25" i="1"/>
  <c r="X25" i="1"/>
  <c r="Y25" i="1"/>
  <c r="Z25" i="1"/>
  <c r="AA25" i="1"/>
  <c r="AB25" i="1"/>
  <c r="AC25" i="1"/>
  <c r="AD25" i="1"/>
  <c r="AE25" i="1"/>
  <c r="C25" i="1"/>
  <c r="D24" i="1"/>
  <c r="E24" i="1"/>
  <c r="F24" i="1"/>
  <c r="G24" i="1"/>
  <c r="H24" i="1"/>
  <c r="I24" i="1"/>
  <c r="J24" i="1"/>
  <c r="K24" i="1"/>
  <c r="L24" i="1"/>
  <c r="M24" i="1"/>
  <c r="N24" i="1"/>
  <c r="O24" i="1"/>
  <c r="P24" i="1"/>
  <c r="Q24" i="1"/>
  <c r="R24" i="1"/>
  <c r="S24" i="1"/>
  <c r="T24" i="1"/>
  <c r="U24" i="1"/>
  <c r="V24" i="1"/>
  <c r="W24" i="1"/>
  <c r="X24" i="1"/>
  <c r="Y24" i="1"/>
  <c r="Z24" i="1"/>
  <c r="AA24" i="1"/>
  <c r="AB24" i="1"/>
  <c r="AC24" i="1"/>
  <c r="AD24" i="1"/>
  <c r="AE24" i="1"/>
  <c r="AE27" i="3" s="1"/>
  <c r="C24" i="1"/>
  <c r="D14" i="1"/>
  <c r="E14" i="1"/>
  <c r="F14" i="1"/>
  <c r="G14" i="1"/>
  <c r="H14" i="1"/>
  <c r="I14" i="1"/>
  <c r="J14" i="1"/>
  <c r="K14" i="1"/>
  <c r="L14" i="1"/>
  <c r="M14" i="1"/>
  <c r="N14" i="1"/>
  <c r="O14" i="1"/>
  <c r="P14" i="1"/>
  <c r="Q14" i="1"/>
  <c r="R14" i="1"/>
  <c r="S14" i="1"/>
  <c r="T14" i="1"/>
  <c r="U14" i="1"/>
  <c r="V14" i="1"/>
  <c r="W14" i="1"/>
  <c r="X14" i="1"/>
  <c r="Y14" i="1"/>
  <c r="Z14" i="1"/>
  <c r="AA14" i="1"/>
  <c r="AB14" i="1"/>
  <c r="AC14" i="1"/>
  <c r="AD14" i="1"/>
  <c r="AE14" i="1"/>
  <c r="C14" i="1"/>
  <c r="D13" i="1"/>
  <c r="E13" i="1"/>
  <c r="F13" i="1"/>
  <c r="G13" i="1"/>
  <c r="H13" i="1"/>
  <c r="I13" i="1"/>
  <c r="J13" i="1"/>
  <c r="K13" i="1"/>
  <c r="L13" i="1"/>
  <c r="M13" i="1"/>
  <c r="N13" i="1"/>
  <c r="O13" i="1"/>
  <c r="P13" i="1"/>
  <c r="Q13" i="1"/>
  <c r="R13" i="1"/>
  <c r="S13" i="1"/>
  <c r="T13" i="1"/>
  <c r="U13" i="1"/>
  <c r="V13" i="1"/>
  <c r="W13" i="1"/>
  <c r="X13" i="1"/>
  <c r="Y13" i="1"/>
  <c r="Z13" i="1"/>
  <c r="AA13" i="1"/>
  <c r="AB13" i="1"/>
  <c r="AC13" i="1"/>
  <c r="AD13" i="1"/>
  <c r="AE13" i="1"/>
  <c r="C13" i="1"/>
  <c r="D11" i="1"/>
  <c r="E11" i="1"/>
  <c r="F11" i="1"/>
  <c r="G11" i="1"/>
  <c r="C3" i="19" s="1"/>
  <c r="H11" i="1"/>
  <c r="I11" i="1"/>
  <c r="E3" i="19" s="1"/>
  <c r="J11" i="1"/>
  <c r="F3" i="19" s="1"/>
  <c r="K11" i="1"/>
  <c r="G3" i="19" s="1"/>
  <c r="L11" i="1"/>
  <c r="H3" i="19" s="1"/>
  <c r="M11" i="1"/>
  <c r="I3" i="19" s="1"/>
  <c r="N11" i="1"/>
  <c r="J3" i="19" s="1"/>
  <c r="O11" i="1"/>
  <c r="P11" i="1"/>
  <c r="L3" i="19" s="1"/>
  <c r="Q11" i="1"/>
  <c r="R11" i="1"/>
  <c r="N3" i="19" s="1"/>
  <c r="S11" i="1"/>
  <c r="O3" i="19" s="1"/>
  <c r="T11" i="1"/>
  <c r="P3" i="19" s="1"/>
  <c r="U11" i="1"/>
  <c r="Q3" i="19" s="1"/>
  <c r="V11" i="1"/>
  <c r="R3" i="19" s="1"/>
  <c r="W11" i="1"/>
  <c r="S3" i="19" s="1"/>
  <c r="X11" i="1"/>
  <c r="T3" i="19" s="1"/>
  <c r="Y11" i="1"/>
  <c r="Z11" i="1"/>
  <c r="V3" i="19" s="1"/>
  <c r="AA11" i="1"/>
  <c r="AB11" i="1"/>
  <c r="AC11" i="1"/>
  <c r="AD11" i="1"/>
  <c r="AE11" i="1"/>
  <c r="C11" i="1"/>
  <c r="C24" i="3"/>
  <c r="D10" i="1"/>
  <c r="E10" i="1"/>
  <c r="F10" i="1"/>
  <c r="G10" i="1"/>
  <c r="H10" i="1"/>
  <c r="I10" i="1"/>
  <c r="J10" i="1"/>
  <c r="K10" i="1"/>
  <c r="L10" i="1"/>
  <c r="M10" i="1"/>
  <c r="N10" i="1"/>
  <c r="O10" i="1"/>
  <c r="P10" i="1"/>
  <c r="Q10" i="1"/>
  <c r="R10" i="1"/>
  <c r="S10" i="1"/>
  <c r="T10" i="1"/>
  <c r="U10" i="1"/>
  <c r="V10" i="1"/>
  <c r="W10" i="1"/>
  <c r="X10" i="1"/>
  <c r="Y10" i="1"/>
  <c r="Z10" i="1"/>
  <c r="AA10" i="1"/>
  <c r="AB10" i="1"/>
  <c r="AC10" i="1"/>
  <c r="AD10" i="1"/>
  <c r="AE10" i="1"/>
  <c r="C10" i="1"/>
  <c r="D9" i="1"/>
  <c r="E9" i="1"/>
  <c r="F9" i="1"/>
  <c r="G9" i="1"/>
  <c r="H9" i="1"/>
  <c r="I9" i="1"/>
  <c r="J9" i="1"/>
  <c r="K9" i="1"/>
  <c r="L9" i="1"/>
  <c r="M9" i="1"/>
  <c r="N9" i="1"/>
  <c r="O9" i="1"/>
  <c r="P9" i="1"/>
  <c r="Q9" i="1"/>
  <c r="R9" i="1"/>
  <c r="S9" i="1"/>
  <c r="T9" i="1"/>
  <c r="U9" i="1"/>
  <c r="V9" i="1"/>
  <c r="W9" i="1"/>
  <c r="X9" i="1"/>
  <c r="Y9" i="1"/>
  <c r="Z9" i="1"/>
  <c r="AA9" i="1"/>
  <c r="AB9" i="1"/>
  <c r="AC9" i="1"/>
  <c r="AD9" i="1"/>
  <c r="AE9" i="1"/>
  <c r="C9" i="1"/>
  <c r="I23" i="5" l="1"/>
  <c r="K27" i="5"/>
  <c r="G27" i="5"/>
  <c r="D27" i="5"/>
  <c r="G4" i="26"/>
  <c r="K6" i="26"/>
  <c r="G6" i="26"/>
  <c r="K11" i="26"/>
  <c r="G11" i="26"/>
  <c r="K15" i="26"/>
  <c r="G15" i="26"/>
  <c r="G16" i="26"/>
  <c r="K19" i="26"/>
  <c r="G19" i="26"/>
  <c r="K23" i="26"/>
  <c r="G23" i="26"/>
  <c r="K27" i="26"/>
  <c r="G27" i="26"/>
  <c r="K7" i="26"/>
  <c r="G7" i="26"/>
  <c r="K6" i="5"/>
  <c r="J5" i="5"/>
  <c r="J11" i="5"/>
  <c r="J20" i="5"/>
  <c r="J27" i="5"/>
  <c r="J4" i="26"/>
  <c r="J5" i="16"/>
  <c r="J6" i="26"/>
  <c r="J11" i="26"/>
  <c r="H14" i="16"/>
  <c r="J15" i="26"/>
  <c r="J16" i="26"/>
  <c r="J19" i="26"/>
  <c r="J23" i="26"/>
  <c r="J27" i="26"/>
  <c r="C35" i="19"/>
  <c r="G13" i="5"/>
  <c r="K23" i="5"/>
  <c r="G23" i="5"/>
  <c r="J24" i="5"/>
  <c r="K26" i="5"/>
  <c r="G26" i="5"/>
  <c r="D26" i="5"/>
  <c r="I27" i="5"/>
  <c r="F27" i="5"/>
  <c r="E27" i="5"/>
  <c r="I4" i="26"/>
  <c r="F4" i="26"/>
  <c r="I6" i="26"/>
  <c r="F6" i="26"/>
  <c r="I11" i="26"/>
  <c r="F11" i="26"/>
  <c r="I15" i="26"/>
  <c r="F15" i="26"/>
  <c r="I16" i="26"/>
  <c r="F16" i="26"/>
  <c r="I19" i="26"/>
  <c r="F19" i="26"/>
  <c r="I23" i="26"/>
  <c r="F23" i="26"/>
  <c r="I27" i="26"/>
  <c r="F27" i="26"/>
  <c r="E27" i="26"/>
  <c r="I7" i="26"/>
  <c r="F7" i="26"/>
  <c r="Z63" i="25"/>
  <c r="I74" i="25" s="1"/>
  <c r="E35" i="19"/>
  <c r="E13" i="5"/>
  <c r="D13" i="5"/>
  <c r="F23" i="5"/>
  <c r="G11" i="18"/>
  <c r="G12" i="18"/>
  <c r="G13" i="18"/>
  <c r="H60" i="16"/>
  <c r="F60" i="16"/>
  <c r="G3" i="18"/>
  <c r="D3" i="18"/>
  <c r="C19" i="18" s="1"/>
  <c r="F5" i="16"/>
  <c r="F14" i="16"/>
  <c r="G10" i="18"/>
  <c r="D10" i="18"/>
  <c r="C26" i="18" s="1"/>
  <c r="G60" i="16"/>
  <c r="D60" i="16"/>
  <c r="D7" i="16"/>
  <c r="D39" i="16" s="1"/>
  <c r="F21" i="26"/>
  <c r="L5" i="18"/>
  <c r="L21" i="18" s="1"/>
  <c r="J5" i="18"/>
  <c r="J21" i="18" s="1"/>
  <c r="H5" i="18"/>
  <c r="H21" i="18" s="1"/>
  <c r="F5" i="18"/>
  <c r="F21" i="18" s="1"/>
  <c r="K8" i="18"/>
  <c r="I8" i="18"/>
  <c r="G8" i="18"/>
  <c r="AD170" i="1"/>
  <c r="I21" i="26"/>
  <c r="G16" i="18"/>
  <c r="D16" i="18"/>
  <c r="C32" i="18" s="1"/>
  <c r="AA3" i="19"/>
  <c r="K3" i="5"/>
  <c r="Y3" i="19"/>
  <c r="I3" i="5"/>
  <c r="W3" i="19"/>
  <c r="G3" i="5"/>
  <c r="U3" i="19"/>
  <c r="F3" i="5"/>
  <c r="M3" i="19"/>
  <c r="E3" i="5"/>
  <c r="K3" i="19"/>
  <c r="D3" i="5"/>
  <c r="Y4" i="19"/>
  <c r="I6" i="5"/>
  <c r="W4" i="19"/>
  <c r="G6" i="5"/>
  <c r="U4" i="19"/>
  <c r="F6" i="5"/>
  <c r="M4" i="19"/>
  <c r="E6" i="5"/>
  <c r="K4" i="19"/>
  <c r="D6" i="5"/>
  <c r="AA5" i="19"/>
  <c r="K9" i="5"/>
  <c r="AA6" i="19"/>
  <c r="K12" i="5"/>
  <c r="Y6" i="19"/>
  <c r="I12" i="5"/>
  <c r="W6" i="19"/>
  <c r="G12" i="5"/>
  <c r="U6" i="19"/>
  <c r="F12" i="5"/>
  <c r="M6" i="19"/>
  <c r="E12" i="5"/>
  <c r="K6" i="19"/>
  <c r="D12" i="5"/>
  <c r="Z3" i="19"/>
  <c r="J3" i="5"/>
  <c r="X3" i="19"/>
  <c r="H3" i="5"/>
  <c r="D3" i="19"/>
  <c r="C3" i="5"/>
  <c r="Z4" i="19"/>
  <c r="J6" i="5"/>
  <c r="X4" i="19"/>
  <c r="H6" i="5"/>
  <c r="D4" i="19"/>
  <c r="C6" i="5"/>
  <c r="D5" i="19"/>
  <c r="C9" i="5"/>
  <c r="Z6" i="19"/>
  <c r="J12" i="5"/>
  <c r="X6" i="19"/>
  <c r="H12" i="5"/>
  <c r="D6" i="19"/>
  <c r="C12" i="5"/>
  <c r="AE102" i="3"/>
  <c r="K13" i="5"/>
  <c r="AA7" i="19"/>
  <c r="K15" i="5"/>
  <c r="Y7" i="19"/>
  <c r="I15" i="5"/>
  <c r="W7" i="19"/>
  <c r="G15" i="5"/>
  <c r="U7" i="19"/>
  <c r="F15" i="5"/>
  <c r="M7" i="19"/>
  <c r="E15" i="5"/>
  <c r="K7" i="19"/>
  <c r="D15" i="5"/>
  <c r="Z8" i="19"/>
  <c r="J18" i="5"/>
  <c r="X8" i="19"/>
  <c r="H18" i="5"/>
  <c r="D8" i="19"/>
  <c r="C18" i="5"/>
  <c r="C3" i="26"/>
  <c r="C3" i="16"/>
  <c r="E4" i="26"/>
  <c r="E4" i="16"/>
  <c r="C5" i="26"/>
  <c r="C5" i="16"/>
  <c r="E6" i="26"/>
  <c r="E6" i="16"/>
  <c r="C8" i="26"/>
  <c r="C8" i="16"/>
  <c r="E9" i="26"/>
  <c r="E9" i="16"/>
  <c r="C10" i="26"/>
  <c r="C10" i="16"/>
  <c r="E11" i="26"/>
  <c r="E11" i="16"/>
  <c r="C12" i="26"/>
  <c r="C12" i="16"/>
  <c r="E13" i="26"/>
  <c r="E13" i="16"/>
  <c r="C14" i="26"/>
  <c r="C14" i="16"/>
  <c r="F46" i="16" s="1"/>
  <c r="E15" i="26"/>
  <c r="E15" i="16"/>
  <c r="E16" i="26"/>
  <c r="E16" i="16"/>
  <c r="E17" i="26"/>
  <c r="E17" i="16"/>
  <c r="C18" i="26"/>
  <c r="C18" i="16"/>
  <c r="E19" i="26"/>
  <c r="E19" i="16"/>
  <c r="C20" i="26"/>
  <c r="C20" i="16"/>
  <c r="C22" i="26"/>
  <c r="C22" i="16"/>
  <c r="H54" i="16" s="1"/>
  <c r="E23" i="26"/>
  <c r="E23" i="16"/>
  <c r="C24" i="26"/>
  <c r="C24" i="16"/>
  <c r="H56" i="16" s="1"/>
  <c r="E25" i="26"/>
  <c r="E25" i="16"/>
  <c r="E21" i="26"/>
  <c r="E21" i="16"/>
  <c r="K5" i="5"/>
  <c r="I5" i="5"/>
  <c r="G5" i="5"/>
  <c r="F5" i="5"/>
  <c r="E5" i="5"/>
  <c r="D5" i="5"/>
  <c r="K8" i="5"/>
  <c r="I8" i="5"/>
  <c r="G8" i="5"/>
  <c r="F8" i="5"/>
  <c r="E8" i="5"/>
  <c r="D8" i="5"/>
  <c r="K11" i="5"/>
  <c r="I11" i="5"/>
  <c r="G11" i="5"/>
  <c r="F11" i="5"/>
  <c r="E11" i="5"/>
  <c r="D11" i="5"/>
  <c r="K20" i="5"/>
  <c r="I20" i="5"/>
  <c r="G20" i="5"/>
  <c r="F20" i="5"/>
  <c r="E20" i="5"/>
  <c r="D20" i="5"/>
  <c r="E23" i="5"/>
  <c r="D23" i="5"/>
  <c r="F17" i="26"/>
  <c r="AD206" i="1"/>
  <c r="K16" i="18" s="1"/>
  <c r="K32" i="18" s="1"/>
  <c r="AB206" i="1"/>
  <c r="I16" i="18" s="1"/>
  <c r="P206" i="1"/>
  <c r="E16" i="18" s="1"/>
  <c r="D26" i="26"/>
  <c r="J7" i="26"/>
  <c r="H7" i="26"/>
  <c r="G3" i="16"/>
  <c r="I3" i="16"/>
  <c r="F4" i="16"/>
  <c r="F36" i="16" s="1"/>
  <c r="H4" i="16"/>
  <c r="G6" i="16"/>
  <c r="I6" i="16"/>
  <c r="C7" i="16"/>
  <c r="G39" i="16" s="1"/>
  <c r="F7" i="16"/>
  <c r="I7" i="16"/>
  <c r="G7" i="16"/>
  <c r="G8" i="16"/>
  <c r="G40" i="16" s="1"/>
  <c r="I8" i="16"/>
  <c r="F9" i="16"/>
  <c r="H9" i="16"/>
  <c r="J9" i="16"/>
  <c r="G10" i="16"/>
  <c r="I10" i="16"/>
  <c r="G11" i="16"/>
  <c r="I11" i="16"/>
  <c r="G12" i="16"/>
  <c r="I12" i="16"/>
  <c r="I44" i="16" s="1"/>
  <c r="F13" i="16"/>
  <c r="H13" i="16"/>
  <c r="J13" i="16"/>
  <c r="G15" i="16"/>
  <c r="I15" i="16"/>
  <c r="F16" i="16"/>
  <c r="F48" i="16" s="1"/>
  <c r="H16" i="16"/>
  <c r="G17" i="16"/>
  <c r="I17" i="16"/>
  <c r="F18" i="16"/>
  <c r="H18" i="16"/>
  <c r="J18" i="16"/>
  <c r="J50" i="16" s="1"/>
  <c r="G19" i="16"/>
  <c r="I19" i="16"/>
  <c r="F20" i="16"/>
  <c r="H20" i="16"/>
  <c r="H52" i="16" s="1"/>
  <c r="J20" i="16"/>
  <c r="G21" i="26"/>
  <c r="G22" i="16"/>
  <c r="I22" i="16"/>
  <c r="F23" i="16"/>
  <c r="H23" i="16"/>
  <c r="J23" i="16"/>
  <c r="G25" i="16"/>
  <c r="I25" i="16"/>
  <c r="G58" i="16"/>
  <c r="I58" i="16"/>
  <c r="G59" i="16"/>
  <c r="I59" i="16"/>
  <c r="F3" i="18"/>
  <c r="F19" i="18" s="1"/>
  <c r="H3" i="18"/>
  <c r="H19" i="18" s="1"/>
  <c r="J3" i="18"/>
  <c r="J19" i="18" s="1"/>
  <c r="F10" i="18"/>
  <c r="F26" i="18" s="1"/>
  <c r="H10" i="18"/>
  <c r="H26" i="18" s="1"/>
  <c r="J10" i="18"/>
  <c r="J26" i="18" s="1"/>
  <c r="D11" i="18"/>
  <c r="C27" i="18" s="1"/>
  <c r="F11" i="18"/>
  <c r="H11" i="18"/>
  <c r="H27" i="18" s="1"/>
  <c r="J11" i="18"/>
  <c r="L11" i="18"/>
  <c r="L27" i="18" s="1"/>
  <c r="E13" i="18"/>
  <c r="I13" i="18"/>
  <c r="L13" i="18"/>
  <c r="AF80" i="1"/>
  <c r="D12" i="18"/>
  <c r="C28" i="18" s="1"/>
  <c r="F12" i="18"/>
  <c r="H12" i="18"/>
  <c r="H28" i="18" s="1"/>
  <c r="J12" i="18"/>
  <c r="K13" i="18"/>
  <c r="F24" i="16"/>
  <c r="F56" i="16" s="1"/>
  <c r="H24" i="16"/>
  <c r="J24" i="16"/>
  <c r="AE112" i="3"/>
  <c r="K14" i="5"/>
  <c r="Z7" i="19"/>
  <c r="J15" i="5"/>
  <c r="X7" i="19"/>
  <c r="H15" i="5"/>
  <c r="D7" i="19"/>
  <c r="C15" i="5"/>
  <c r="AA8" i="19"/>
  <c r="K18" i="5"/>
  <c r="Y8" i="19"/>
  <c r="I18" i="5"/>
  <c r="W8" i="19"/>
  <c r="G18" i="5"/>
  <c r="U8" i="19"/>
  <c r="F18" i="5"/>
  <c r="M8" i="19"/>
  <c r="E18" i="5"/>
  <c r="K8" i="19"/>
  <c r="D18" i="5"/>
  <c r="AI15" i="1"/>
  <c r="K3" i="26"/>
  <c r="E3" i="26"/>
  <c r="E3" i="16"/>
  <c r="C4" i="16"/>
  <c r="C4" i="26"/>
  <c r="E5" i="26"/>
  <c r="E5" i="16"/>
  <c r="C6" i="16"/>
  <c r="C6" i="26"/>
  <c r="E8" i="26"/>
  <c r="E8" i="16"/>
  <c r="C9" i="16"/>
  <c r="D41" i="16" s="1"/>
  <c r="C9" i="26"/>
  <c r="E10" i="26"/>
  <c r="E10" i="16"/>
  <c r="C11" i="16"/>
  <c r="D43" i="16" s="1"/>
  <c r="C11" i="26"/>
  <c r="E12" i="26"/>
  <c r="E12" i="16"/>
  <c r="C13" i="16"/>
  <c r="C13" i="26"/>
  <c r="E14" i="26"/>
  <c r="E14" i="16"/>
  <c r="C15" i="16"/>
  <c r="C15" i="26"/>
  <c r="C16" i="26"/>
  <c r="C16" i="16"/>
  <c r="C17" i="16"/>
  <c r="J49" i="16" s="1"/>
  <c r="C17" i="26"/>
  <c r="E18" i="26"/>
  <c r="E18" i="16"/>
  <c r="C19" i="16"/>
  <c r="C19" i="26"/>
  <c r="E20" i="26"/>
  <c r="E20" i="16"/>
  <c r="E22" i="26"/>
  <c r="E22" i="16"/>
  <c r="C23" i="16"/>
  <c r="C23" i="26"/>
  <c r="E24" i="26"/>
  <c r="E24" i="16"/>
  <c r="C25" i="16"/>
  <c r="D57" i="16" s="1"/>
  <c r="C25" i="26"/>
  <c r="E7" i="26"/>
  <c r="E7" i="16"/>
  <c r="C21" i="16"/>
  <c r="F53" i="16" s="1"/>
  <c r="C21" i="26"/>
  <c r="I14" i="5"/>
  <c r="G14" i="5"/>
  <c r="F14" i="5"/>
  <c r="E14" i="5"/>
  <c r="D14" i="5"/>
  <c r="E25" i="5"/>
  <c r="D25" i="5"/>
  <c r="I3" i="26"/>
  <c r="G3" i="26"/>
  <c r="F3" i="26"/>
  <c r="K5" i="26"/>
  <c r="I5" i="26"/>
  <c r="G5" i="26"/>
  <c r="F5" i="26"/>
  <c r="K8" i="26"/>
  <c r="I8" i="26"/>
  <c r="G8" i="26"/>
  <c r="F8" i="26"/>
  <c r="I10" i="26"/>
  <c r="G10" i="26"/>
  <c r="F10" i="26"/>
  <c r="K12" i="26"/>
  <c r="I12" i="26"/>
  <c r="G12" i="26"/>
  <c r="F12" i="26"/>
  <c r="K14" i="26"/>
  <c r="I14" i="26"/>
  <c r="G14" i="26"/>
  <c r="F14" i="26"/>
  <c r="AE206" i="1"/>
  <c r="L16" i="18" s="1"/>
  <c r="L32" i="18" s="1"/>
  <c r="AC206" i="1"/>
  <c r="J16" i="18" s="1"/>
  <c r="AA206" i="1"/>
  <c r="H16" i="18" s="1"/>
  <c r="Y206" i="1"/>
  <c r="F16" i="18" s="1"/>
  <c r="Q206" i="1"/>
  <c r="O206" i="1"/>
  <c r="D27" i="26"/>
  <c r="D7" i="26"/>
  <c r="F3" i="16"/>
  <c r="H3" i="16"/>
  <c r="J3" i="16"/>
  <c r="J35" i="16" s="1"/>
  <c r="G4" i="16"/>
  <c r="G36" i="16" s="1"/>
  <c r="I4" i="16"/>
  <c r="G5" i="16"/>
  <c r="I5" i="16"/>
  <c r="I37" i="16" s="1"/>
  <c r="F6" i="16"/>
  <c r="F38" i="16" s="1"/>
  <c r="H6" i="16"/>
  <c r="J6" i="16"/>
  <c r="J7" i="16"/>
  <c r="H7" i="16"/>
  <c r="F8" i="16"/>
  <c r="F40" i="16" s="1"/>
  <c r="H8" i="16"/>
  <c r="J8" i="16"/>
  <c r="J40" i="16" s="1"/>
  <c r="G9" i="16"/>
  <c r="G41" i="16" s="1"/>
  <c r="I9" i="16"/>
  <c r="F10" i="16"/>
  <c r="H10" i="16"/>
  <c r="F11" i="16"/>
  <c r="H11" i="16"/>
  <c r="H43" i="16" s="1"/>
  <c r="J11" i="16"/>
  <c r="F12" i="16"/>
  <c r="F44" i="16" s="1"/>
  <c r="H12" i="16"/>
  <c r="H44" i="16" s="1"/>
  <c r="J12" i="16"/>
  <c r="J44" i="16" s="1"/>
  <c r="G13" i="16"/>
  <c r="G45" i="16" s="1"/>
  <c r="I13" i="16"/>
  <c r="G14" i="16"/>
  <c r="I14" i="16"/>
  <c r="I46" i="16" s="1"/>
  <c r="F15" i="16"/>
  <c r="F47" i="16" s="1"/>
  <c r="H15" i="16"/>
  <c r="J15" i="16"/>
  <c r="J47" i="16" s="1"/>
  <c r="G16" i="16"/>
  <c r="G48" i="16" s="1"/>
  <c r="I16" i="16"/>
  <c r="F17" i="16"/>
  <c r="H17" i="16"/>
  <c r="H49" i="16" s="1"/>
  <c r="G18" i="16"/>
  <c r="G50" i="16" s="1"/>
  <c r="I18" i="16"/>
  <c r="F19" i="16"/>
  <c r="H19" i="16"/>
  <c r="H51" i="16" s="1"/>
  <c r="J19" i="16"/>
  <c r="J51" i="16" s="1"/>
  <c r="G20" i="16"/>
  <c r="G52" i="16" s="1"/>
  <c r="I20" i="16"/>
  <c r="I52" i="16" s="1"/>
  <c r="H21" i="26"/>
  <c r="F22" i="16"/>
  <c r="H22" i="16"/>
  <c r="J22" i="16"/>
  <c r="J54" i="16" s="1"/>
  <c r="G23" i="16"/>
  <c r="G55" i="16" s="1"/>
  <c r="I23" i="16"/>
  <c r="F25" i="16"/>
  <c r="F57" i="16" s="1"/>
  <c r="H25" i="16"/>
  <c r="J25" i="16"/>
  <c r="J57" i="16" s="1"/>
  <c r="F58" i="16"/>
  <c r="H58" i="16"/>
  <c r="J58" i="16"/>
  <c r="F59" i="16"/>
  <c r="H59" i="16"/>
  <c r="J59" i="16"/>
  <c r="J7" i="18"/>
  <c r="H7" i="18"/>
  <c r="F7" i="18"/>
  <c r="E3" i="18"/>
  <c r="E19" i="18" s="1"/>
  <c r="I3" i="18"/>
  <c r="I19" i="18" s="1"/>
  <c r="K3" i="18"/>
  <c r="K19" i="18" s="1"/>
  <c r="E10" i="18"/>
  <c r="E26" i="18" s="1"/>
  <c r="I10" i="18"/>
  <c r="I26" i="18" s="1"/>
  <c r="K10" i="18"/>
  <c r="K26" i="18" s="1"/>
  <c r="E11" i="18"/>
  <c r="I11" i="18"/>
  <c r="I27" i="18" s="1"/>
  <c r="K11" i="18"/>
  <c r="D13" i="18"/>
  <c r="C29" i="18" s="1"/>
  <c r="F13" i="18"/>
  <c r="H13" i="18"/>
  <c r="H29" i="18" s="1"/>
  <c r="J13" i="18"/>
  <c r="D8" i="18"/>
  <c r="C24" i="18" s="1"/>
  <c r="E12" i="18"/>
  <c r="E28" i="18" s="1"/>
  <c r="I12" i="18"/>
  <c r="K12" i="18"/>
  <c r="K28" i="18" s="1"/>
  <c r="L12" i="18"/>
  <c r="G24" i="16"/>
  <c r="I24" i="16"/>
  <c r="D50" i="16"/>
  <c r="F35" i="16"/>
  <c r="G35" i="16"/>
  <c r="J37" i="16"/>
  <c r="D55" i="16"/>
  <c r="I40" i="16"/>
  <c r="D37" i="16"/>
  <c r="F54" i="16"/>
  <c r="D40" i="16"/>
  <c r="D45" i="16"/>
  <c r="D51" i="16"/>
  <c r="D54" i="16"/>
  <c r="I57" i="16"/>
  <c r="F37" i="16"/>
  <c r="H37" i="16"/>
  <c r="F45" i="16"/>
  <c r="G46" i="16"/>
  <c r="F51" i="16"/>
  <c r="D52" i="16"/>
  <c r="J6" i="18"/>
  <c r="K7" i="18"/>
  <c r="G7" i="18"/>
  <c r="K15" i="18"/>
  <c r="E7" i="18"/>
  <c r="K4" i="18"/>
  <c r="AF81" i="1"/>
  <c r="I7" i="18"/>
  <c r="D7" i="18"/>
  <c r="E23" i="18" s="1"/>
  <c r="J4" i="18"/>
  <c r="F4" i="18"/>
  <c r="K6" i="18"/>
  <c r="G6" i="18"/>
  <c r="I9" i="18"/>
  <c r="J14" i="18"/>
  <c r="J15" i="18"/>
  <c r="F15" i="18"/>
  <c r="L4" i="18"/>
  <c r="F6" i="18"/>
  <c r="I15" i="18"/>
  <c r="E15" i="18"/>
  <c r="I6" i="18"/>
  <c r="E6" i="18"/>
  <c r="D6" i="18"/>
  <c r="C22" i="18" s="1"/>
  <c r="K9" i="18"/>
  <c r="G9" i="18"/>
  <c r="L14" i="18"/>
  <c r="H14" i="18"/>
  <c r="L15" i="18"/>
  <c r="E9" i="18"/>
  <c r="F14" i="18"/>
  <c r="I4" i="18"/>
  <c r="E4" i="18"/>
  <c r="D4" i="18"/>
  <c r="C20" i="18" s="1"/>
  <c r="D15" i="18"/>
  <c r="C31" i="18" s="1"/>
  <c r="G4" i="18"/>
  <c r="AF90" i="1"/>
  <c r="L7" i="18"/>
  <c r="J9" i="18"/>
  <c r="F9" i="18"/>
  <c r="D9" i="18"/>
  <c r="C25" i="18" s="1"/>
  <c r="K14" i="18"/>
  <c r="G14" i="18"/>
  <c r="L9" i="18"/>
  <c r="H9" i="18"/>
  <c r="I14" i="18"/>
  <c r="E14" i="18"/>
  <c r="D14" i="18"/>
  <c r="C30" i="18" s="1"/>
  <c r="H4" i="18"/>
  <c r="H6" i="18"/>
  <c r="G15" i="18"/>
  <c r="H15" i="18"/>
  <c r="AA10" i="25"/>
  <c r="AD52" i="20"/>
  <c r="C35" i="21"/>
  <c r="G26" i="21"/>
  <c r="G27" i="21"/>
  <c r="G28" i="21"/>
  <c r="G29" i="21"/>
  <c r="G30" i="21"/>
  <c r="G31" i="21"/>
  <c r="G32" i="21"/>
  <c r="G33" i="21"/>
  <c r="G34" i="21"/>
  <c r="F35" i="21"/>
  <c r="D35" i="21"/>
  <c r="Z10" i="21"/>
  <c r="Y12" i="21"/>
  <c r="E35" i="21"/>
  <c r="AD52" i="8"/>
  <c r="AG52" i="8" s="1"/>
  <c r="AA63" i="24"/>
  <c r="J74" i="24" s="1"/>
  <c r="AA10" i="24"/>
  <c r="AD62" i="3"/>
  <c r="Z5" i="19"/>
  <c r="Z11" i="19" s="1"/>
  <c r="Z62" i="3"/>
  <c r="V5" i="19"/>
  <c r="V11" i="19" s="1"/>
  <c r="V62" i="3"/>
  <c r="R5" i="19"/>
  <c r="R11" i="19" s="1"/>
  <c r="R62" i="3"/>
  <c r="N5" i="19"/>
  <c r="N11" i="19" s="1"/>
  <c r="N62" i="3"/>
  <c r="J5" i="19"/>
  <c r="J11" i="19" s="1"/>
  <c r="J62" i="3"/>
  <c r="F5" i="19"/>
  <c r="F11" i="19" s="1"/>
  <c r="AB62" i="3"/>
  <c r="X5" i="19"/>
  <c r="X11" i="19" s="1"/>
  <c r="X62" i="3"/>
  <c r="T5" i="19"/>
  <c r="T11" i="19" s="1"/>
  <c r="T62" i="3"/>
  <c r="P5" i="19"/>
  <c r="P11" i="19" s="1"/>
  <c r="P62" i="3"/>
  <c r="L5" i="19"/>
  <c r="L11" i="19" s="1"/>
  <c r="L62" i="3"/>
  <c r="H5" i="19"/>
  <c r="H11" i="19" s="1"/>
  <c r="AE36" i="3"/>
  <c r="AA4" i="19"/>
  <c r="AA11" i="19" s="1"/>
  <c r="AA62" i="3"/>
  <c r="W5" i="19"/>
  <c r="W11" i="19" s="1"/>
  <c r="W62" i="3"/>
  <c r="S5" i="19"/>
  <c r="S11" i="19" s="1"/>
  <c r="S62" i="3"/>
  <c r="O5" i="19"/>
  <c r="O11" i="19" s="1"/>
  <c r="O62" i="3"/>
  <c r="K5" i="19"/>
  <c r="K11" i="19" s="1"/>
  <c r="K62" i="3"/>
  <c r="G5" i="19"/>
  <c r="G11" i="19" s="1"/>
  <c r="G62" i="3"/>
  <c r="C5" i="19"/>
  <c r="C11" i="19" s="1"/>
  <c r="AC62" i="3"/>
  <c r="Y5" i="19"/>
  <c r="Y11" i="19" s="1"/>
  <c r="Y62" i="3"/>
  <c r="U5" i="19"/>
  <c r="U11" i="19" s="1"/>
  <c r="U62" i="3"/>
  <c r="Q5" i="19"/>
  <c r="Q11" i="19" s="1"/>
  <c r="Q62" i="3"/>
  <c r="M5" i="19"/>
  <c r="M11" i="19" s="1"/>
  <c r="M62" i="3"/>
  <c r="I5" i="19"/>
  <c r="I11" i="19" s="1"/>
  <c r="I62" i="3"/>
  <c r="E5" i="19"/>
  <c r="E11" i="19" s="1"/>
  <c r="I56" i="16"/>
  <c r="J43" i="16"/>
  <c r="F43" i="16"/>
  <c r="G43" i="16"/>
  <c r="D47" i="16"/>
  <c r="I50" i="16"/>
  <c r="D35" i="16"/>
  <c r="D44" i="16"/>
  <c r="J38" i="16"/>
  <c r="I42" i="16"/>
  <c r="J46" i="16"/>
  <c r="F50" i="16"/>
  <c r="J52" i="16"/>
  <c r="J55" i="16"/>
  <c r="H21" i="16"/>
  <c r="I21" i="16"/>
  <c r="G21" i="16"/>
  <c r="G49" i="16"/>
  <c r="F49" i="16"/>
  <c r="I49" i="16"/>
  <c r="H48" i="16"/>
  <c r="J48" i="16"/>
  <c r="D48" i="16"/>
  <c r="J42" i="16"/>
  <c r="H42" i="16"/>
  <c r="J39" i="16"/>
  <c r="J36" i="16"/>
  <c r="D36" i="16"/>
  <c r="D38" i="16"/>
  <c r="D42" i="16"/>
  <c r="H57" i="16"/>
  <c r="G42" i="16"/>
  <c r="AE196" i="3"/>
  <c r="AE107" i="3"/>
  <c r="AE194" i="3"/>
  <c r="AE25" i="3"/>
  <c r="L5" i="4" s="1"/>
  <c r="AE39" i="3"/>
  <c r="K40" i="3"/>
  <c r="AE105" i="3"/>
  <c r="N66" i="3"/>
  <c r="X66" i="3"/>
  <c r="AA40" i="3"/>
  <c r="H6" i="13" s="1"/>
  <c r="V40" i="3"/>
  <c r="F40" i="3"/>
  <c r="P66" i="3"/>
  <c r="E8" i="13" s="1"/>
  <c r="H66" i="3"/>
  <c r="D8" i="13" s="1"/>
  <c r="AE104" i="3"/>
  <c r="AE192" i="3"/>
  <c r="Q40" i="3"/>
  <c r="S66" i="3"/>
  <c r="AE115" i="3"/>
  <c r="AE114" i="3"/>
  <c r="AE193" i="3"/>
  <c r="AE29" i="3"/>
  <c r="AD66" i="3"/>
  <c r="K8" i="13" s="1"/>
  <c r="F164" i="3"/>
  <c r="L23" i="12"/>
  <c r="L6" i="4"/>
  <c r="L6" i="12"/>
  <c r="L5" i="12"/>
  <c r="AD40" i="3"/>
  <c r="K6" i="13" s="1"/>
  <c r="R40" i="3"/>
  <c r="J40" i="3"/>
  <c r="AA66" i="3"/>
  <c r="H8" i="13" s="1"/>
  <c r="K66" i="3"/>
  <c r="AA164" i="3"/>
  <c r="O164" i="3"/>
  <c r="K164" i="3"/>
  <c r="AA163" i="3"/>
  <c r="W163" i="3"/>
  <c r="S163" i="3"/>
  <c r="O163" i="3"/>
  <c r="K163" i="3"/>
  <c r="G163" i="3"/>
  <c r="L21" i="4"/>
  <c r="AE31" i="3"/>
  <c r="C40" i="3"/>
  <c r="C6" i="13" s="1"/>
  <c r="AC40" i="3"/>
  <c r="J6" i="13" s="1"/>
  <c r="Y40" i="3"/>
  <c r="F6" i="13" s="1"/>
  <c r="U40" i="3"/>
  <c r="M40" i="3"/>
  <c r="I40" i="3"/>
  <c r="E40" i="3"/>
  <c r="AE145" i="3"/>
  <c r="Z66" i="3"/>
  <c r="G8" i="13" s="1"/>
  <c r="V66" i="3"/>
  <c r="R66" i="3"/>
  <c r="J66" i="3"/>
  <c r="F66" i="3"/>
  <c r="AD164" i="3"/>
  <c r="Z164" i="3"/>
  <c r="V164" i="3"/>
  <c r="R164" i="3"/>
  <c r="N164" i="3"/>
  <c r="J164" i="3"/>
  <c r="AD163" i="3"/>
  <c r="Z163" i="3"/>
  <c r="V163" i="3"/>
  <c r="R163" i="3"/>
  <c r="N163" i="3"/>
  <c r="J163" i="3"/>
  <c r="F163" i="3"/>
  <c r="AE211" i="3"/>
  <c r="AE213" i="3"/>
  <c r="AE215" i="3" s="1"/>
  <c r="L23" i="13" s="1"/>
  <c r="AE103" i="3"/>
  <c r="AE161" i="3"/>
  <c r="AE164" i="3"/>
  <c r="S164" i="3"/>
  <c r="AE163" i="3"/>
  <c r="AC164" i="3"/>
  <c r="U164" i="3"/>
  <c r="M164" i="3"/>
  <c r="E164" i="3"/>
  <c r="Y163" i="3"/>
  <c r="Q163" i="3"/>
  <c r="E163" i="3"/>
  <c r="Z40" i="3"/>
  <c r="G6" i="13" s="1"/>
  <c r="N40" i="3"/>
  <c r="AE26" i="3"/>
  <c r="AE66" i="3"/>
  <c r="L8" i="13" s="1"/>
  <c r="W66" i="3"/>
  <c r="O66" i="3"/>
  <c r="G66" i="3"/>
  <c r="AE62" i="3"/>
  <c r="W164" i="3"/>
  <c r="G164" i="3"/>
  <c r="AB40" i="3"/>
  <c r="I6" i="13" s="1"/>
  <c r="X40" i="3"/>
  <c r="T40" i="3"/>
  <c r="P40" i="3"/>
  <c r="E6" i="13" s="1"/>
  <c r="L40" i="3"/>
  <c r="H40" i="3"/>
  <c r="D6" i="13" s="1"/>
  <c r="D40" i="3"/>
  <c r="AE28" i="3"/>
  <c r="AC66" i="3"/>
  <c r="J8" i="13" s="1"/>
  <c r="Y66" i="3"/>
  <c r="F8" i="13" s="1"/>
  <c r="U66" i="3"/>
  <c r="Q66" i="3"/>
  <c r="M66" i="3"/>
  <c r="I66" i="3"/>
  <c r="E66" i="3"/>
  <c r="Y164" i="3"/>
  <c r="Q164" i="3"/>
  <c r="I164" i="3"/>
  <c r="AC163" i="3"/>
  <c r="U163" i="3"/>
  <c r="M163" i="3"/>
  <c r="I163" i="3"/>
  <c r="I165" i="3" s="1"/>
  <c r="AE40" i="3"/>
  <c r="L6" i="13" s="1"/>
  <c r="W40" i="3"/>
  <c r="S40" i="3"/>
  <c r="O40" i="3"/>
  <c r="G40" i="3"/>
  <c r="AE38" i="3"/>
  <c r="AB66" i="3"/>
  <c r="I8" i="13" s="1"/>
  <c r="T66" i="3"/>
  <c r="L66" i="3"/>
  <c r="D66" i="3"/>
  <c r="H62" i="3"/>
  <c r="AB164" i="3"/>
  <c r="X164" i="3"/>
  <c r="T164" i="3"/>
  <c r="P164" i="3"/>
  <c r="L164" i="3"/>
  <c r="H164" i="3"/>
  <c r="D164" i="3"/>
  <c r="AB163" i="3"/>
  <c r="X163" i="3"/>
  <c r="T163" i="3"/>
  <c r="P163" i="3"/>
  <c r="L163" i="3"/>
  <c r="H163" i="3"/>
  <c r="D163" i="3"/>
  <c r="AE191" i="3"/>
  <c r="AE113" i="3"/>
  <c r="AE212" i="3"/>
  <c r="F7" i="5"/>
  <c r="G7" i="5"/>
  <c r="H7" i="5"/>
  <c r="I7" i="5"/>
  <c r="J7" i="5"/>
  <c r="K7" i="5"/>
  <c r="H2" i="5"/>
  <c r="I2" i="5" s="1"/>
  <c r="J2" i="5" s="1"/>
  <c r="K2" i="5" s="1"/>
  <c r="H39" i="16" l="1"/>
  <c r="AA63" i="25"/>
  <c r="J74" i="25" s="1"/>
  <c r="F29" i="18"/>
  <c r="E27" i="18"/>
  <c r="F32" i="18"/>
  <c r="I51" i="16"/>
  <c r="G47" i="16"/>
  <c r="H45" i="16"/>
  <c r="G38" i="16"/>
  <c r="I35" i="16"/>
  <c r="I39" i="16"/>
  <c r="G56" i="16"/>
  <c r="J56" i="16"/>
  <c r="H32" i="18"/>
  <c r="I54" i="16"/>
  <c r="E32" i="18"/>
  <c r="F39" i="16"/>
  <c r="D56" i="16"/>
  <c r="J29" i="18"/>
  <c r="K27" i="18"/>
  <c r="I48" i="16"/>
  <c r="F42" i="16"/>
  <c r="H40" i="16"/>
  <c r="G37" i="16"/>
  <c r="H35" i="16"/>
  <c r="J32" i="18"/>
  <c r="G54" i="16"/>
  <c r="F52" i="16"/>
  <c r="H50" i="16"/>
  <c r="G44" i="16"/>
  <c r="I32" i="18"/>
  <c r="I36" i="16"/>
  <c r="K29" i="18"/>
  <c r="L29" i="18"/>
  <c r="E29" i="18"/>
  <c r="J27" i="18"/>
  <c r="F27" i="18"/>
  <c r="G51" i="16"/>
  <c r="I47" i="16"/>
  <c r="J45" i="16"/>
  <c r="H36" i="16"/>
  <c r="D11" i="19"/>
  <c r="J24" i="18"/>
  <c r="G27" i="18"/>
  <c r="K24" i="18"/>
  <c r="G32" i="18"/>
  <c r="G26" i="18"/>
  <c r="G19" i="18"/>
  <c r="G22" i="18"/>
  <c r="F24" i="18"/>
  <c r="G29" i="18"/>
  <c r="G24" i="18"/>
  <c r="H46" i="16"/>
  <c r="AE170" i="1"/>
  <c r="J21" i="26"/>
  <c r="F55" i="16"/>
  <c r="H41" i="16"/>
  <c r="I38" i="16"/>
  <c r="D49" i="16"/>
  <c r="G57" i="16"/>
  <c r="H47" i="16"/>
  <c r="L25" i="18"/>
  <c r="L28" i="18"/>
  <c r="I28" i="18"/>
  <c r="I55" i="16"/>
  <c r="I45" i="16"/>
  <c r="I41" i="16"/>
  <c r="H38" i="16"/>
  <c r="J28" i="18"/>
  <c r="F28" i="18"/>
  <c r="I29" i="18"/>
  <c r="H55" i="16"/>
  <c r="I43" i="16"/>
  <c r="J41" i="16"/>
  <c r="F41" i="16"/>
  <c r="E24" i="18"/>
  <c r="H24" i="18"/>
  <c r="L24" i="18"/>
  <c r="G28" i="18"/>
  <c r="D46" i="16"/>
  <c r="I24" i="18"/>
  <c r="D53" i="16"/>
  <c r="G53" i="16"/>
  <c r="I53" i="16"/>
  <c r="G23" i="18"/>
  <c r="G31" i="18"/>
  <c r="J22" i="18"/>
  <c r="E20" i="18"/>
  <c r="K23" i="18"/>
  <c r="I23" i="18"/>
  <c r="J20" i="18"/>
  <c r="H22" i="18"/>
  <c r="G20" i="18"/>
  <c r="I20" i="18"/>
  <c r="H23" i="18"/>
  <c r="F23" i="18"/>
  <c r="C23" i="18"/>
  <c r="H20" i="18"/>
  <c r="L23" i="18"/>
  <c r="J31" i="18"/>
  <c r="F20" i="18"/>
  <c r="J23" i="18"/>
  <c r="L22" i="18"/>
  <c r="K22" i="18"/>
  <c r="K31" i="18"/>
  <c r="L20" i="18"/>
  <c r="L31" i="18"/>
  <c r="E22" i="18"/>
  <c r="I31" i="18"/>
  <c r="E31" i="18"/>
  <c r="H31" i="18"/>
  <c r="F22" i="18"/>
  <c r="F31" i="18"/>
  <c r="I22" i="18"/>
  <c r="K20" i="18"/>
  <c r="J30" i="18"/>
  <c r="K25" i="18"/>
  <c r="E30" i="18"/>
  <c r="F25" i="18"/>
  <c r="H30" i="18"/>
  <c r="I25" i="18"/>
  <c r="I30" i="18"/>
  <c r="G30" i="18"/>
  <c r="J25" i="18"/>
  <c r="L30" i="18"/>
  <c r="F30" i="18"/>
  <c r="H25" i="18"/>
  <c r="K30" i="18"/>
  <c r="G25" i="18"/>
  <c r="E25" i="18"/>
  <c r="AF52" i="20"/>
  <c r="AE52" i="20"/>
  <c r="H26" i="21"/>
  <c r="H27" i="21"/>
  <c r="H28" i="21"/>
  <c r="H29" i="21"/>
  <c r="H30" i="21"/>
  <c r="H31" i="21"/>
  <c r="H32" i="21"/>
  <c r="H33" i="21"/>
  <c r="H34" i="21"/>
  <c r="G35" i="21"/>
  <c r="AA10" i="21"/>
  <c r="AA12" i="21" s="1"/>
  <c r="Z12" i="21"/>
  <c r="AE52" i="8"/>
  <c r="AF52" i="8"/>
  <c r="AE195" i="3"/>
  <c r="L21" i="13" s="1"/>
  <c r="H53" i="16"/>
  <c r="M165" i="3"/>
  <c r="R165" i="3"/>
  <c r="AE116" i="3"/>
  <c r="L13" i="13" s="1"/>
  <c r="AE106" i="3"/>
  <c r="L12" i="13" s="1"/>
  <c r="F165" i="3"/>
  <c r="AE165" i="3"/>
  <c r="L18" i="13" s="1"/>
  <c r="N165" i="3"/>
  <c r="AD165" i="3"/>
  <c r="K18" i="13" s="1"/>
  <c r="AE30" i="3"/>
  <c r="L5" i="13" s="1"/>
  <c r="D165" i="3"/>
  <c r="T165" i="3"/>
  <c r="G165" i="3"/>
  <c r="L165" i="3"/>
  <c r="AB165" i="3"/>
  <c r="I18" i="13" s="1"/>
  <c r="Q165" i="3"/>
  <c r="O165" i="3"/>
  <c r="U165" i="3"/>
  <c r="V165" i="3"/>
  <c r="W165" i="3"/>
  <c r="H165" i="3"/>
  <c r="D18" i="13" s="1"/>
  <c r="X165" i="3"/>
  <c r="AC165" i="3"/>
  <c r="J18" i="13" s="1"/>
  <c r="E165" i="3"/>
  <c r="J165" i="3"/>
  <c r="Z165" i="3"/>
  <c r="G18" i="13" s="1"/>
  <c r="K165" i="3"/>
  <c r="AA165" i="3"/>
  <c r="H18" i="13" s="1"/>
  <c r="P165" i="3"/>
  <c r="E18" i="13" s="1"/>
  <c r="Y165" i="3"/>
  <c r="F18" i="13" s="1"/>
  <c r="S165" i="3"/>
  <c r="K21" i="26" l="1"/>
  <c r="J21" i="16"/>
  <c r="J53" i="16" s="1"/>
  <c r="I26" i="21"/>
  <c r="I27" i="21"/>
  <c r="I28" i="21"/>
  <c r="I29" i="21"/>
  <c r="I30" i="21"/>
  <c r="I31" i="21"/>
  <c r="I32" i="21"/>
  <c r="I33" i="21"/>
  <c r="I34" i="21"/>
  <c r="J31" i="21"/>
  <c r="J27" i="21"/>
  <c r="J29" i="21"/>
  <c r="J32" i="21"/>
  <c r="J34" i="21"/>
  <c r="J26" i="21"/>
  <c r="J28" i="21"/>
  <c r="J30" i="21"/>
  <c r="J33" i="21"/>
  <c r="H35" i="21"/>
  <c r="C29" i="4"/>
  <c r="J35" i="21" l="1"/>
  <c r="I35" i="21"/>
  <c r="G2" i="4"/>
  <c r="H2" i="4" s="1"/>
  <c r="I2" i="4" s="1"/>
  <c r="J2" i="4" s="1"/>
  <c r="K2" i="4" s="1"/>
  <c r="L2" i="4" s="1"/>
  <c r="D257" i="3"/>
  <c r="E257" i="3"/>
  <c r="F257" i="3"/>
  <c r="G257" i="3"/>
  <c r="H257" i="3"/>
  <c r="I257" i="3"/>
  <c r="J257" i="3"/>
  <c r="K257" i="3"/>
  <c r="L257" i="3"/>
  <c r="M257" i="3"/>
  <c r="N257" i="3"/>
  <c r="O257" i="3"/>
  <c r="P257" i="3"/>
  <c r="Q257" i="3"/>
  <c r="R257" i="3"/>
  <c r="S257" i="3"/>
  <c r="T257" i="3"/>
  <c r="U257" i="3"/>
  <c r="V257" i="3"/>
  <c r="W257" i="3"/>
  <c r="X257" i="3"/>
  <c r="Y257" i="3"/>
  <c r="Z257" i="3"/>
  <c r="G30" i="12" s="1"/>
  <c r="AA257" i="3"/>
  <c r="AB257" i="3"/>
  <c r="AC257" i="3"/>
  <c r="D258" i="3"/>
  <c r="E258" i="3"/>
  <c r="F258" i="3"/>
  <c r="G258" i="3"/>
  <c r="H258" i="3"/>
  <c r="I258" i="3"/>
  <c r="J258" i="3"/>
  <c r="K258" i="3"/>
  <c r="L258" i="3"/>
  <c r="M258" i="3"/>
  <c r="N258" i="3"/>
  <c r="O258" i="3"/>
  <c r="P258" i="3"/>
  <c r="Q258" i="3"/>
  <c r="R258" i="3"/>
  <c r="S258" i="3"/>
  <c r="T258" i="3"/>
  <c r="U258" i="3"/>
  <c r="V258" i="3"/>
  <c r="W258" i="3"/>
  <c r="X258" i="3"/>
  <c r="Y258" i="3"/>
  <c r="Z258" i="3"/>
  <c r="AA258" i="3"/>
  <c r="AB258" i="3"/>
  <c r="AC258" i="3"/>
  <c r="D259" i="3"/>
  <c r="E259" i="3"/>
  <c r="F259" i="3"/>
  <c r="G259" i="3"/>
  <c r="H259" i="3"/>
  <c r="I259" i="3"/>
  <c r="J259" i="3"/>
  <c r="K259" i="3"/>
  <c r="L259" i="3"/>
  <c r="M259" i="3"/>
  <c r="N259" i="3"/>
  <c r="O259" i="3"/>
  <c r="P259" i="3"/>
  <c r="Q259" i="3"/>
  <c r="R259" i="3"/>
  <c r="S259" i="3"/>
  <c r="T259" i="3"/>
  <c r="U259" i="3"/>
  <c r="V259" i="3"/>
  <c r="W259" i="3"/>
  <c r="X259" i="3"/>
  <c r="Y259" i="3"/>
  <c r="Z259" i="3"/>
  <c r="AA259" i="3"/>
  <c r="AB259" i="3"/>
  <c r="AC259" i="3"/>
  <c r="D260" i="3"/>
  <c r="E260" i="3"/>
  <c r="F260" i="3"/>
  <c r="G260" i="3"/>
  <c r="H260" i="3"/>
  <c r="I260" i="3"/>
  <c r="J260" i="3"/>
  <c r="K260" i="3"/>
  <c r="L260" i="3"/>
  <c r="M260" i="3"/>
  <c r="N260" i="3"/>
  <c r="O260" i="3"/>
  <c r="P260" i="3"/>
  <c r="Q260" i="3"/>
  <c r="R260" i="3"/>
  <c r="S260" i="3"/>
  <c r="T260" i="3"/>
  <c r="U260" i="3"/>
  <c r="V260" i="3"/>
  <c r="W260" i="3"/>
  <c r="X260" i="3"/>
  <c r="Y260" i="3"/>
  <c r="Z260" i="3"/>
  <c r="AA260" i="3"/>
  <c r="AB260" i="3"/>
  <c r="AC260" i="3"/>
  <c r="D261" i="3"/>
  <c r="E261" i="3"/>
  <c r="E262" i="3" s="1"/>
  <c r="F261" i="3"/>
  <c r="G261" i="3"/>
  <c r="H261" i="3"/>
  <c r="I261" i="3"/>
  <c r="J261" i="3"/>
  <c r="K261" i="3"/>
  <c r="L261" i="3"/>
  <c r="M261" i="3"/>
  <c r="N261" i="3"/>
  <c r="O261" i="3"/>
  <c r="P261" i="3"/>
  <c r="Q261" i="3"/>
  <c r="R261" i="3"/>
  <c r="S261" i="3"/>
  <c r="T261" i="3"/>
  <c r="U261" i="3"/>
  <c r="V261" i="3"/>
  <c r="W261" i="3"/>
  <c r="X261" i="3"/>
  <c r="Y261" i="3"/>
  <c r="Z261" i="3"/>
  <c r="AA261" i="3"/>
  <c r="AB261" i="3"/>
  <c r="AC261" i="3"/>
  <c r="D263" i="3"/>
  <c r="E263" i="3"/>
  <c r="F263" i="3"/>
  <c r="G263" i="3"/>
  <c r="H263" i="3"/>
  <c r="I263" i="3"/>
  <c r="J263" i="3"/>
  <c r="K263" i="3"/>
  <c r="L263" i="3"/>
  <c r="M263" i="3"/>
  <c r="N263" i="3"/>
  <c r="O263" i="3"/>
  <c r="P263" i="3"/>
  <c r="Q263" i="3"/>
  <c r="R263" i="3"/>
  <c r="S263" i="3"/>
  <c r="T263" i="3"/>
  <c r="U263" i="3"/>
  <c r="V263" i="3"/>
  <c r="W263" i="3"/>
  <c r="X263" i="3"/>
  <c r="Y263" i="3"/>
  <c r="Z263" i="3"/>
  <c r="AA263" i="3"/>
  <c r="AB263" i="3"/>
  <c r="AC263" i="3"/>
  <c r="C263" i="3"/>
  <c r="C258" i="3"/>
  <c r="C259" i="3"/>
  <c r="C260" i="3"/>
  <c r="C261" i="3"/>
  <c r="C257" i="3"/>
  <c r="I248" i="3"/>
  <c r="J248" i="3"/>
  <c r="K248" i="3"/>
  <c r="L248" i="3"/>
  <c r="M248" i="3"/>
  <c r="N248" i="3"/>
  <c r="O248" i="3"/>
  <c r="P248" i="3"/>
  <c r="Q248" i="3"/>
  <c r="R248" i="3"/>
  <c r="S248" i="3"/>
  <c r="T248" i="3"/>
  <c r="U248" i="3"/>
  <c r="V248" i="3"/>
  <c r="W248" i="3"/>
  <c r="X248" i="3"/>
  <c r="Y248" i="3"/>
  <c r="F29" i="12" s="1"/>
  <c r="Z248" i="3"/>
  <c r="AA248" i="3"/>
  <c r="AB248" i="3"/>
  <c r="AC248" i="3"/>
  <c r="J29" i="12" s="1"/>
  <c r="I249" i="3"/>
  <c r="J249" i="3"/>
  <c r="K249" i="3"/>
  <c r="L249" i="3"/>
  <c r="M249" i="3"/>
  <c r="N249" i="3"/>
  <c r="O249" i="3"/>
  <c r="P249" i="3"/>
  <c r="Q249" i="3"/>
  <c r="R249" i="3"/>
  <c r="S249" i="3"/>
  <c r="T249" i="3"/>
  <c r="U249" i="3"/>
  <c r="V249" i="3"/>
  <c r="W249" i="3"/>
  <c r="X249" i="3"/>
  <c r="Y249" i="3"/>
  <c r="Z249" i="3"/>
  <c r="AA249" i="3"/>
  <c r="AB249" i="3"/>
  <c r="AC249" i="3"/>
  <c r="I251" i="3"/>
  <c r="J251" i="3"/>
  <c r="K251" i="3"/>
  <c r="L251" i="3"/>
  <c r="M251" i="3"/>
  <c r="N251" i="3"/>
  <c r="O251" i="3"/>
  <c r="P251" i="3"/>
  <c r="Q251" i="3"/>
  <c r="R251" i="3"/>
  <c r="S251" i="3"/>
  <c r="T251" i="3"/>
  <c r="U251" i="3"/>
  <c r="V251" i="3"/>
  <c r="W251" i="3"/>
  <c r="X251" i="3"/>
  <c r="Y251" i="3"/>
  <c r="Z251" i="3"/>
  <c r="AA251" i="3"/>
  <c r="AB251" i="3"/>
  <c r="AC251" i="3"/>
  <c r="I252" i="3"/>
  <c r="J252" i="3"/>
  <c r="K252" i="3"/>
  <c r="L252" i="3"/>
  <c r="M252" i="3"/>
  <c r="N252" i="3"/>
  <c r="O252" i="3"/>
  <c r="P252" i="3"/>
  <c r="Q252" i="3"/>
  <c r="R252" i="3"/>
  <c r="S252" i="3"/>
  <c r="T252" i="3"/>
  <c r="U252" i="3"/>
  <c r="V252" i="3"/>
  <c r="W252" i="3"/>
  <c r="X252" i="3"/>
  <c r="Y252" i="3"/>
  <c r="Z252" i="3"/>
  <c r="AA252" i="3"/>
  <c r="AB252" i="3"/>
  <c r="AC252" i="3"/>
  <c r="I254" i="3"/>
  <c r="J254" i="3"/>
  <c r="K254" i="3"/>
  <c r="L254" i="3"/>
  <c r="M254" i="3"/>
  <c r="N254" i="3"/>
  <c r="O254" i="3"/>
  <c r="P254" i="3"/>
  <c r="Q254" i="3"/>
  <c r="R254" i="3"/>
  <c r="S254" i="3"/>
  <c r="T254" i="3"/>
  <c r="U254" i="3"/>
  <c r="V254" i="3"/>
  <c r="W254" i="3"/>
  <c r="X254" i="3"/>
  <c r="Y254" i="3"/>
  <c r="Z254" i="3"/>
  <c r="AA254" i="3"/>
  <c r="AB254" i="3"/>
  <c r="AC254" i="3"/>
  <c r="H249" i="3"/>
  <c r="H251" i="3"/>
  <c r="H252" i="3"/>
  <c r="H254" i="3"/>
  <c r="H248" i="3"/>
  <c r="H239" i="3"/>
  <c r="I239" i="3"/>
  <c r="J239" i="3"/>
  <c r="K239" i="3"/>
  <c r="L239" i="3"/>
  <c r="M239" i="3"/>
  <c r="N239" i="3"/>
  <c r="O239" i="3"/>
  <c r="P239" i="3"/>
  <c r="Q239" i="3"/>
  <c r="R239" i="3"/>
  <c r="S239" i="3"/>
  <c r="T239" i="3"/>
  <c r="U239" i="3"/>
  <c r="V239" i="3"/>
  <c r="W239" i="3"/>
  <c r="X239" i="3"/>
  <c r="Y239" i="3"/>
  <c r="Z239" i="3"/>
  <c r="AA239" i="3"/>
  <c r="AB239" i="3"/>
  <c r="AC239" i="3"/>
  <c r="AD239" i="3"/>
  <c r="AE239" i="3"/>
  <c r="H240" i="3"/>
  <c r="I240" i="3"/>
  <c r="J240" i="3"/>
  <c r="K240" i="3"/>
  <c r="L240" i="3"/>
  <c r="M240" i="3"/>
  <c r="N240" i="3"/>
  <c r="O240" i="3"/>
  <c r="P240" i="3"/>
  <c r="Q240" i="3"/>
  <c r="R240" i="3"/>
  <c r="S240" i="3"/>
  <c r="T240" i="3"/>
  <c r="U240" i="3"/>
  <c r="V240" i="3"/>
  <c r="W240" i="3"/>
  <c r="X240" i="3"/>
  <c r="Y240" i="3"/>
  <c r="Z240" i="3"/>
  <c r="AA240" i="3"/>
  <c r="AB240" i="3"/>
  <c r="AC240" i="3"/>
  <c r="AD240" i="3"/>
  <c r="AE240" i="3"/>
  <c r="H242" i="3"/>
  <c r="I242" i="3"/>
  <c r="J242" i="3"/>
  <c r="K242" i="3"/>
  <c r="L242" i="3"/>
  <c r="M242" i="3"/>
  <c r="N242" i="3"/>
  <c r="O242" i="3"/>
  <c r="P242" i="3"/>
  <c r="Q242" i="3"/>
  <c r="R242" i="3"/>
  <c r="S242" i="3"/>
  <c r="T242" i="3"/>
  <c r="U242" i="3"/>
  <c r="V242" i="3"/>
  <c r="W242" i="3"/>
  <c r="X242" i="3"/>
  <c r="Y242" i="3"/>
  <c r="Z242" i="3"/>
  <c r="AA242" i="3"/>
  <c r="AB242" i="3"/>
  <c r="AC242" i="3"/>
  <c r="AD242" i="3"/>
  <c r="AE242" i="3"/>
  <c r="H243" i="3"/>
  <c r="I243" i="3"/>
  <c r="J243" i="3"/>
  <c r="K243" i="3"/>
  <c r="L243" i="3"/>
  <c r="M243" i="3"/>
  <c r="N243" i="3"/>
  <c r="O243" i="3"/>
  <c r="P243" i="3"/>
  <c r="Q243" i="3"/>
  <c r="R243" i="3"/>
  <c r="S243" i="3"/>
  <c r="T243" i="3"/>
  <c r="U243" i="3"/>
  <c r="V243" i="3"/>
  <c r="W243" i="3"/>
  <c r="X243" i="3"/>
  <c r="Y243" i="3"/>
  <c r="Z243" i="3"/>
  <c r="AA243" i="3"/>
  <c r="AB243" i="3"/>
  <c r="AC243" i="3"/>
  <c r="AD243" i="3"/>
  <c r="AE243" i="3"/>
  <c r="H244" i="3"/>
  <c r="D27" i="13" s="1"/>
  <c r="D28" i="13" s="1"/>
  <c r="I244" i="3"/>
  <c r="J244" i="3"/>
  <c r="K244" i="3"/>
  <c r="L244" i="3"/>
  <c r="M244" i="3"/>
  <c r="N244" i="3"/>
  <c r="O244" i="3"/>
  <c r="P244" i="3"/>
  <c r="E27" i="13" s="1"/>
  <c r="E28" i="13" s="1"/>
  <c r="Q244" i="3"/>
  <c r="R244" i="3"/>
  <c r="S244" i="3"/>
  <c r="T244" i="3"/>
  <c r="U244" i="3"/>
  <c r="V244" i="3"/>
  <c r="W244" i="3"/>
  <c r="X244" i="3"/>
  <c r="Y244" i="3"/>
  <c r="F27" i="13" s="1"/>
  <c r="F28" i="13" s="1"/>
  <c r="Z244" i="3"/>
  <c r="G27" i="13" s="1"/>
  <c r="G28" i="13" s="1"/>
  <c r="AA244" i="3"/>
  <c r="H27" i="13" s="1"/>
  <c r="H28" i="13" s="1"/>
  <c r="AB244" i="3"/>
  <c r="I27" i="13" s="1"/>
  <c r="I28" i="13" s="1"/>
  <c r="AC244" i="3"/>
  <c r="J27" i="13" s="1"/>
  <c r="J28" i="13" s="1"/>
  <c r="AD244" i="3"/>
  <c r="K27" i="13" s="1"/>
  <c r="K28" i="13" s="1"/>
  <c r="AE244" i="3"/>
  <c r="L27" i="13" s="1"/>
  <c r="L28" i="13" s="1"/>
  <c r="H245" i="3"/>
  <c r="I245" i="3"/>
  <c r="J245" i="3"/>
  <c r="K245" i="3"/>
  <c r="L245" i="3"/>
  <c r="M245" i="3"/>
  <c r="N245" i="3"/>
  <c r="O245" i="3"/>
  <c r="P245" i="3"/>
  <c r="Q245" i="3"/>
  <c r="R245" i="3"/>
  <c r="S245" i="3"/>
  <c r="T245" i="3"/>
  <c r="U245" i="3"/>
  <c r="V245" i="3"/>
  <c r="W245" i="3"/>
  <c r="X245" i="3"/>
  <c r="Y245" i="3"/>
  <c r="Z245" i="3"/>
  <c r="AA245" i="3"/>
  <c r="AB245" i="3"/>
  <c r="AC245" i="3"/>
  <c r="AD245" i="3"/>
  <c r="AE245" i="3"/>
  <c r="G245" i="3"/>
  <c r="G240" i="3"/>
  <c r="G242" i="3"/>
  <c r="G243" i="3"/>
  <c r="G239" i="3"/>
  <c r="H230" i="3"/>
  <c r="I230" i="3"/>
  <c r="J230" i="3"/>
  <c r="K230" i="3"/>
  <c r="L230" i="3"/>
  <c r="M230" i="3"/>
  <c r="N230" i="3"/>
  <c r="O230" i="3"/>
  <c r="P230" i="3"/>
  <c r="Q230" i="3"/>
  <c r="R230" i="3"/>
  <c r="S230" i="3"/>
  <c r="T230" i="3"/>
  <c r="U230" i="3"/>
  <c r="V230" i="3"/>
  <c r="W230" i="3"/>
  <c r="X230" i="3"/>
  <c r="Y230" i="3"/>
  <c r="Z230" i="3"/>
  <c r="AA230" i="3"/>
  <c r="AB230" i="3"/>
  <c r="I25" i="12" s="1"/>
  <c r="I26" i="12" s="1"/>
  <c r="AC230" i="3"/>
  <c r="AD230" i="3"/>
  <c r="AE230" i="3"/>
  <c r="H231" i="3"/>
  <c r="I231" i="3"/>
  <c r="J231" i="3"/>
  <c r="K231" i="3"/>
  <c r="L231" i="3"/>
  <c r="M231" i="3"/>
  <c r="N231" i="3"/>
  <c r="O231" i="3"/>
  <c r="P231" i="3"/>
  <c r="Q231" i="3"/>
  <c r="R231" i="3"/>
  <c r="S231" i="3"/>
  <c r="T231" i="3"/>
  <c r="U231" i="3"/>
  <c r="V231" i="3"/>
  <c r="W231" i="3"/>
  <c r="X231" i="3"/>
  <c r="Y231" i="3"/>
  <c r="Z231" i="3"/>
  <c r="AA231" i="3"/>
  <c r="AB231" i="3"/>
  <c r="AC231" i="3"/>
  <c r="AD231" i="3"/>
  <c r="AE231" i="3"/>
  <c r="H233" i="3"/>
  <c r="I233" i="3"/>
  <c r="J233" i="3"/>
  <c r="K233" i="3"/>
  <c r="L233" i="3"/>
  <c r="M233" i="3"/>
  <c r="N233" i="3"/>
  <c r="O233" i="3"/>
  <c r="P233" i="3"/>
  <c r="Q233" i="3"/>
  <c r="R233" i="3"/>
  <c r="S233" i="3"/>
  <c r="T233" i="3"/>
  <c r="U233" i="3"/>
  <c r="V233" i="3"/>
  <c r="W233" i="3"/>
  <c r="X233" i="3"/>
  <c r="Y233" i="3"/>
  <c r="Z233" i="3"/>
  <c r="AA233" i="3"/>
  <c r="AB233" i="3"/>
  <c r="AC233" i="3"/>
  <c r="AD233" i="3"/>
  <c r="AE233" i="3"/>
  <c r="H234" i="3"/>
  <c r="I234" i="3"/>
  <c r="J234" i="3"/>
  <c r="K234" i="3"/>
  <c r="L234" i="3"/>
  <c r="M234" i="3"/>
  <c r="N234" i="3"/>
  <c r="O234" i="3"/>
  <c r="P234" i="3"/>
  <c r="Q234" i="3"/>
  <c r="R234" i="3"/>
  <c r="S234" i="3"/>
  <c r="T234" i="3"/>
  <c r="U234" i="3"/>
  <c r="V234" i="3"/>
  <c r="W234" i="3"/>
  <c r="X234" i="3"/>
  <c r="Y234" i="3"/>
  <c r="Z234" i="3"/>
  <c r="AA234" i="3"/>
  <c r="AB234" i="3"/>
  <c r="AC234" i="3"/>
  <c r="AD234" i="3"/>
  <c r="AE234" i="3"/>
  <c r="H235" i="3"/>
  <c r="D25" i="13" s="1"/>
  <c r="D26" i="13" s="1"/>
  <c r="I235" i="3"/>
  <c r="J235" i="3"/>
  <c r="K235" i="3"/>
  <c r="L235" i="3"/>
  <c r="M235" i="3"/>
  <c r="N235" i="3"/>
  <c r="O235" i="3"/>
  <c r="P235" i="3"/>
  <c r="E25" i="13" s="1"/>
  <c r="E26" i="13" s="1"/>
  <c r="Q235" i="3"/>
  <c r="R235" i="3"/>
  <c r="S235" i="3"/>
  <c r="T235" i="3"/>
  <c r="H236" i="3"/>
  <c r="I236" i="3"/>
  <c r="J236" i="3"/>
  <c r="K236" i="3"/>
  <c r="L236" i="3"/>
  <c r="M236" i="3"/>
  <c r="N236" i="3"/>
  <c r="O236" i="3"/>
  <c r="P236" i="3"/>
  <c r="Q236" i="3"/>
  <c r="R236" i="3"/>
  <c r="S236" i="3"/>
  <c r="T236" i="3"/>
  <c r="U236" i="3"/>
  <c r="V236" i="3"/>
  <c r="W236" i="3"/>
  <c r="X236" i="3"/>
  <c r="Y236" i="3"/>
  <c r="Z236" i="3"/>
  <c r="AA236" i="3"/>
  <c r="AB236" i="3"/>
  <c r="AC236" i="3"/>
  <c r="AD236" i="3"/>
  <c r="AE236" i="3"/>
  <c r="G236" i="3"/>
  <c r="G231" i="3"/>
  <c r="G233" i="3"/>
  <c r="G234" i="3"/>
  <c r="G230" i="3"/>
  <c r="D220" i="3"/>
  <c r="E220" i="3"/>
  <c r="F220" i="3"/>
  <c r="G220" i="3"/>
  <c r="H220" i="3"/>
  <c r="I220" i="3"/>
  <c r="J220" i="3"/>
  <c r="K220" i="3"/>
  <c r="L220" i="3"/>
  <c r="M220" i="3"/>
  <c r="N220" i="3"/>
  <c r="O220" i="3"/>
  <c r="P220" i="3"/>
  <c r="Q220" i="3"/>
  <c r="R220" i="3"/>
  <c r="S220" i="3"/>
  <c r="T220" i="3"/>
  <c r="U220" i="3"/>
  <c r="V220" i="3"/>
  <c r="W220" i="3"/>
  <c r="X220" i="3"/>
  <c r="Y220" i="3"/>
  <c r="Z220" i="3"/>
  <c r="AA220" i="3"/>
  <c r="AB220" i="3"/>
  <c r="AC220" i="3"/>
  <c r="AD220" i="3"/>
  <c r="AE220" i="3"/>
  <c r="D221" i="3"/>
  <c r="E221" i="3"/>
  <c r="F221" i="3"/>
  <c r="G221" i="3"/>
  <c r="H221" i="3"/>
  <c r="I221" i="3"/>
  <c r="J221" i="3"/>
  <c r="K221" i="3"/>
  <c r="L221" i="3"/>
  <c r="M221" i="3"/>
  <c r="N221" i="3"/>
  <c r="O221" i="3"/>
  <c r="P221" i="3"/>
  <c r="Q221" i="3"/>
  <c r="R221" i="3"/>
  <c r="S221" i="3"/>
  <c r="T221" i="3"/>
  <c r="U221" i="3"/>
  <c r="V221" i="3"/>
  <c r="W221" i="3"/>
  <c r="X221" i="3"/>
  <c r="Y221" i="3"/>
  <c r="Z221" i="3"/>
  <c r="AA221" i="3"/>
  <c r="AB221" i="3"/>
  <c r="AC221" i="3"/>
  <c r="AD221" i="3"/>
  <c r="AE221" i="3"/>
  <c r="D222" i="3"/>
  <c r="E222" i="3"/>
  <c r="F222" i="3"/>
  <c r="G222" i="3"/>
  <c r="H222" i="3"/>
  <c r="I222" i="3"/>
  <c r="J222" i="3"/>
  <c r="K222" i="3"/>
  <c r="L222" i="3"/>
  <c r="M222" i="3"/>
  <c r="N222" i="3"/>
  <c r="O222" i="3"/>
  <c r="P222" i="3"/>
  <c r="Q222" i="3"/>
  <c r="R222" i="3"/>
  <c r="S222" i="3"/>
  <c r="T222" i="3"/>
  <c r="U222" i="3"/>
  <c r="V222" i="3"/>
  <c r="W222" i="3"/>
  <c r="X222" i="3"/>
  <c r="Y222" i="3"/>
  <c r="Z222" i="3"/>
  <c r="AA222" i="3"/>
  <c r="AB222" i="3"/>
  <c r="AC222" i="3"/>
  <c r="AD222" i="3"/>
  <c r="AE222" i="3"/>
  <c r="D223" i="3"/>
  <c r="E223" i="3"/>
  <c r="F223" i="3"/>
  <c r="G223" i="3"/>
  <c r="H223" i="3"/>
  <c r="I223" i="3"/>
  <c r="J223" i="3"/>
  <c r="K223" i="3"/>
  <c r="L223" i="3"/>
  <c r="M223" i="3"/>
  <c r="N223" i="3"/>
  <c r="O223" i="3"/>
  <c r="P223" i="3"/>
  <c r="Q223" i="3"/>
  <c r="R223" i="3"/>
  <c r="S223" i="3"/>
  <c r="T223" i="3"/>
  <c r="U223" i="3"/>
  <c r="V223" i="3"/>
  <c r="W223" i="3"/>
  <c r="X223" i="3"/>
  <c r="Y223" i="3"/>
  <c r="Z223" i="3"/>
  <c r="AA223" i="3"/>
  <c r="AB223" i="3"/>
  <c r="AC223" i="3"/>
  <c r="AD223" i="3"/>
  <c r="AE223" i="3"/>
  <c r="D224" i="3"/>
  <c r="E224" i="3"/>
  <c r="F224" i="3"/>
  <c r="G224" i="3"/>
  <c r="H224" i="3"/>
  <c r="I224" i="3"/>
  <c r="J224" i="3"/>
  <c r="K224" i="3"/>
  <c r="L224" i="3"/>
  <c r="M224" i="3"/>
  <c r="N224" i="3"/>
  <c r="O224" i="3"/>
  <c r="P224" i="3"/>
  <c r="Q224" i="3"/>
  <c r="R224" i="3"/>
  <c r="S224" i="3"/>
  <c r="T224" i="3"/>
  <c r="U224" i="3"/>
  <c r="V224" i="3"/>
  <c r="W224" i="3"/>
  <c r="X224" i="3"/>
  <c r="Y224" i="3"/>
  <c r="Z224" i="3"/>
  <c r="AA224" i="3"/>
  <c r="AB224" i="3"/>
  <c r="AC224" i="3"/>
  <c r="AD224" i="3"/>
  <c r="AE224" i="3"/>
  <c r="D225" i="3"/>
  <c r="E225" i="3"/>
  <c r="F225" i="3"/>
  <c r="G225" i="3"/>
  <c r="H225" i="3"/>
  <c r="D24" i="13" s="1"/>
  <c r="I225" i="3"/>
  <c r="J225" i="3"/>
  <c r="K225" i="3"/>
  <c r="L225" i="3"/>
  <c r="M225" i="3"/>
  <c r="N225" i="3"/>
  <c r="O225" i="3"/>
  <c r="P225" i="3"/>
  <c r="E24" i="13" s="1"/>
  <c r="Q225" i="3"/>
  <c r="R225" i="3"/>
  <c r="S225" i="3"/>
  <c r="T225" i="3"/>
  <c r="U225" i="3"/>
  <c r="V225" i="3"/>
  <c r="W225" i="3"/>
  <c r="X225" i="3"/>
  <c r="Y225" i="3"/>
  <c r="F24" i="13" s="1"/>
  <c r="Z225" i="3"/>
  <c r="G24" i="13" s="1"/>
  <c r="AA225" i="3"/>
  <c r="H24" i="13" s="1"/>
  <c r="AB225" i="3"/>
  <c r="I24" i="13" s="1"/>
  <c r="AC225" i="3"/>
  <c r="J24" i="13" s="1"/>
  <c r="AD225" i="3"/>
  <c r="K24" i="13" s="1"/>
  <c r="AE225" i="3"/>
  <c r="L24" i="13" s="1"/>
  <c r="D226" i="3"/>
  <c r="E226" i="3"/>
  <c r="F226" i="3"/>
  <c r="G226" i="3"/>
  <c r="H226" i="3"/>
  <c r="I226" i="3"/>
  <c r="J226" i="3"/>
  <c r="K226" i="3"/>
  <c r="L226" i="3"/>
  <c r="M226" i="3"/>
  <c r="N226" i="3"/>
  <c r="O226" i="3"/>
  <c r="P226" i="3"/>
  <c r="Q226" i="3"/>
  <c r="R226" i="3"/>
  <c r="S226" i="3"/>
  <c r="T226" i="3"/>
  <c r="U226" i="3"/>
  <c r="V226" i="3"/>
  <c r="W226" i="3"/>
  <c r="X226" i="3"/>
  <c r="Y226" i="3"/>
  <c r="Z226" i="3"/>
  <c r="AA226" i="3"/>
  <c r="AB226" i="3"/>
  <c r="AC226" i="3"/>
  <c r="AD226" i="3"/>
  <c r="AE226" i="3"/>
  <c r="C226" i="3"/>
  <c r="C221" i="3"/>
  <c r="C222" i="3"/>
  <c r="C223" i="3"/>
  <c r="C224" i="3"/>
  <c r="C220" i="3"/>
  <c r="C24" i="12" s="1"/>
  <c r="D210" i="3"/>
  <c r="E210" i="3"/>
  <c r="F210" i="3"/>
  <c r="G210" i="3"/>
  <c r="H210" i="3"/>
  <c r="D23" i="12" s="1"/>
  <c r="I210" i="3"/>
  <c r="J210" i="3"/>
  <c r="K210" i="3"/>
  <c r="L210" i="3"/>
  <c r="M210" i="3"/>
  <c r="N210" i="3"/>
  <c r="O210" i="3"/>
  <c r="P210" i="3"/>
  <c r="Q210" i="3"/>
  <c r="R210" i="3"/>
  <c r="S210" i="3"/>
  <c r="T210" i="3"/>
  <c r="U210" i="3"/>
  <c r="V210" i="3"/>
  <c r="W210" i="3"/>
  <c r="X210" i="3"/>
  <c r="Y210" i="3"/>
  <c r="Z210" i="3"/>
  <c r="G23" i="12" s="1"/>
  <c r="AA210" i="3"/>
  <c r="AB210" i="3"/>
  <c r="I23" i="12" s="1"/>
  <c r="AC210" i="3"/>
  <c r="AD210" i="3"/>
  <c r="D211" i="3"/>
  <c r="E211" i="3"/>
  <c r="F211" i="3"/>
  <c r="G211" i="3"/>
  <c r="H211" i="3"/>
  <c r="I211" i="3"/>
  <c r="J211" i="3"/>
  <c r="K211" i="3"/>
  <c r="L211" i="3"/>
  <c r="M211" i="3"/>
  <c r="N211" i="3"/>
  <c r="O211" i="3"/>
  <c r="P211" i="3"/>
  <c r="Q211" i="3"/>
  <c r="R211" i="3"/>
  <c r="S211" i="3"/>
  <c r="T211" i="3"/>
  <c r="U211" i="3"/>
  <c r="V211" i="3"/>
  <c r="W211" i="3"/>
  <c r="X211" i="3"/>
  <c r="Y211" i="3"/>
  <c r="Z211" i="3"/>
  <c r="AA211" i="3"/>
  <c r="AB211" i="3"/>
  <c r="AC211" i="3"/>
  <c r="AD211" i="3"/>
  <c r="D212" i="3"/>
  <c r="E212" i="3"/>
  <c r="F212" i="3"/>
  <c r="G212" i="3"/>
  <c r="H212" i="3"/>
  <c r="I212" i="3"/>
  <c r="J212" i="3"/>
  <c r="K212" i="3"/>
  <c r="L212" i="3"/>
  <c r="M212" i="3"/>
  <c r="N212" i="3"/>
  <c r="O212" i="3"/>
  <c r="P212" i="3"/>
  <c r="Q212" i="3"/>
  <c r="R212" i="3"/>
  <c r="S212" i="3"/>
  <c r="T212" i="3"/>
  <c r="U212" i="3"/>
  <c r="V212" i="3"/>
  <c r="W212" i="3"/>
  <c r="X212" i="3"/>
  <c r="Y212" i="3"/>
  <c r="Z212" i="3"/>
  <c r="AA212" i="3"/>
  <c r="AB212" i="3"/>
  <c r="AC212" i="3"/>
  <c r="AD212" i="3"/>
  <c r="D213" i="3"/>
  <c r="E213" i="3"/>
  <c r="F213" i="3"/>
  <c r="G213" i="3"/>
  <c r="H213" i="3"/>
  <c r="I213" i="3"/>
  <c r="J213" i="3"/>
  <c r="K213" i="3"/>
  <c r="L213" i="3"/>
  <c r="M213" i="3"/>
  <c r="N213" i="3"/>
  <c r="O213" i="3"/>
  <c r="P213" i="3"/>
  <c r="Q213" i="3"/>
  <c r="R213" i="3"/>
  <c r="S213" i="3"/>
  <c r="T213" i="3"/>
  <c r="U213" i="3"/>
  <c r="V213" i="3"/>
  <c r="W213" i="3"/>
  <c r="X213" i="3"/>
  <c r="Y213" i="3"/>
  <c r="Z213" i="3"/>
  <c r="AA213" i="3"/>
  <c r="AB213" i="3"/>
  <c r="AC213" i="3"/>
  <c r="AD213" i="3"/>
  <c r="D214" i="3"/>
  <c r="E214" i="3"/>
  <c r="F214" i="3"/>
  <c r="G214" i="3"/>
  <c r="H214" i="3"/>
  <c r="I214" i="3"/>
  <c r="J214" i="3"/>
  <c r="K214" i="3"/>
  <c r="L214" i="3"/>
  <c r="M214" i="3"/>
  <c r="N214" i="3"/>
  <c r="O214" i="3"/>
  <c r="P214" i="3"/>
  <c r="Q214" i="3"/>
  <c r="R214" i="3"/>
  <c r="S214" i="3"/>
  <c r="T214" i="3"/>
  <c r="U214" i="3"/>
  <c r="V214" i="3"/>
  <c r="W214" i="3"/>
  <c r="X214" i="3"/>
  <c r="Y214" i="3"/>
  <c r="Z214" i="3"/>
  <c r="AA214" i="3"/>
  <c r="AB214" i="3"/>
  <c r="AC214" i="3"/>
  <c r="AD214" i="3"/>
  <c r="D216" i="3"/>
  <c r="E216" i="3"/>
  <c r="F216" i="3"/>
  <c r="G216" i="3"/>
  <c r="H216" i="3"/>
  <c r="I216" i="3"/>
  <c r="J216" i="3"/>
  <c r="K216" i="3"/>
  <c r="L216" i="3"/>
  <c r="M216" i="3"/>
  <c r="N216" i="3"/>
  <c r="O216" i="3"/>
  <c r="P216" i="3"/>
  <c r="Q216" i="3"/>
  <c r="R216" i="3"/>
  <c r="S216" i="3"/>
  <c r="T216" i="3"/>
  <c r="U216" i="3"/>
  <c r="V216" i="3"/>
  <c r="W216" i="3"/>
  <c r="X216" i="3"/>
  <c r="Y216" i="3"/>
  <c r="Z216" i="3"/>
  <c r="AA216" i="3"/>
  <c r="AB216" i="3"/>
  <c r="AC216" i="3"/>
  <c r="AD216" i="3"/>
  <c r="C216" i="3"/>
  <c r="C211" i="3"/>
  <c r="C212" i="3"/>
  <c r="C213" i="3"/>
  <c r="C214" i="3"/>
  <c r="C210" i="3"/>
  <c r="D200" i="3"/>
  <c r="E200" i="3"/>
  <c r="F200" i="3"/>
  <c r="G200" i="3"/>
  <c r="H200" i="3"/>
  <c r="I200" i="3"/>
  <c r="J200" i="3"/>
  <c r="K200" i="3"/>
  <c r="L200" i="3"/>
  <c r="M200" i="3"/>
  <c r="N200" i="3"/>
  <c r="O200" i="3"/>
  <c r="P200" i="3"/>
  <c r="E22" i="12" s="1"/>
  <c r="Q200" i="3"/>
  <c r="R200" i="3"/>
  <c r="S200" i="3"/>
  <c r="T200" i="3"/>
  <c r="U200" i="3"/>
  <c r="V200" i="3"/>
  <c r="W200" i="3"/>
  <c r="X200" i="3"/>
  <c r="Y200" i="3"/>
  <c r="Z200" i="3"/>
  <c r="AA200" i="3"/>
  <c r="AB200" i="3"/>
  <c r="AC200" i="3"/>
  <c r="AD200" i="3"/>
  <c r="AE200" i="3"/>
  <c r="D201" i="3"/>
  <c r="E201" i="3"/>
  <c r="F201" i="3"/>
  <c r="G201" i="3"/>
  <c r="H201" i="3"/>
  <c r="I201" i="3"/>
  <c r="J201" i="3"/>
  <c r="K201" i="3"/>
  <c r="L201" i="3"/>
  <c r="M201" i="3"/>
  <c r="N201" i="3"/>
  <c r="O201" i="3"/>
  <c r="P201" i="3"/>
  <c r="Q201" i="3"/>
  <c r="R201" i="3"/>
  <c r="S201" i="3"/>
  <c r="T201" i="3"/>
  <c r="U201" i="3"/>
  <c r="V201" i="3"/>
  <c r="W201" i="3"/>
  <c r="X201" i="3"/>
  <c r="Y201" i="3"/>
  <c r="Z201" i="3"/>
  <c r="AA201" i="3"/>
  <c r="AB201" i="3"/>
  <c r="AC201" i="3"/>
  <c r="AD201" i="3"/>
  <c r="AE201" i="3"/>
  <c r="D202" i="3"/>
  <c r="E202" i="3"/>
  <c r="F202" i="3"/>
  <c r="G202" i="3"/>
  <c r="H202" i="3"/>
  <c r="I202" i="3"/>
  <c r="J202" i="3"/>
  <c r="K202" i="3"/>
  <c r="L202" i="3"/>
  <c r="M202" i="3"/>
  <c r="N202" i="3"/>
  <c r="O202" i="3"/>
  <c r="P202" i="3"/>
  <c r="Q202" i="3"/>
  <c r="R202" i="3"/>
  <c r="S202" i="3"/>
  <c r="T202" i="3"/>
  <c r="U202" i="3"/>
  <c r="V202" i="3"/>
  <c r="W202" i="3"/>
  <c r="X202" i="3"/>
  <c r="Y202" i="3"/>
  <c r="Z202" i="3"/>
  <c r="AA202" i="3"/>
  <c r="AB202" i="3"/>
  <c r="AC202" i="3"/>
  <c r="AD202" i="3"/>
  <c r="AE202" i="3"/>
  <c r="D203" i="3"/>
  <c r="E203" i="3"/>
  <c r="F203" i="3"/>
  <c r="G203" i="3"/>
  <c r="H203" i="3"/>
  <c r="I203" i="3"/>
  <c r="J203" i="3"/>
  <c r="K203" i="3"/>
  <c r="L203" i="3"/>
  <c r="M203" i="3"/>
  <c r="N203" i="3"/>
  <c r="O203" i="3"/>
  <c r="P203" i="3"/>
  <c r="Q203" i="3"/>
  <c r="R203" i="3"/>
  <c r="S203" i="3"/>
  <c r="T203" i="3"/>
  <c r="U203" i="3"/>
  <c r="V203" i="3"/>
  <c r="W203" i="3"/>
  <c r="X203" i="3"/>
  <c r="Y203" i="3"/>
  <c r="Z203" i="3"/>
  <c r="AA203" i="3"/>
  <c r="AB203" i="3"/>
  <c r="AC203" i="3"/>
  <c r="AD203" i="3"/>
  <c r="AE203" i="3"/>
  <c r="D204" i="3"/>
  <c r="E204" i="3"/>
  <c r="F204" i="3"/>
  <c r="G204" i="3"/>
  <c r="H204" i="3"/>
  <c r="I204" i="3"/>
  <c r="J204" i="3"/>
  <c r="K204" i="3"/>
  <c r="L204" i="3"/>
  <c r="M204" i="3"/>
  <c r="N204" i="3"/>
  <c r="O204" i="3"/>
  <c r="P204" i="3"/>
  <c r="Q204" i="3"/>
  <c r="R204" i="3"/>
  <c r="S204" i="3"/>
  <c r="T204" i="3"/>
  <c r="U204" i="3"/>
  <c r="V204" i="3"/>
  <c r="W204" i="3"/>
  <c r="X204" i="3"/>
  <c r="Y204" i="3"/>
  <c r="Z204" i="3"/>
  <c r="AA204" i="3"/>
  <c r="AB204" i="3"/>
  <c r="AC204" i="3"/>
  <c r="AD204" i="3"/>
  <c r="AE204" i="3"/>
  <c r="D206" i="3"/>
  <c r="E206" i="3"/>
  <c r="F206" i="3"/>
  <c r="G206" i="3"/>
  <c r="H206" i="3"/>
  <c r="I206" i="3"/>
  <c r="J206" i="3"/>
  <c r="K206" i="3"/>
  <c r="L206" i="3"/>
  <c r="M206" i="3"/>
  <c r="N206" i="3"/>
  <c r="O206" i="3"/>
  <c r="P206" i="3"/>
  <c r="Q206" i="3"/>
  <c r="R206" i="3"/>
  <c r="S206" i="3"/>
  <c r="T206" i="3"/>
  <c r="U206" i="3"/>
  <c r="V206" i="3"/>
  <c r="W206" i="3"/>
  <c r="X206" i="3"/>
  <c r="Y206" i="3"/>
  <c r="Z206" i="3"/>
  <c r="AA206" i="3"/>
  <c r="AB206" i="3"/>
  <c r="AC206" i="3"/>
  <c r="AD206" i="3"/>
  <c r="AE206" i="3"/>
  <c r="C206" i="3"/>
  <c r="C201" i="3"/>
  <c r="C202" i="3"/>
  <c r="C203" i="3"/>
  <c r="C204" i="3"/>
  <c r="C200" i="3"/>
  <c r="C22" i="12" s="1"/>
  <c r="D190" i="3"/>
  <c r="E190" i="3"/>
  <c r="F190" i="3"/>
  <c r="G190" i="3"/>
  <c r="H190" i="3"/>
  <c r="I190" i="3"/>
  <c r="J190" i="3"/>
  <c r="K190" i="3"/>
  <c r="L190" i="3"/>
  <c r="M190" i="3"/>
  <c r="N190" i="3"/>
  <c r="O190" i="3"/>
  <c r="P190" i="3"/>
  <c r="E21" i="12" s="1"/>
  <c r="Q190" i="3"/>
  <c r="R190" i="3"/>
  <c r="S190" i="3"/>
  <c r="T190" i="3"/>
  <c r="U190" i="3"/>
  <c r="V190" i="3"/>
  <c r="W190" i="3"/>
  <c r="X190" i="3"/>
  <c r="Y190" i="3"/>
  <c r="Z190" i="3"/>
  <c r="G21" i="12" s="1"/>
  <c r="AA190" i="3"/>
  <c r="AB190" i="3"/>
  <c r="AC190" i="3"/>
  <c r="AD190" i="3"/>
  <c r="D191" i="3"/>
  <c r="E191" i="3"/>
  <c r="F191" i="3"/>
  <c r="G191" i="3"/>
  <c r="H191" i="3"/>
  <c r="I191" i="3"/>
  <c r="J191" i="3"/>
  <c r="K191" i="3"/>
  <c r="L191" i="3"/>
  <c r="M191" i="3"/>
  <c r="N191" i="3"/>
  <c r="O191" i="3"/>
  <c r="P191" i="3"/>
  <c r="Q191" i="3"/>
  <c r="R191" i="3"/>
  <c r="S191" i="3"/>
  <c r="T191" i="3"/>
  <c r="U191" i="3"/>
  <c r="V191" i="3"/>
  <c r="W191" i="3"/>
  <c r="X191" i="3"/>
  <c r="Y191" i="3"/>
  <c r="Z191" i="3"/>
  <c r="AA191" i="3"/>
  <c r="AB191" i="3"/>
  <c r="AC191" i="3"/>
  <c r="AD191" i="3"/>
  <c r="D192" i="3"/>
  <c r="E192" i="3"/>
  <c r="F192" i="3"/>
  <c r="G192" i="3"/>
  <c r="H192" i="3"/>
  <c r="I192" i="3"/>
  <c r="J192" i="3"/>
  <c r="K192" i="3"/>
  <c r="L192" i="3"/>
  <c r="M192" i="3"/>
  <c r="N192" i="3"/>
  <c r="O192" i="3"/>
  <c r="P192" i="3"/>
  <c r="Q192" i="3"/>
  <c r="R192" i="3"/>
  <c r="S192" i="3"/>
  <c r="T192" i="3"/>
  <c r="U192" i="3"/>
  <c r="V192" i="3"/>
  <c r="W192" i="3"/>
  <c r="X192" i="3"/>
  <c r="Y192" i="3"/>
  <c r="Z192" i="3"/>
  <c r="AA192" i="3"/>
  <c r="AB192" i="3"/>
  <c r="AC192" i="3"/>
  <c r="AD192" i="3"/>
  <c r="D193" i="3"/>
  <c r="E193" i="3"/>
  <c r="F193" i="3"/>
  <c r="G193" i="3"/>
  <c r="H193" i="3"/>
  <c r="I193" i="3"/>
  <c r="J193" i="3"/>
  <c r="K193" i="3"/>
  <c r="L193" i="3"/>
  <c r="M193" i="3"/>
  <c r="N193" i="3"/>
  <c r="O193" i="3"/>
  <c r="P193" i="3"/>
  <c r="Q193" i="3"/>
  <c r="R193" i="3"/>
  <c r="S193" i="3"/>
  <c r="T193" i="3"/>
  <c r="U193" i="3"/>
  <c r="V193" i="3"/>
  <c r="W193" i="3"/>
  <c r="X193" i="3"/>
  <c r="Y193" i="3"/>
  <c r="Z193" i="3"/>
  <c r="AA193" i="3"/>
  <c r="AB193" i="3"/>
  <c r="AC193" i="3"/>
  <c r="AD193" i="3"/>
  <c r="D194" i="3"/>
  <c r="E194" i="3"/>
  <c r="F194" i="3"/>
  <c r="G194" i="3"/>
  <c r="H194" i="3"/>
  <c r="I194" i="3"/>
  <c r="J194" i="3"/>
  <c r="K194" i="3"/>
  <c r="L194" i="3"/>
  <c r="M194" i="3"/>
  <c r="N194" i="3"/>
  <c r="O194" i="3"/>
  <c r="P194" i="3"/>
  <c r="Q194" i="3"/>
  <c r="R194" i="3"/>
  <c r="S194" i="3"/>
  <c r="T194" i="3"/>
  <c r="U194" i="3"/>
  <c r="V194" i="3"/>
  <c r="W194" i="3"/>
  <c r="X194" i="3"/>
  <c r="Y194" i="3"/>
  <c r="Z194" i="3"/>
  <c r="AA194" i="3"/>
  <c r="AB194" i="3"/>
  <c r="AC194" i="3"/>
  <c r="AD194" i="3"/>
  <c r="D196" i="3"/>
  <c r="E196" i="3"/>
  <c r="F196" i="3"/>
  <c r="G196" i="3"/>
  <c r="H196" i="3"/>
  <c r="I196" i="3"/>
  <c r="J196" i="3"/>
  <c r="K196" i="3"/>
  <c r="L196" i="3"/>
  <c r="M196" i="3"/>
  <c r="N196" i="3"/>
  <c r="O196" i="3"/>
  <c r="P196" i="3"/>
  <c r="Q196" i="3"/>
  <c r="R196" i="3"/>
  <c r="S196" i="3"/>
  <c r="T196" i="3"/>
  <c r="U196" i="3"/>
  <c r="V196" i="3"/>
  <c r="W196" i="3"/>
  <c r="X196" i="3"/>
  <c r="Y196" i="3"/>
  <c r="Z196" i="3"/>
  <c r="AA196" i="3"/>
  <c r="AB196" i="3"/>
  <c r="AC196" i="3"/>
  <c r="AD196" i="3"/>
  <c r="C196" i="3"/>
  <c r="C191" i="3"/>
  <c r="C192" i="3"/>
  <c r="C193" i="3"/>
  <c r="C194" i="3"/>
  <c r="C190" i="3"/>
  <c r="D180" i="3"/>
  <c r="E180" i="3"/>
  <c r="F180" i="3"/>
  <c r="G180" i="3"/>
  <c r="H180" i="3"/>
  <c r="D20" i="12" s="1"/>
  <c r="I180" i="3"/>
  <c r="J180" i="3"/>
  <c r="K180" i="3"/>
  <c r="L180" i="3"/>
  <c r="M180" i="3"/>
  <c r="N180" i="3"/>
  <c r="O180" i="3"/>
  <c r="P180" i="3"/>
  <c r="Q180" i="3"/>
  <c r="R180" i="3"/>
  <c r="S180" i="3"/>
  <c r="T180" i="3"/>
  <c r="U180" i="3"/>
  <c r="V180" i="3"/>
  <c r="W180" i="3"/>
  <c r="X180" i="3"/>
  <c r="Y180" i="3"/>
  <c r="Z180" i="3"/>
  <c r="AA180" i="3"/>
  <c r="AB180" i="3"/>
  <c r="AC180" i="3"/>
  <c r="AD180" i="3"/>
  <c r="AE180" i="3"/>
  <c r="D181" i="3"/>
  <c r="E181" i="3"/>
  <c r="F181" i="3"/>
  <c r="G181" i="3"/>
  <c r="H181" i="3"/>
  <c r="I181" i="3"/>
  <c r="J181" i="3"/>
  <c r="K181" i="3"/>
  <c r="L181" i="3"/>
  <c r="M181" i="3"/>
  <c r="N181" i="3"/>
  <c r="O181" i="3"/>
  <c r="P181" i="3"/>
  <c r="Q181" i="3"/>
  <c r="R181" i="3"/>
  <c r="S181" i="3"/>
  <c r="T181" i="3"/>
  <c r="U181" i="3"/>
  <c r="V181" i="3"/>
  <c r="W181" i="3"/>
  <c r="X181" i="3"/>
  <c r="Y181" i="3"/>
  <c r="Z181" i="3"/>
  <c r="AA181" i="3"/>
  <c r="AB181" i="3"/>
  <c r="AC181" i="3"/>
  <c r="AD181" i="3"/>
  <c r="AE181" i="3"/>
  <c r="AA182" i="3"/>
  <c r="AB182" i="3"/>
  <c r="AC182" i="3"/>
  <c r="AD182" i="3"/>
  <c r="AE182" i="3"/>
  <c r="D183" i="3"/>
  <c r="E183" i="3"/>
  <c r="F183" i="3"/>
  <c r="G183" i="3"/>
  <c r="H183" i="3"/>
  <c r="I183" i="3"/>
  <c r="J183" i="3"/>
  <c r="K183" i="3"/>
  <c r="L183" i="3"/>
  <c r="M183" i="3"/>
  <c r="N183" i="3"/>
  <c r="O183" i="3"/>
  <c r="P183" i="3"/>
  <c r="Q183" i="3"/>
  <c r="R183" i="3"/>
  <c r="S183" i="3"/>
  <c r="T183" i="3"/>
  <c r="U183" i="3"/>
  <c r="V183" i="3"/>
  <c r="W183" i="3"/>
  <c r="X183" i="3"/>
  <c r="Y183" i="3"/>
  <c r="Z183" i="3"/>
  <c r="AA183" i="3"/>
  <c r="AB183" i="3"/>
  <c r="AC183" i="3"/>
  <c r="AD183" i="3"/>
  <c r="AE183" i="3"/>
  <c r="D184" i="3"/>
  <c r="E184" i="3"/>
  <c r="F184" i="3"/>
  <c r="G184" i="3"/>
  <c r="H184" i="3"/>
  <c r="I184" i="3"/>
  <c r="J184" i="3"/>
  <c r="K184" i="3"/>
  <c r="L184" i="3"/>
  <c r="M184" i="3"/>
  <c r="N184" i="3"/>
  <c r="O184" i="3"/>
  <c r="P184" i="3"/>
  <c r="Q184" i="3"/>
  <c r="R184" i="3"/>
  <c r="S184" i="3"/>
  <c r="T184" i="3"/>
  <c r="U184" i="3"/>
  <c r="V184" i="3"/>
  <c r="W184" i="3"/>
  <c r="X184" i="3"/>
  <c r="Y184" i="3"/>
  <c r="Z184" i="3"/>
  <c r="AA184" i="3"/>
  <c r="AB184" i="3"/>
  <c r="AC184" i="3"/>
  <c r="AD184" i="3"/>
  <c r="AE184" i="3"/>
  <c r="D185" i="3"/>
  <c r="E185" i="3"/>
  <c r="F185" i="3"/>
  <c r="G185" i="3"/>
  <c r="H185" i="3"/>
  <c r="D20" i="13" s="1"/>
  <c r="I185" i="3"/>
  <c r="J185" i="3"/>
  <c r="K185" i="3"/>
  <c r="L185" i="3"/>
  <c r="M185" i="3"/>
  <c r="N185" i="3"/>
  <c r="O185" i="3"/>
  <c r="P185" i="3"/>
  <c r="E20" i="13" s="1"/>
  <c r="Q185" i="3"/>
  <c r="R185" i="3"/>
  <c r="S185" i="3"/>
  <c r="T185" i="3"/>
  <c r="U185" i="3"/>
  <c r="V185" i="3"/>
  <c r="W185" i="3"/>
  <c r="X185" i="3"/>
  <c r="Y185" i="3"/>
  <c r="F20" i="13" s="1"/>
  <c r="Z185" i="3"/>
  <c r="G20" i="13" s="1"/>
  <c r="AA185" i="3"/>
  <c r="H20" i="13" s="1"/>
  <c r="AB185" i="3"/>
  <c r="I20" i="13" s="1"/>
  <c r="AC185" i="3"/>
  <c r="J20" i="13" s="1"/>
  <c r="AD185" i="3"/>
  <c r="K20" i="13" s="1"/>
  <c r="AE185" i="3"/>
  <c r="L20" i="13" s="1"/>
  <c r="D186" i="3"/>
  <c r="E186" i="3"/>
  <c r="F186" i="3"/>
  <c r="G186" i="3"/>
  <c r="H186" i="3"/>
  <c r="I186" i="3"/>
  <c r="J186" i="3"/>
  <c r="K186" i="3"/>
  <c r="L186" i="3"/>
  <c r="M186" i="3"/>
  <c r="N186" i="3"/>
  <c r="O186" i="3"/>
  <c r="P186" i="3"/>
  <c r="Q186" i="3"/>
  <c r="R186" i="3"/>
  <c r="S186" i="3"/>
  <c r="T186" i="3"/>
  <c r="U186" i="3"/>
  <c r="V186" i="3"/>
  <c r="W186" i="3"/>
  <c r="X186" i="3"/>
  <c r="Y186" i="3"/>
  <c r="Z186" i="3"/>
  <c r="AA186" i="3"/>
  <c r="AB186" i="3"/>
  <c r="AC186" i="3"/>
  <c r="AD186" i="3"/>
  <c r="AE186" i="3"/>
  <c r="C186" i="3"/>
  <c r="C181" i="3"/>
  <c r="C183" i="3"/>
  <c r="C184" i="3"/>
  <c r="C180" i="3"/>
  <c r="D170" i="3"/>
  <c r="E170" i="3"/>
  <c r="F170" i="3"/>
  <c r="G170" i="3"/>
  <c r="H170" i="3"/>
  <c r="I170" i="3"/>
  <c r="J170" i="3"/>
  <c r="K170" i="3"/>
  <c r="L170" i="3"/>
  <c r="M170" i="3"/>
  <c r="N170" i="3"/>
  <c r="O170" i="3"/>
  <c r="P170" i="3"/>
  <c r="Q170" i="3"/>
  <c r="R170" i="3"/>
  <c r="S170" i="3"/>
  <c r="T170" i="3"/>
  <c r="U170" i="3"/>
  <c r="V170" i="3"/>
  <c r="W170" i="3"/>
  <c r="X170" i="3"/>
  <c r="Y170" i="3"/>
  <c r="Z170" i="3"/>
  <c r="AA170" i="3"/>
  <c r="AB170" i="3"/>
  <c r="AC170" i="3"/>
  <c r="AD170" i="3"/>
  <c r="AE170" i="3"/>
  <c r="D171" i="3"/>
  <c r="E171" i="3"/>
  <c r="F171" i="3"/>
  <c r="G171" i="3"/>
  <c r="H171" i="3"/>
  <c r="I171" i="3"/>
  <c r="J171" i="3"/>
  <c r="K171" i="3"/>
  <c r="L171" i="3"/>
  <c r="M171" i="3"/>
  <c r="N171" i="3"/>
  <c r="O171" i="3"/>
  <c r="P171" i="3"/>
  <c r="Q171" i="3"/>
  <c r="R171" i="3"/>
  <c r="S171" i="3"/>
  <c r="T171" i="3"/>
  <c r="U171" i="3"/>
  <c r="V171" i="3"/>
  <c r="W171" i="3"/>
  <c r="X171" i="3"/>
  <c r="Y171" i="3"/>
  <c r="Z171" i="3"/>
  <c r="AA171" i="3"/>
  <c r="AB171" i="3"/>
  <c r="AC171" i="3"/>
  <c r="AD171" i="3"/>
  <c r="AE171" i="3"/>
  <c r="D172" i="3"/>
  <c r="E172" i="3"/>
  <c r="F172" i="3"/>
  <c r="G172" i="3"/>
  <c r="H172" i="3"/>
  <c r="I172" i="3"/>
  <c r="J172" i="3"/>
  <c r="K172" i="3"/>
  <c r="L172" i="3"/>
  <c r="M172" i="3"/>
  <c r="N172" i="3"/>
  <c r="O172" i="3"/>
  <c r="P172" i="3"/>
  <c r="Q172" i="3"/>
  <c r="R172" i="3"/>
  <c r="S172" i="3"/>
  <c r="T172" i="3"/>
  <c r="U172" i="3"/>
  <c r="V172" i="3"/>
  <c r="W172" i="3"/>
  <c r="X172" i="3"/>
  <c r="Y172" i="3"/>
  <c r="Z172" i="3"/>
  <c r="AA172" i="3"/>
  <c r="AB172" i="3"/>
  <c r="AC172" i="3"/>
  <c r="AD172" i="3"/>
  <c r="AE172" i="3"/>
  <c r="D173" i="3"/>
  <c r="E173" i="3"/>
  <c r="F173" i="3"/>
  <c r="G173" i="3"/>
  <c r="H173" i="3"/>
  <c r="I173" i="3"/>
  <c r="J173" i="3"/>
  <c r="K173" i="3"/>
  <c r="L173" i="3"/>
  <c r="M173" i="3"/>
  <c r="N173" i="3"/>
  <c r="O173" i="3"/>
  <c r="P173" i="3"/>
  <c r="Q173" i="3"/>
  <c r="R173" i="3"/>
  <c r="S173" i="3"/>
  <c r="T173" i="3"/>
  <c r="U173" i="3"/>
  <c r="V173" i="3"/>
  <c r="W173" i="3"/>
  <c r="X173" i="3"/>
  <c r="Y173" i="3"/>
  <c r="Z173" i="3"/>
  <c r="AA173" i="3"/>
  <c r="AB173" i="3"/>
  <c r="AC173" i="3"/>
  <c r="AD173" i="3"/>
  <c r="AE173" i="3"/>
  <c r="D174" i="3"/>
  <c r="E174" i="3"/>
  <c r="F174" i="3"/>
  <c r="G174" i="3"/>
  <c r="H174" i="3"/>
  <c r="I174" i="3"/>
  <c r="J174" i="3"/>
  <c r="K174" i="3"/>
  <c r="L174" i="3"/>
  <c r="M174" i="3"/>
  <c r="N174" i="3"/>
  <c r="O174" i="3"/>
  <c r="P174" i="3"/>
  <c r="Q174" i="3"/>
  <c r="R174" i="3"/>
  <c r="S174" i="3"/>
  <c r="T174" i="3"/>
  <c r="U174" i="3"/>
  <c r="V174" i="3"/>
  <c r="W174" i="3"/>
  <c r="W175" i="3" s="1"/>
  <c r="X174" i="3"/>
  <c r="Y174" i="3"/>
  <c r="Y175" i="3" s="1"/>
  <c r="F19" i="13" s="1"/>
  <c r="Z174" i="3"/>
  <c r="AA174" i="3"/>
  <c r="AA175" i="3" s="1"/>
  <c r="H19" i="13" s="1"/>
  <c r="AB174" i="3"/>
  <c r="AC174" i="3"/>
  <c r="AC175" i="3" s="1"/>
  <c r="J19" i="13" s="1"/>
  <c r="AD174" i="3"/>
  <c r="AE174" i="3"/>
  <c r="AE175" i="3" s="1"/>
  <c r="L19" i="13" s="1"/>
  <c r="D175" i="3"/>
  <c r="E175" i="3"/>
  <c r="F175" i="3"/>
  <c r="G175" i="3"/>
  <c r="H175" i="3"/>
  <c r="D19" i="13" s="1"/>
  <c r="I175" i="3"/>
  <c r="J175" i="3"/>
  <c r="K175" i="3"/>
  <c r="L175" i="3"/>
  <c r="M175" i="3"/>
  <c r="N175" i="3"/>
  <c r="O175" i="3"/>
  <c r="P175" i="3"/>
  <c r="E19" i="13" s="1"/>
  <c r="Q175" i="3"/>
  <c r="R175" i="3"/>
  <c r="S175" i="3"/>
  <c r="T175" i="3"/>
  <c r="U175" i="3"/>
  <c r="V175" i="3"/>
  <c r="X175" i="3"/>
  <c r="Z175" i="3"/>
  <c r="G19" i="13" s="1"/>
  <c r="AB175" i="3"/>
  <c r="I19" i="13" s="1"/>
  <c r="AD175" i="3"/>
  <c r="K19" i="13" s="1"/>
  <c r="D176" i="3"/>
  <c r="E176" i="3"/>
  <c r="F176" i="3"/>
  <c r="G176" i="3"/>
  <c r="H176" i="3"/>
  <c r="I176" i="3"/>
  <c r="J176" i="3"/>
  <c r="K176" i="3"/>
  <c r="L176" i="3"/>
  <c r="M176" i="3"/>
  <c r="N176" i="3"/>
  <c r="O176" i="3"/>
  <c r="P176" i="3"/>
  <c r="Q176" i="3"/>
  <c r="R176" i="3"/>
  <c r="S176" i="3"/>
  <c r="T176" i="3"/>
  <c r="U176" i="3"/>
  <c r="V176" i="3"/>
  <c r="W176" i="3"/>
  <c r="X176" i="3"/>
  <c r="Y176" i="3"/>
  <c r="Z176" i="3"/>
  <c r="AA176" i="3"/>
  <c r="AB176" i="3"/>
  <c r="AC176" i="3"/>
  <c r="AD176" i="3"/>
  <c r="AE176" i="3"/>
  <c r="C176" i="3"/>
  <c r="C171" i="3"/>
  <c r="C172" i="3"/>
  <c r="C173" i="3"/>
  <c r="C174" i="3"/>
  <c r="C170" i="3"/>
  <c r="D160" i="3"/>
  <c r="E160" i="3"/>
  <c r="F160" i="3"/>
  <c r="G160" i="3"/>
  <c r="H160" i="3"/>
  <c r="I160" i="3"/>
  <c r="J160" i="3"/>
  <c r="K160" i="3"/>
  <c r="L160" i="3"/>
  <c r="M160" i="3"/>
  <c r="N160" i="3"/>
  <c r="O160" i="3"/>
  <c r="P160" i="3"/>
  <c r="Q160" i="3"/>
  <c r="R160" i="3"/>
  <c r="S160" i="3"/>
  <c r="T160" i="3"/>
  <c r="U160" i="3"/>
  <c r="V160" i="3"/>
  <c r="W160" i="3"/>
  <c r="X160" i="3"/>
  <c r="Y160" i="3"/>
  <c r="Z160" i="3"/>
  <c r="AA160" i="3"/>
  <c r="AB160" i="3"/>
  <c r="AC160" i="3"/>
  <c r="AD160" i="3"/>
  <c r="D161" i="3"/>
  <c r="E161" i="3"/>
  <c r="F161" i="3"/>
  <c r="G161" i="3"/>
  <c r="H161" i="3"/>
  <c r="I161" i="3"/>
  <c r="J161" i="3"/>
  <c r="K161" i="3"/>
  <c r="L161" i="3"/>
  <c r="M161" i="3"/>
  <c r="N161" i="3"/>
  <c r="O161" i="3"/>
  <c r="P161" i="3"/>
  <c r="Q161" i="3"/>
  <c r="R161" i="3"/>
  <c r="S161" i="3"/>
  <c r="T161" i="3"/>
  <c r="U161" i="3"/>
  <c r="V161" i="3"/>
  <c r="W161" i="3"/>
  <c r="X161" i="3"/>
  <c r="Y161" i="3"/>
  <c r="Z161" i="3"/>
  <c r="AA161" i="3"/>
  <c r="AB161" i="3"/>
  <c r="AC161" i="3"/>
  <c r="AD161" i="3"/>
  <c r="D162" i="3"/>
  <c r="E162" i="3"/>
  <c r="F162" i="3"/>
  <c r="G162" i="3"/>
  <c r="H162" i="3"/>
  <c r="I162" i="3"/>
  <c r="J162" i="3"/>
  <c r="K162" i="3"/>
  <c r="L162" i="3"/>
  <c r="M162" i="3"/>
  <c r="N162" i="3"/>
  <c r="O162" i="3"/>
  <c r="P162" i="3"/>
  <c r="Q162" i="3"/>
  <c r="R162" i="3"/>
  <c r="S162" i="3"/>
  <c r="T162" i="3"/>
  <c r="U162" i="3"/>
  <c r="V162" i="3"/>
  <c r="W162" i="3"/>
  <c r="X162" i="3"/>
  <c r="Y162" i="3"/>
  <c r="Z162" i="3"/>
  <c r="AA162" i="3"/>
  <c r="AB162" i="3"/>
  <c r="AC162" i="3"/>
  <c r="AD162" i="3"/>
  <c r="D166" i="3"/>
  <c r="E166" i="3"/>
  <c r="F166" i="3"/>
  <c r="G166" i="3"/>
  <c r="H166" i="3"/>
  <c r="I166" i="3"/>
  <c r="J166" i="3"/>
  <c r="K166" i="3"/>
  <c r="L166" i="3"/>
  <c r="M166" i="3"/>
  <c r="N166" i="3"/>
  <c r="O166" i="3"/>
  <c r="P166" i="3"/>
  <c r="Q166" i="3"/>
  <c r="R166" i="3"/>
  <c r="S166" i="3"/>
  <c r="T166" i="3"/>
  <c r="U166" i="3"/>
  <c r="V166" i="3"/>
  <c r="W166" i="3"/>
  <c r="X166" i="3"/>
  <c r="Y166" i="3"/>
  <c r="Z166" i="3"/>
  <c r="AA166" i="3"/>
  <c r="AB166" i="3"/>
  <c r="AC166" i="3"/>
  <c r="AD166" i="3"/>
  <c r="C166" i="3"/>
  <c r="C161" i="3"/>
  <c r="C162" i="3"/>
  <c r="C163" i="3"/>
  <c r="C164" i="3"/>
  <c r="C160" i="3"/>
  <c r="D150" i="3"/>
  <c r="E150" i="3"/>
  <c r="F150" i="3"/>
  <c r="G150" i="3"/>
  <c r="H150" i="3"/>
  <c r="I150" i="3"/>
  <c r="J150" i="3"/>
  <c r="K150" i="3"/>
  <c r="L150" i="3"/>
  <c r="M150" i="3"/>
  <c r="N150" i="3"/>
  <c r="O150" i="3"/>
  <c r="P150" i="3"/>
  <c r="Q150" i="3"/>
  <c r="R150" i="3"/>
  <c r="S150" i="3"/>
  <c r="T150" i="3"/>
  <c r="U150" i="3"/>
  <c r="V150" i="3"/>
  <c r="W150" i="3"/>
  <c r="X150" i="3"/>
  <c r="Y150" i="3"/>
  <c r="F17" i="12" s="1"/>
  <c r="Z150" i="3"/>
  <c r="AA150" i="3"/>
  <c r="AB150" i="3"/>
  <c r="AC150" i="3"/>
  <c r="AD150" i="3"/>
  <c r="AE150" i="3"/>
  <c r="D151" i="3"/>
  <c r="E151" i="3"/>
  <c r="F151" i="3"/>
  <c r="G151" i="3"/>
  <c r="H151" i="3"/>
  <c r="I151" i="3"/>
  <c r="J151" i="3"/>
  <c r="K151" i="3"/>
  <c r="L151" i="3"/>
  <c r="M151" i="3"/>
  <c r="N151" i="3"/>
  <c r="O151" i="3"/>
  <c r="P151" i="3"/>
  <c r="Q151" i="3"/>
  <c r="R151" i="3"/>
  <c r="S151" i="3"/>
  <c r="T151" i="3"/>
  <c r="U151" i="3"/>
  <c r="V151" i="3"/>
  <c r="W151" i="3"/>
  <c r="X151" i="3"/>
  <c r="Y151" i="3"/>
  <c r="Z151" i="3"/>
  <c r="AA151" i="3"/>
  <c r="AB151" i="3"/>
  <c r="AC151" i="3"/>
  <c r="AD151" i="3"/>
  <c r="AE151" i="3"/>
  <c r="D152" i="3"/>
  <c r="E152" i="3"/>
  <c r="F152" i="3"/>
  <c r="G152" i="3"/>
  <c r="H152" i="3"/>
  <c r="I152" i="3"/>
  <c r="J152" i="3"/>
  <c r="K152" i="3"/>
  <c r="L152" i="3"/>
  <c r="M152" i="3"/>
  <c r="N152" i="3"/>
  <c r="O152" i="3"/>
  <c r="P152" i="3"/>
  <c r="Q152" i="3"/>
  <c r="R152" i="3"/>
  <c r="S152" i="3"/>
  <c r="T152" i="3"/>
  <c r="U152" i="3"/>
  <c r="V152" i="3"/>
  <c r="W152" i="3"/>
  <c r="X152" i="3"/>
  <c r="Y152" i="3"/>
  <c r="Z152" i="3"/>
  <c r="AA152" i="3"/>
  <c r="AB152" i="3"/>
  <c r="AC152" i="3"/>
  <c r="AD152" i="3"/>
  <c r="AE152" i="3"/>
  <c r="D153" i="3"/>
  <c r="E153" i="3"/>
  <c r="F153" i="3"/>
  <c r="G153" i="3"/>
  <c r="H153" i="3"/>
  <c r="I153" i="3"/>
  <c r="J153" i="3"/>
  <c r="K153" i="3"/>
  <c r="L153" i="3"/>
  <c r="M153" i="3"/>
  <c r="N153" i="3"/>
  <c r="O153" i="3"/>
  <c r="P153" i="3"/>
  <c r="Q153" i="3"/>
  <c r="R153" i="3"/>
  <c r="S153" i="3"/>
  <c r="T153" i="3"/>
  <c r="U153" i="3"/>
  <c r="V153" i="3"/>
  <c r="W153" i="3"/>
  <c r="X153" i="3"/>
  <c r="Y153" i="3"/>
  <c r="Z153" i="3"/>
  <c r="AA153" i="3"/>
  <c r="AB153" i="3"/>
  <c r="AC153" i="3"/>
  <c r="AD153" i="3"/>
  <c r="AE153" i="3"/>
  <c r="D154" i="3"/>
  <c r="E154" i="3"/>
  <c r="F154" i="3"/>
  <c r="G154" i="3"/>
  <c r="H154" i="3"/>
  <c r="I154" i="3"/>
  <c r="J154" i="3"/>
  <c r="K154" i="3"/>
  <c r="L154" i="3"/>
  <c r="M154" i="3"/>
  <c r="N154" i="3"/>
  <c r="O154" i="3"/>
  <c r="P154" i="3"/>
  <c r="Q154" i="3"/>
  <c r="R154" i="3"/>
  <c r="S154" i="3"/>
  <c r="T154" i="3"/>
  <c r="U154" i="3"/>
  <c r="V154" i="3"/>
  <c r="W154" i="3"/>
  <c r="X154" i="3"/>
  <c r="Y154" i="3"/>
  <c r="Z154" i="3"/>
  <c r="AA154" i="3"/>
  <c r="AA155" i="3" s="1"/>
  <c r="H17" i="13" s="1"/>
  <c r="AB154" i="3"/>
  <c r="AC154" i="3"/>
  <c r="AD154" i="3"/>
  <c r="AE154" i="3"/>
  <c r="AE155" i="3" s="1"/>
  <c r="L17" i="13" s="1"/>
  <c r="D155" i="3"/>
  <c r="E155" i="3"/>
  <c r="F155" i="3"/>
  <c r="G155" i="3"/>
  <c r="H155" i="3"/>
  <c r="D17" i="13" s="1"/>
  <c r="I155" i="3"/>
  <c r="J155" i="3"/>
  <c r="K155" i="3"/>
  <c r="L155" i="3"/>
  <c r="M155" i="3"/>
  <c r="N155" i="3"/>
  <c r="O155" i="3"/>
  <c r="D156" i="3"/>
  <c r="E156" i="3"/>
  <c r="F156" i="3"/>
  <c r="G156" i="3"/>
  <c r="H156" i="3"/>
  <c r="I156" i="3"/>
  <c r="J156" i="3"/>
  <c r="K156" i="3"/>
  <c r="L156" i="3"/>
  <c r="M156" i="3"/>
  <c r="N156" i="3"/>
  <c r="O156" i="3"/>
  <c r="P156" i="3"/>
  <c r="Q156" i="3"/>
  <c r="R156" i="3"/>
  <c r="S156" i="3"/>
  <c r="T156" i="3"/>
  <c r="U156" i="3"/>
  <c r="V156" i="3"/>
  <c r="W156" i="3"/>
  <c r="X156" i="3"/>
  <c r="Y156" i="3"/>
  <c r="Z156" i="3"/>
  <c r="AA156" i="3"/>
  <c r="AB156" i="3"/>
  <c r="AC156" i="3"/>
  <c r="AD156" i="3"/>
  <c r="AE156" i="3"/>
  <c r="C156" i="3"/>
  <c r="D140" i="3"/>
  <c r="E140" i="3"/>
  <c r="F140" i="3"/>
  <c r="G140" i="3"/>
  <c r="H140" i="3"/>
  <c r="D16" i="12" s="1"/>
  <c r="I140" i="3"/>
  <c r="J140" i="3"/>
  <c r="K140" i="3"/>
  <c r="L140" i="3"/>
  <c r="M140" i="3"/>
  <c r="N140" i="3"/>
  <c r="O140" i="3"/>
  <c r="P140" i="3"/>
  <c r="Q140" i="3"/>
  <c r="R140" i="3"/>
  <c r="S140" i="3"/>
  <c r="T140" i="3"/>
  <c r="U140" i="3"/>
  <c r="V140" i="3"/>
  <c r="W140" i="3"/>
  <c r="X140" i="3"/>
  <c r="Y140" i="3"/>
  <c r="Z140" i="3"/>
  <c r="AA140" i="3"/>
  <c r="AB140" i="3"/>
  <c r="AC140" i="3"/>
  <c r="AD140" i="3"/>
  <c r="D141" i="3"/>
  <c r="E141" i="3"/>
  <c r="F141" i="3"/>
  <c r="G141" i="3"/>
  <c r="H141" i="3"/>
  <c r="I141" i="3"/>
  <c r="J141" i="3"/>
  <c r="K141" i="3"/>
  <c r="L141" i="3"/>
  <c r="M141" i="3"/>
  <c r="N141" i="3"/>
  <c r="O141" i="3"/>
  <c r="P141" i="3"/>
  <c r="Q141" i="3"/>
  <c r="R141" i="3"/>
  <c r="S141" i="3"/>
  <c r="T141" i="3"/>
  <c r="U141" i="3"/>
  <c r="V141" i="3"/>
  <c r="W141" i="3"/>
  <c r="X141" i="3"/>
  <c r="Y141" i="3"/>
  <c r="Z141" i="3"/>
  <c r="AA141" i="3"/>
  <c r="AB141" i="3"/>
  <c r="AC141" i="3"/>
  <c r="AD141" i="3"/>
  <c r="D142" i="3"/>
  <c r="E142" i="3"/>
  <c r="F142" i="3"/>
  <c r="G142" i="3"/>
  <c r="H142" i="3"/>
  <c r="I142" i="3"/>
  <c r="J142" i="3"/>
  <c r="K142" i="3"/>
  <c r="L142" i="3"/>
  <c r="M142" i="3"/>
  <c r="N142" i="3"/>
  <c r="O142" i="3"/>
  <c r="P142" i="3"/>
  <c r="Q142" i="3"/>
  <c r="R142" i="3"/>
  <c r="S142" i="3"/>
  <c r="T142" i="3"/>
  <c r="U142" i="3"/>
  <c r="V142" i="3"/>
  <c r="W142" i="3"/>
  <c r="X142" i="3"/>
  <c r="Y142" i="3"/>
  <c r="Z142" i="3"/>
  <c r="AA142" i="3"/>
  <c r="AB142" i="3"/>
  <c r="AC142" i="3"/>
  <c r="AD142" i="3"/>
  <c r="D143" i="3"/>
  <c r="E143" i="3"/>
  <c r="F143" i="3"/>
  <c r="G143" i="3"/>
  <c r="H143" i="3"/>
  <c r="I143" i="3"/>
  <c r="J143" i="3"/>
  <c r="K143" i="3"/>
  <c r="L143" i="3"/>
  <c r="M143" i="3"/>
  <c r="N143" i="3"/>
  <c r="O143" i="3"/>
  <c r="P143" i="3"/>
  <c r="Q143" i="3"/>
  <c r="R143" i="3"/>
  <c r="S143" i="3"/>
  <c r="T143" i="3"/>
  <c r="U143" i="3"/>
  <c r="V143" i="3"/>
  <c r="W143" i="3"/>
  <c r="X143" i="3"/>
  <c r="Y143" i="3"/>
  <c r="Z143" i="3"/>
  <c r="AA143" i="3"/>
  <c r="AB143" i="3"/>
  <c r="AC143" i="3"/>
  <c r="AD143" i="3"/>
  <c r="D144" i="3"/>
  <c r="E144" i="3"/>
  <c r="F144" i="3"/>
  <c r="G144" i="3"/>
  <c r="H144" i="3"/>
  <c r="I144" i="3"/>
  <c r="J144" i="3"/>
  <c r="K144" i="3"/>
  <c r="L144" i="3"/>
  <c r="M144" i="3"/>
  <c r="N144" i="3"/>
  <c r="O144" i="3"/>
  <c r="P144" i="3"/>
  <c r="Q144" i="3"/>
  <c r="R144" i="3"/>
  <c r="S144" i="3"/>
  <c r="T144" i="3"/>
  <c r="U144" i="3"/>
  <c r="V144" i="3"/>
  <c r="W144" i="3"/>
  <c r="X144" i="3"/>
  <c r="Y144" i="3"/>
  <c r="Z144" i="3"/>
  <c r="AA144" i="3"/>
  <c r="AB144" i="3"/>
  <c r="AC144" i="3"/>
  <c r="AD144" i="3"/>
  <c r="D146" i="3"/>
  <c r="E146" i="3"/>
  <c r="F146" i="3"/>
  <c r="G146" i="3"/>
  <c r="H146" i="3"/>
  <c r="I146" i="3"/>
  <c r="J146" i="3"/>
  <c r="K146" i="3"/>
  <c r="L146" i="3"/>
  <c r="M146" i="3"/>
  <c r="N146" i="3"/>
  <c r="O146" i="3"/>
  <c r="P146" i="3"/>
  <c r="Q146" i="3"/>
  <c r="R146" i="3"/>
  <c r="S146" i="3"/>
  <c r="T146" i="3"/>
  <c r="U146" i="3"/>
  <c r="V146" i="3"/>
  <c r="W146" i="3"/>
  <c r="X146" i="3"/>
  <c r="Y146" i="3"/>
  <c r="Z146" i="3"/>
  <c r="AA146" i="3"/>
  <c r="AB146" i="3"/>
  <c r="AC146" i="3"/>
  <c r="AD146" i="3"/>
  <c r="C146" i="3"/>
  <c r="C141" i="3"/>
  <c r="C142" i="3"/>
  <c r="C143" i="3"/>
  <c r="C144" i="3"/>
  <c r="C151" i="3"/>
  <c r="C152" i="3"/>
  <c r="C153" i="3"/>
  <c r="C154" i="3"/>
  <c r="C150" i="3"/>
  <c r="C140" i="3"/>
  <c r="D121" i="3"/>
  <c r="E121" i="3"/>
  <c r="F121" i="3"/>
  <c r="G121" i="3"/>
  <c r="H121" i="3"/>
  <c r="I121" i="3"/>
  <c r="J121" i="3"/>
  <c r="K121" i="3"/>
  <c r="L121" i="3"/>
  <c r="M121" i="3"/>
  <c r="N121" i="3"/>
  <c r="O121" i="3"/>
  <c r="P121" i="3"/>
  <c r="Q121" i="3"/>
  <c r="R121" i="3"/>
  <c r="S121" i="3"/>
  <c r="T121" i="3"/>
  <c r="U121" i="3"/>
  <c r="V121" i="3"/>
  <c r="W121" i="3"/>
  <c r="X121" i="3"/>
  <c r="Y121" i="3"/>
  <c r="Z121" i="3"/>
  <c r="AA121" i="3"/>
  <c r="H14" i="12" s="1"/>
  <c r="H15" i="12" s="1"/>
  <c r="AB121" i="3"/>
  <c r="AC121" i="3"/>
  <c r="AD121" i="3"/>
  <c r="AE121" i="3"/>
  <c r="D122" i="3"/>
  <c r="E122" i="3"/>
  <c r="F122" i="3"/>
  <c r="G122" i="3"/>
  <c r="H122" i="3"/>
  <c r="I122" i="3"/>
  <c r="J122" i="3"/>
  <c r="K122" i="3"/>
  <c r="L122" i="3"/>
  <c r="M122" i="3"/>
  <c r="N122" i="3"/>
  <c r="O122" i="3"/>
  <c r="P122" i="3"/>
  <c r="Q122" i="3"/>
  <c r="R122" i="3"/>
  <c r="S122" i="3"/>
  <c r="T122" i="3"/>
  <c r="U122" i="3"/>
  <c r="V122" i="3"/>
  <c r="W122" i="3"/>
  <c r="X122" i="3"/>
  <c r="Y122" i="3"/>
  <c r="Z122" i="3"/>
  <c r="AA122" i="3"/>
  <c r="AB122" i="3"/>
  <c r="AC122" i="3"/>
  <c r="AD122" i="3"/>
  <c r="AE122" i="3"/>
  <c r="D123" i="3"/>
  <c r="E123" i="3"/>
  <c r="F123" i="3"/>
  <c r="G123" i="3"/>
  <c r="H123" i="3"/>
  <c r="I123" i="3"/>
  <c r="J123" i="3"/>
  <c r="K123" i="3"/>
  <c r="L123" i="3"/>
  <c r="M123" i="3"/>
  <c r="N123" i="3"/>
  <c r="O123" i="3"/>
  <c r="P123" i="3"/>
  <c r="Q123" i="3"/>
  <c r="R123" i="3"/>
  <c r="S123" i="3"/>
  <c r="T123" i="3"/>
  <c r="U123" i="3"/>
  <c r="V123" i="3"/>
  <c r="W123" i="3"/>
  <c r="X123" i="3"/>
  <c r="Y123" i="3"/>
  <c r="Z123" i="3"/>
  <c r="AA123" i="3"/>
  <c r="AB123" i="3"/>
  <c r="AC123" i="3"/>
  <c r="AD123" i="3"/>
  <c r="AE123" i="3"/>
  <c r="D124" i="3"/>
  <c r="E124" i="3"/>
  <c r="F124" i="3"/>
  <c r="G124" i="3"/>
  <c r="H124" i="3"/>
  <c r="I124" i="3"/>
  <c r="J124" i="3"/>
  <c r="K124" i="3"/>
  <c r="L124" i="3"/>
  <c r="M124" i="3"/>
  <c r="N124" i="3"/>
  <c r="O124" i="3"/>
  <c r="P124" i="3"/>
  <c r="Q124" i="3"/>
  <c r="R124" i="3"/>
  <c r="S124" i="3"/>
  <c r="T124" i="3"/>
  <c r="U124" i="3"/>
  <c r="V124" i="3"/>
  <c r="W124" i="3"/>
  <c r="X124" i="3"/>
  <c r="Y124" i="3"/>
  <c r="Z124" i="3"/>
  <c r="AA124" i="3"/>
  <c r="AB124" i="3"/>
  <c r="AC124" i="3"/>
  <c r="AD124" i="3"/>
  <c r="AE124" i="3"/>
  <c r="D125" i="3"/>
  <c r="E125" i="3"/>
  <c r="F125" i="3"/>
  <c r="G125" i="3"/>
  <c r="H125" i="3"/>
  <c r="I125" i="3"/>
  <c r="J125" i="3"/>
  <c r="K125" i="3"/>
  <c r="K126" i="3" s="1"/>
  <c r="L125" i="3"/>
  <c r="M125" i="3"/>
  <c r="N125" i="3"/>
  <c r="O125" i="3"/>
  <c r="P125" i="3"/>
  <c r="Q125" i="3"/>
  <c r="R125" i="3"/>
  <c r="S125" i="3"/>
  <c r="T125" i="3"/>
  <c r="U125" i="3"/>
  <c r="V125" i="3"/>
  <c r="W125" i="3"/>
  <c r="X125" i="3"/>
  <c r="Y125" i="3"/>
  <c r="Z125" i="3"/>
  <c r="AA125" i="3"/>
  <c r="AB125" i="3"/>
  <c r="AC125" i="3"/>
  <c r="AD125" i="3"/>
  <c r="AE125" i="3"/>
  <c r="D126" i="3"/>
  <c r="E126" i="3"/>
  <c r="F126" i="3"/>
  <c r="G126" i="3"/>
  <c r="H126" i="3"/>
  <c r="D14" i="13" s="1"/>
  <c r="D15" i="13" s="1"/>
  <c r="I126" i="3"/>
  <c r="J126" i="3"/>
  <c r="D127" i="3"/>
  <c r="E127" i="3"/>
  <c r="F127" i="3"/>
  <c r="G127" i="3"/>
  <c r="H127" i="3"/>
  <c r="I127" i="3"/>
  <c r="J127" i="3"/>
  <c r="K127" i="3"/>
  <c r="L127" i="3"/>
  <c r="M127" i="3"/>
  <c r="N127" i="3"/>
  <c r="O127" i="3"/>
  <c r="P127" i="3"/>
  <c r="Q127" i="3"/>
  <c r="R127" i="3"/>
  <c r="S127" i="3"/>
  <c r="T127" i="3"/>
  <c r="U127" i="3"/>
  <c r="V127" i="3"/>
  <c r="W127" i="3"/>
  <c r="X127" i="3"/>
  <c r="Y127" i="3"/>
  <c r="Z127" i="3"/>
  <c r="AA127" i="3"/>
  <c r="AB127" i="3"/>
  <c r="AC127" i="3"/>
  <c r="AD127" i="3"/>
  <c r="AE127" i="3"/>
  <c r="C127" i="3"/>
  <c r="C122" i="3"/>
  <c r="C123" i="3"/>
  <c r="C124" i="3"/>
  <c r="C125" i="3"/>
  <c r="C121" i="3"/>
  <c r="D111" i="3"/>
  <c r="E111" i="3"/>
  <c r="F111" i="3"/>
  <c r="G111" i="3"/>
  <c r="H111" i="3"/>
  <c r="I111" i="3"/>
  <c r="J111" i="3"/>
  <c r="K111" i="3"/>
  <c r="L111" i="3"/>
  <c r="M111" i="3"/>
  <c r="N111" i="3"/>
  <c r="O111" i="3"/>
  <c r="P111" i="3"/>
  <c r="Q111" i="3"/>
  <c r="R111" i="3"/>
  <c r="S111" i="3"/>
  <c r="T111" i="3"/>
  <c r="U111" i="3"/>
  <c r="V111" i="3"/>
  <c r="W111" i="3"/>
  <c r="X111" i="3"/>
  <c r="Y111" i="3"/>
  <c r="Z111" i="3"/>
  <c r="AA111" i="3"/>
  <c r="AB111" i="3"/>
  <c r="AC111" i="3"/>
  <c r="AD111" i="3"/>
  <c r="D112" i="3"/>
  <c r="E112" i="3"/>
  <c r="F112" i="3"/>
  <c r="G112" i="3"/>
  <c r="H112" i="3"/>
  <c r="I112" i="3"/>
  <c r="J112" i="3"/>
  <c r="K112" i="3"/>
  <c r="L112" i="3"/>
  <c r="M112" i="3"/>
  <c r="N112" i="3"/>
  <c r="O112" i="3"/>
  <c r="P112" i="3"/>
  <c r="Q112" i="3"/>
  <c r="R112" i="3"/>
  <c r="S112" i="3"/>
  <c r="T112" i="3"/>
  <c r="U112" i="3"/>
  <c r="V112" i="3"/>
  <c r="W112" i="3"/>
  <c r="X112" i="3"/>
  <c r="Y112" i="3"/>
  <c r="Z112" i="3"/>
  <c r="AA112" i="3"/>
  <c r="AB112" i="3"/>
  <c r="AC112" i="3"/>
  <c r="AD112" i="3"/>
  <c r="D113" i="3"/>
  <c r="E113" i="3"/>
  <c r="F113" i="3"/>
  <c r="G113" i="3"/>
  <c r="H113" i="3"/>
  <c r="I113" i="3"/>
  <c r="J113" i="3"/>
  <c r="K113" i="3"/>
  <c r="L113" i="3"/>
  <c r="M113" i="3"/>
  <c r="N113" i="3"/>
  <c r="O113" i="3"/>
  <c r="P113" i="3"/>
  <c r="Q113" i="3"/>
  <c r="R113" i="3"/>
  <c r="S113" i="3"/>
  <c r="T113" i="3"/>
  <c r="U113" i="3"/>
  <c r="V113" i="3"/>
  <c r="W113" i="3"/>
  <c r="X113" i="3"/>
  <c r="Y113" i="3"/>
  <c r="Z113" i="3"/>
  <c r="AA113" i="3"/>
  <c r="AB113" i="3"/>
  <c r="AC113" i="3"/>
  <c r="AD113" i="3"/>
  <c r="D114" i="3"/>
  <c r="E114" i="3"/>
  <c r="F114" i="3"/>
  <c r="G114" i="3"/>
  <c r="H114" i="3"/>
  <c r="I114" i="3"/>
  <c r="J114" i="3"/>
  <c r="K114" i="3"/>
  <c r="L114" i="3"/>
  <c r="M114" i="3"/>
  <c r="N114" i="3"/>
  <c r="O114" i="3"/>
  <c r="P114" i="3"/>
  <c r="Q114" i="3"/>
  <c r="R114" i="3"/>
  <c r="S114" i="3"/>
  <c r="T114" i="3"/>
  <c r="U114" i="3"/>
  <c r="V114" i="3"/>
  <c r="W114" i="3"/>
  <c r="X114" i="3"/>
  <c r="Y114" i="3"/>
  <c r="Z114" i="3"/>
  <c r="AA114" i="3"/>
  <c r="AB114" i="3"/>
  <c r="AC114" i="3"/>
  <c r="AD114" i="3"/>
  <c r="D115" i="3"/>
  <c r="E115" i="3"/>
  <c r="F115" i="3"/>
  <c r="G115" i="3"/>
  <c r="H115" i="3"/>
  <c r="I115" i="3"/>
  <c r="J115" i="3"/>
  <c r="K115" i="3"/>
  <c r="L115" i="3"/>
  <c r="M115" i="3"/>
  <c r="N115" i="3"/>
  <c r="O115" i="3"/>
  <c r="P115" i="3"/>
  <c r="Q115" i="3"/>
  <c r="R115" i="3"/>
  <c r="S115" i="3"/>
  <c r="T115" i="3"/>
  <c r="U115" i="3"/>
  <c r="V115" i="3"/>
  <c r="W115" i="3"/>
  <c r="X115" i="3"/>
  <c r="Y115" i="3"/>
  <c r="Z115" i="3"/>
  <c r="AA115" i="3"/>
  <c r="AB115" i="3"/>
  <c r="AC115" i="3"/>
  <c r="AD115" i="3"/>
  <c r="D117" i="3"/>
  <c r="E117" i="3"/>
  <c r="F117" i="3"/>
  <c r="G117" i="3"/>
  <c r="H117" i="3"/>
  <c r="I117" i="3"/>
  <c r="J117" i="3"/>
  <c r="K117" i="3"/>
  <c r="L117" i="3"/>
  <c r="M117" i="3"/>
  <c r="N117" i="3"/>
  <c r="O117" i="3"/>
  <c r="P117" i="3"/>
  <c r="Q117" i="3"/>
  <c r="R117" i="3"/>
  <c r="S117" i="3"/>
  <c r="T117" i="3"/>
  <c r="U117" i="3"/>
  <c r="V117" i="3"/>
  <c r="W117" i="3"/>
  <c r="X117" i="3"/>
  <c r="Y117" i="3"/>
  <c r="Z117" i="3"/>
  <c r="AA117" i="3"/>
  <c r="AB117" i="3"/>
  <c r="AC117" i="3"/>
  <c r="AD117" i="3"/>
  <c r="C117" i="3"/>
  <c r="C112" i="3"/>
  <c r="C113" i="3"/>
  <c r="C114" i="3"/>
  <c r="C115" i="3"/>
  <c r="C111" i="3"/>
  <c r="D101" i="3"/>
  <c r="E101" i="3"/>
  <c r="F101" i="3"/>
  <c r="G101" i="3"/>
  <c r="H101" i="3"/>
  <c r="I101" i="3"/>
  <c r="J101" i="3"/>
  <c r="K101" i="3"/>
  <c r="L101" i="3"/>
  <c r="M101" i="3"/>
  <c r="N101" i="3"/>
  <c r="O101" i="3"/>
  <c r="P101" i="3"/>
  <c r="Q101" i="3"/>
  <c r="R101" i="3"/>
  <c r="S101" i="3"/>
  <c r="T101" i="3"/>
  <c r="U101" i="3"/>
  <c r="V101" i="3"/>
  <c r="W101" i="3"/>
  <c r="X101" i="3"/>
  <c r="Y101" i="3"/>
  <c r="Z101" i="3"/>
  <c r="AA101" i="3"/>
  <c r="AB101" i="3"/>
  <c r="I12" i="12" s="1"/>
  <c r="AC101" i="3"/>
  <c r="AD101" i="3"/>
  <c r="D102" i="3"/>
  <c r="E102" i="3"/>
  <c r="F102" i="3"/>
  <c r="G102" i="3"/>
  <c r="H102" i="3"/>
  <c r="I102" i="3"/>
  <c r="J102" i="3"/>
  <c r="K102" i="3"/>
  <c r="L102" i="3"/>
  <c r="M102" i="3"/>
  <c r="N102" i="3"/>
  <c r="O102" i="3"/>
  <c r="P102" i="3"/>
  <c r="Q102" i="3"/>
  <c r="R102" i="3"/>
  <c r="S102" i="3"/>
  <c r="T102" i="3"/>
  <c r="U102" i="3"/>
  <c r="V102" i="3"/>
  <c r="W102" i="3"/>
  <c r="X102" i="3"/>
  <c r="Y102" i="3"/>
  <c r="Z102" i="3"/>
  <c r="AA102" i="3"/>
  <c r="AB102" i="3"/>
  <c r="AC102" i="3"/>
  <c r="AD102" i="3"/>
  <c r="D103" i="3"/>
  <c r="E103" i="3"/>
  <c r="F103" i="3"/>
  <c r="G103" i="3"/>
  <c r="H103" i="3"/>
  <c r="I103" i="3"/>
  <c r="J103" i="3"/>
  <c r="K103" i="3"/>
  <c r="L103" i="3"/>
  <c r="M103" i="3"/>
  <c r="N103" i="3"/>
  <c r="O103" i="3"/>
  <c r="P103" i="3"/>
  <c r="Q103" i="3"/>
  <c r="R103" i="3"/>
  <c r="S103" i="3"/>
  <c r="T103" i="3"/>
  <c r="U103" i="3"/>
  <c r="V103" i="3"/>
  <c r="W103" i="3"/>
  <c r="X103" i="3"/>
  <c r="Y103" i="3"/>
  <c r="Z103" i="3"/>
  <c r="AA103" i="3"/>
  <c r="AB103" i="3"/>
  <c r="AC103" i="3"/>
  <c r="AD103" i="3"/>
  <c r="D104" i="3"/>
  <c r="E104" i="3"/>
  <c r="F104" i="3"/>
  <c r="G104" i="3"/>
  <c r="H104" i="3"/>
  <c r="I104" i="3"/>
  <c r="J104" i="3"/>
  <c r="K104" i="3"/>
  <c r="L104" i="3"/>
  <c r="M104" i="3"/>
  <c r="N104" i="3"/>
  <c r="O104" i="3"/>
  <c r="P104" i="3"/>
  <c r="Q104" i="3"/>
  <c r="R104" i="3"/>
  <c r="S104" i="3"/>
  <c r="T104" i="3"/>
  <c r="U104" i="3"/>
  <c r="V104" i="3"/>
  <c r="W104" i="3"/>
  <c r="X104" i="3"/>
  <c r="Y104" i="3"/>
  <c r="Z104" i="3"/>
  <c r="AA104" i="3"/>
  <c r="AB104" i="3"/>
  <c r="AC104" i="3"/>
  <c r="AD104" i="3"/>
  <c r="D105" i="3"/>
  <c r="E105" i="3"/>
  <c r="F105" i="3"/>
  <c r="G105" i="3"/>
  <c r="H105" i="3"/>
  <c r="I105" i="3"/>
  <c r="J105" i="3"/>
  <c r="K105" i="3"/>
  <c r="L105" i="3"/>
  <c r="M105" i="3"/>
  <c r="N105" i="3"/>
  <c r="O105" i="3"/>
  <c r="P105" i="3"/>
  <c r="Q105" i="3"/>
  <c r="R105" i="3"/>
  <c r="S105" i="3"/>
  <c r="T105" i="3"/>
  <c r="U105" i="3"/>
  <c r="V105" i="3"/>
  <c r="W105" i="3"/>
  <c r="X105" i="3"/>
  <c r="Y105" i="3"/>
  <c r="Z105" i="3"/>
  <c r="AA105" i="3"/>
  <c r="AB105" i="3"/>
  <c r="AC105" i="3"/>
  <c r="AD105" i="3"/>
  <c r="D107" i="3"/>
  <c r="E107" i="3"/>
  <c r="F107" i="3"/>
  <c r="G107" i="3"/>
  <c r="H107" i="3"/>
  <c r="I107" i="3"/>
  <c r="J107" i="3"/>
  <c r="K107" i="3"/>
  <c r="L107" i="3"/>
  <c r="M107" i="3"/>
  <c r="N107" i="3"/>
  <c r="O107" i="3"/>
  <c r="P107" i="3"/>
  <c r="Q107" i="3"/>
  <c r="R107" i="3"/>
  <c r="S107" i="3"/>
  <c r="T107" i="3"/>
  <c r="U107" i="3"/>
  <c r="V107" i="3"/>
  <c r="W107" i="3"/>
  <c r="X107" i="3"/>
  <c r="Y107" i="3"/>
  <c r="Z107" i="3"/>
  <c r="AA107" i="3"/>
  <c r="AB107" i="3"/>
  <c r="AC107" i="3"/>
  <c r="AD107" i="3"/>
  <c r="C107" i="3"/>
  <c r="C102" i="3"/>
  <c r="C103" i="3"/>
  <c r="C104" i="3"/>
  <c r="C105" i="3"/>
  <c r="C101" i="3"/>
  <c r="N262" i="3" l="1"/>
  <c r="F262" i="3"/>
  <c r="O253" i="3"/>
  <c r="Y262" i="3"/>
  <c r="F30" i="13" s="1"/>
  <c r="H253" i="3"/>
  <c r="D29" i="13" s="1"/>
  <c r="Q155" i="3"/>
  <c r="AC262" i="3"/>
  <c r="J30" i="13" s="1"/>
  <c r="Y155" i="3"/>
  <c r="F17" i="13" s="1"/>
  <c r="X155" i="3"/>
  <c r="T155" i="3"/>
  <c r="P155" i="3"/>
  <c r="E17" i="13" s="1"/>
  <c r="M262" i="3"/>
  <c r="I262" i="3"/>
  <c r="AE235" i="3"/>
  <c r="L25" i="13" s="1"/>
  <c r="L26" i="13" s="1"/>
  <c r="W235" i="3"/>
  <c r="Z253" i="3"/>
  <c r="G29" i="13" s="1"/>
  <c r="V253" i="3"/>
  <c r="R253" i="3"/>
  <c r="X253" i="3"/>
  <c r="S155" i="3"/>
  <c r="AA262" i="3"/>
  <c r="H30" i="13" s="1"/>
  <c r="S262" i="3"/>
  <c r="O262" i="3"/>
  <c r="K262" i="3"/>
  <c r="G262" i="3"/>
  <c r="Q262" i="3"/>
  <c r="K12" i="4"/>
  <c r="K12" i="12"/>
  <c r="G13" i="4"/>
  <c r="G13" i="12"/>
  <c r="L14" i="4"/>
  <c r="L15" i="4" s="1"/>
  <c r="L14" i="12"/>
  <c r="L15" i="12" s="1"/>
  <c r="E16" i="4"/>
  <c r="E16" i="12"/>
  <c r="L17" i="4"/>
  <c r="L17" i="12"/>
  <c r="F18" i="4"/>
  <c r="F18" i="12"/>
  <c r="F20" i="4"/>
  <c r="F20" i="12"/>
  <c r="F21" i="4"/>
  <c r="F21" i="12"/>
  <c r="L22" i="4"/>
  <c r="L22" i="12"/>
  <c r="H23" i="4"/>
  <c r="H23" i="12"/>
  <c r="F24" i="4"/>
  <c r="F24" i="12"/>
  <c r="F25" i="4"/>
  <c r="F26" i="4" s="1"/>
  <c r="F25" i="12"/>
  <c r="F26" i="12" s="1"/>
  <c r="K27" i="4"/>
  <c r="K28" i="4" s="1"/>
  <c r="K27" i="12"/>
  <c r="K28" i="12" s="1"/>
  <c r="H29" i="4"/>
  <c r="H29" i="12"/>
  <c r="J12" i="4"/>
  <c r="J12" i="12"/>
  <c r="F12" i="4"/>
  <c r="F12" i="12"/>
  <c r="J13" i="4"/>
  <c r="J13" i="12"/>
  <c r="F13" i="4"/>
  <c r="F13" i="12"/>
  <c r="K14" i="4"/>
  <c r="K15" i="4" s="1"/>
  <c r="K14" i="12"/>
  <c r="K15" i="12" s="1"/>
  <c r="G14" i="4"/>
  <c r="G15" i="4" s="1"/>
  <c r="G14" i="12"/>
  <c r="G15" i="12" s="1"/>
  <c r="C17" i="4"/>
  <c r="C17" i="12"/>
  <c r="H16" i="4"/>
  <c r="H16" i="12"/>
  <c r="K17" i="4"/>
  <c r="K17" i="12"/>
  <c r="G17" i="4"/>
  <c r="G17" i="12"/>
  <c r="I18" i="4"/>
  <c r="I18" i="12"/>
  <c r="E18" i="4"/>
  <c r="E18" i="12"/>
  <c r="D18" i="4"/>
  <c r="D18" i="12"/>
  <c r="K19" i="4"/>
  <c r="K19" i="12"/>
  <c r="G19" i="4"/>
  <c r="G19" i="12"/>
  <c r="I20" i="4"/>
  <c r="I20" i="12"/>
  <c r="E20" i="4"/>
  <c r="E20" i="12"/>
  <c r="I21" i="4"/>
  <c r="I21" i="12"/>
  <c r="D21" i="4"/>
  <c r="D21" i="12"/>
  <c r="K22" i="4"/>
  <c r="K22" i="12"/>
  <c r="G22" i="4"/>
  <c r="G22" i="12"/>
  <c r="K23" i="4"/>
  <c r="K23" i="12"/>
  <c r="I24" i="4"/>
  <c r="I24" i="12"/>
  <c r="E24" i="4"/>
  <c r="E24" i="12"/>
  <c r="D24" i="4"/>
  <c r="D24" i="12"/>
  <c r="E25" i="4"/>
  <c r="E26" i="4" s="1"/>
  <c r="E25" i="12"/>
  <c r="E26" i="12" s="1"/>
  <c r="D25" i="4"/>
  <c r="D26" i="4" s="1"/>
  <c r="D25" i="12"/>
  <c r="D26" i="12" s="1"/>
  <c r="J27" i="4"/>
  <c r="J28" i="4" s="1"/>
  <c r="J27" i="12"/>
  <c r="J28" i="12" s="1"/>
  <c r="F27" i="4"/>
  <c r="F28" i="4" s="1"/>
  <c r="F27" i="12"/>
  <c r="F28" i="12" s="1"/>
  <c r="AA253" i="3"/>
  <c r="H29" i="13" s="1"/>
  <c r="W253" i="3"/>
  <c r="S253" i="3"/>
  <c r="K253" i="3"/>
  <c r="P253" i="3"/>
  <c r="E29" i="13" s="1"/>
  <c r="G29" i="4"/>
  <c r="G29" i="12"/>
  <c r="C262" i="3"/>
  <c r="C30" i="13" s="1"/>
  <c r="J30" i="4"/>
  <c r="J30" i="12"/>
  <c r="F30" i="4"/>
  <c r="F30" i="12"/>
  <c r="G12" i="4"/>
  <c r="G12" i="12"/>
  <c r="K13" i="4"/>
  <c r="K13" i="12"/>
  <c r="C16" i="4"/>
  <c r="C16" i="12"/>
  <c r="I16" i="4"/>
  <c r="I16" i="12"/>
  <c r="H17" i="4"/>
  <c r="H17" i="12"/>
  <c r="C18" i="4"/>
  <c r="C18" i="12"/>
  <c r="J18" i="4"/>
  <c r="J18" i="12"/>
  <c r="L19" i="4"/>
  <c r="L19" i="12"/>
  <c r="H19" i="4"/>
  <c r="H19" i="12"/>
  <c r="C20" i="4"/>
  <c r="C20" i="12"/>
  <c r="J20" i="4"/>
  <c r="J20" i="12"/>
  <c r="J21" i="4"/>
  <c r="J21" i="12"/>
  <c r="H22" i="4"/>
  <c r="H22" i="12"/>
  <c r="C23" i="4"/>
  <c r="C23" i="12"/>
  <c r="J24" i="4"/>
  <c r="J24" i="12"/>
  <c r="J25" i="4"/>
  <c r="J26" i="4" s="1"/>
  <c r="J25" i="12"/>
  <c r="J26" i="12" s="1"/>
  <c r="G27" i="4"/>
  <c r="G28" i="4" s="1"/>
  <c r="G27" i="12"/>
  <c r="G28" i="12" s="1"/>
  <c r="E12" i="4"/>
  <c r="E12" i="12"/>
  <c r="D12" i="4"/>
  <c r="D12" i="12"/>
  <c r="I13" i="4"/>
  <c r="I13" i="12"/>
  <c r="E13" i="4"/>
  <c r="E13" i="12"/>
  <c r="D13" i="4"/>
  <c r="D13" i="12"/>
  <c r="J14" i="4"/>
  <c r="J15" i="4" s="1"/>
  <c r="J14" i="12"/>
  <c r="J15" i="12" s="1"/>
  <c r="F14" i="4"/>
  <c r="F15" i="4" s="1"/>
  <c r="F14" i="12"/>
  <c r="F15" i="12" s="1"/>
  <c r="K16" i="4"/>
  <c r="K16" i="12"/>
  <c r="G16" i="4"/>
  <c r="G16" i="12"/>
  <c r="J17" i="4"/>
  <c r="J17" i="12"/>
  <c r="H18" i="4"/>
  <c r="H18" i="12"/>
  <c r="C19" i="4"/>
  <c r="C19" i="12"/>
  <c r="J19" i="4"/>
  <c r="J19" i="12"/>
  <c r="F19" i="4"/>
  <c r="F19" i="12"/>
  <c r="L20" i="4"/>
  <c r="L20" i="12"/>
  <c r="H20" i="4"/>
  <c r="H20" i="12"/>
  <c r="C21" i="4"/>
  <c r="C21" i="12"/>
  <c r="H21" i="4"/>
  <c r="H21" i="12"/>
  <c r="J22" i="4"/>
  <c r="J22" i="12"/>
  <c r="F22" i="4"/>
  <c r="F22" i="12"/>
  <c r="J23" i="4"/>
  <c r="J23" i="12"/>
  <c r="F23" i="4"/>
  <c r="F23" i="12"/>
  <c r="L24" i="4"/>
  <c r="L24" i="12"/>
  <c r="H24" i="4"/>
  <c r="H24" i="12"/>
  <c r="L25" i="4"/>
  <c r="L26" i="4" s="1"/>
  <c r="L25" i="12"/>
  <c r="L26" i="12" s="1"/>
  <c r="H25" i="4"/>
  <c r="H26" i="4" s="1"/>
  <c r="H25" i="12"/>
  <c r="H26" i="12" s="1"/>
  <c r="I27" i="4"/>
  <c r="I28" i="4" s="1"/>
  <c r="I27" i="12"/>
  <c r="I28" i="12" s="1"/>
  <c r="E27" i="4"/>
  <c r="E28" i="4" s="1"/>
  <c r="E27" i="12"/>
  <c r="E28" i="12" s="1"/>
  <c r="D27" i="4"/>
  <c r="D28" i="4" s="1"/>
  <c r="D27" i="12"/>
  <c r="D28" i="12" s="1"/>
  <c r="R262" i="3"/>
  <c r="J262" i="3"/>
  <c r="I30" i="4"/>
  <c r="I30" i="12"/>
  <c r="E30" i="4"/>
  <c r="E30" i="12"/>
  <c r="D30" i="4"/>
  <c r="D30" i="12"/>
  <c r="C12" i="4"/>
  <c r="C12" i="12"/>
  <c r="H12" i="4"/>
  <c r="H12" i="12"/>
  <c r="C13" i="4"/>
  <c r="C13" i="12"/>
  <c r="H13" i="4"/>
  <c r="H13" i="12"/>
  <c r="C14" i="4"/>
  <c r="C15" i="4" s="1"/>
  <c r="C14" i="12"/>
  <c r="C15" i="12" s="1"/>
  <c r="I14" i="4"/>
  <c r="I15" i="4" s="1"/>
  <c r="I14" i="12"/>
  <c r="I15" i="12" s="1"/>
  <c r="E14" i="4"/>
  <c r="E15" i="4" s="1"/>
  <c r="E14" i="12"/>
  <c r="E15" i="12" s="1"/>
  <c r="D14" i="4"/>
  <c r="D15" i="4" s="1"/>
  <c r="D14" i="12"/>
  <c r="D15" i="12" s="1"/>
  <c r="J16" i="4"/>
  <c r="J16" i="12"/>
  <c r="F16" i="4"/>
  <c r="F16" i="12"/>
  <c r="I17" i="4"/>
  <c r="I17" i="12"/>
  <c r="E17" i="4"/>
  <c r="E17" i="12"/>
  <c r="D17" i="4"/>
  <c r="D17" i="12"/>
  <c r="K18" i="4"/>
  <c r="K18" i="12"/>
  <c r="G18" i="4"/>
  <c r="G18" i="12"/>
  <c r="I19" i="4"/>
  <c r="I19" i="12"/>
  <c r="E19" i="4"/>
  <c r="E19" i="12"/>
  <c r="D19" i="4"/>
  <c r="D19" i="12"/>
  <c r="K20" i="4"/>
  <c r="K20" i="12"/>
  <c r="G20" i="4"/>
  <c r="G20" i="12"/>
  <c r="K21" i="4"/>
  <c r="K21" i="12"/>
  <c r="I22" i="4"/>
  <c r="I22" i="12"/>
  <c r="D22" i="4"/>
  <c r="D22" i="12"/>
  <c r="E23" i="4"/>
  <c r="E23" i="12"/>
  <c r="K24" i="4"/>
  <c r="K24" i="12"/>
  <c r="G24" i="4"/>
  <c r="G24" i="12"/>
  <c r="K25" i="4"/>
  <c r="K26" i="4" s="1"/>
  <c r="K25" i="12"/>
  <c r="K26" i="12" s="1"/>
  <c r="G25" i="4"/>
  <c r="G26" i="4" s="1"/>
  <c r="G25" i="12"/>
  <c r="G26" i="12" s="1"/>
  <c r="L27" i="4"/>
  <c r="L28" i="4" s="1"/>
  <c r="L27" i="12"/>
  <c r="L28" i="12" s="1"/>
  <c r="H27" i="4"/>
  <c r="H28" i="4" s="1"/>
  <c r="H27" i="12"/>
  <c r="H28" i="12" s="1"/>
  <c r="D29" i="4"/>
  <c r="D29" i="12"/>
  <c r="N253" i="3"/>
  <c r="I29" i="4"/>
  <c r="I29" i="12"/>
  <c r="E29" i="4"/>
  <c r="E29" i="12"/>
  <c r="C30" i="4"/>
  <c r="C30" i="12"/>
  <c r="H30" i="4"/>
  <c r="H30" i="12"/>
  <c r="AB235" i="3"/>
  <c r="I25" i="13" s="1"/>
  <c r="I26" i="13" s="1"/>
  <c r="X235" i="3"/>
  <c r="Y235" i="3"/>
  <c r="F25" i="13" s="1"/>
  <c r="F26" i="13" s="1"/>
  <c r="AA235" i="3"/>
  <c r="H25" i="13" s="1"/>
  <c r="H26" i="13" s="1"/>
  <c r="AC235" i="3"/>
  <c r="J25" i="13" s="1"/>
  <c r="J26" i="13" s="1"/>
  <c r="AD235" i="3"/>
  <c r="K25" i="13" s="1"/>
  <c r="K26" i="13" s="1"/>
  <c r="Z235" i="3"/>
  <c r="G25" i="13" s="1"/>
  <c r="G26" i="13" s="1"/>
  <c r="V235" i="3"/>
  <c r="AC155" i="3"/>
  <c r="J17" i="13" s="1"/>
  <c r="U155" i="3"/>
  <c r="U235" i="3"/>
  <c r="G244" i="3"/>
  <c r="U262" i="3"/>
  <c r="AB262" i="3"/>
  <c r="I30" i="13" s="1"/>
  <c r="X262" i="3"/>
  <c r="T262" i="3"/>
  <c r="P262" i="3"/>
  <c r="E30" i="13" s="1"/>
  <c r="L262" i="3"/>
  <c r="H262" i="3"/>
  <c r="D30" i="13" s="1"/>
  <c r="D262" i="3"/>
  <c r="Z262" i="3"/>
  <c r="G30" i="13" s="1"/>
  <c r="V262" i="3"/>
  <c r="AB253" i="3"/>
  <c r="I29" i="13" s="1"/>
  <c r="T253" i="3"/>
  <c r="L253" i="3"/>
  <c r="V155" i="3"/>
  <c r="AB155" i="3"/>
  <c r="I17" i="13" s="1"/>
  <c r="W155" i="3"/>
  <c r="AD155" i="3"/>
  <c r="K17" i="13" s="1"/>
  <c r="Z155" i="3"/>
  <c r="G17" i="13" s="1"/>
  <c r="R155" i="3"/>
  <c r="I195" i="3"/>
  <c r="D20" i="4"/>
  <c r="J29" i="4"/>
  <c r="F29" i="4"/>
  <c r="C22" i="4"/>
  <c r="I25" i="4"/>
  <c r="I26" i="4" s="1"/>
  <c r="J253" i="3"/>
  <c r="W262" i="3"/>
  <c r="H14" i="4"/>
  <c r="H15" i="4" s="1"/>
  <c r="E21" i="4"/>
  <c r="G23" i="4"/>
  <c r="G21" i="4"/>
  <c r="E22" i="4"/>
  <c r="I23" i="4"/>
  <c r="D23" i="4"/>
  <c r="G30" i="4"/>
  <c r="D16" i="4"/>
  <c r="I12" i="4"/>
  <c r="F17" i="4"/>
  <c r="C24" i="4"/>
  <c r="AC253" i="3"/>
  <c r="J29" i="13" s="1"/>
  <c r="Y253" i="3"/>
  <c r="F29" i="13" s="1"/>
  <c r="U253" i="3"/>
  <c r="Q253" i="3"/>
  <c r="M253" i="3"/>
  <c r="I253" i="3"/>
  <c r="G235" i="3"/>
  <c r="C215" i="3"/>
  <c r="C23" i="13" s="1"/>
  <c r="X215" i="3"/>
  <c r="H215" i="3"/>
  <c r="D23" i="13" s="1"/>
  <c r="C225" i="3"/>
  <c r="C24" i="13" s="1"/>
  <c r="AD215" i="3"/>
  <c r="K23" i="13" s="1"/>
  <c r="Z215" i="3"/>
  <c r="G23" i="13" s="1"/>
  <c r="S205" i="3"/>
  <c r="AB215" i="3"/>
  <c r="I23" i="13" s="1"/>
  <c r="T215" i="3"/>
  <c r="P215" i="3"/>
  <c r="E23" i="13" s="1"/>
  <c r="L215" i="3"/>
  <c r="D215" i="3"/>
  <c r="K205" i="3"/>
  <c r="V215" i="3"/>
  <c r="R215" i="3"/>
  <c r="N215" i="3"/>
  <c r="J215" i="3"/>
  <c r="F215" i="3"/>
  <c r="AA205" i="3"/>
  <c r="H22" i="13" s="1"/>
  <c r="AB195" i="3"/>
  <c r="I21" i="13" s="1"/>
  <c r="X195" i="3"/>
  <c r="P195" i="3"/>
  <c r="E21" i="13" s="1"/>
  <c r="L195" i="3"/>
  <c r="H195" i="3"/>
  <c r="D21" i="13" s="1"/>
  <c r="AC205" i="3"/>
  <c r="J22" i="13" s="1"/>
  <c r="Y205" i="3"/>
  <c r="F22" i="13" s="1"/>
  <c r="U205" i="3"/>
  <c r="Q205" i="3"/>
  <c r="M205" i="3"/>
  <c r="I205" i="3"/>
  <c r="E205" i="3"/>
  <c r="AA215" i="3"/>
  <c r="H23" i="13" s="1"/>
  <c r="W215" i="3"/>
  <c r="S215" i="3"/>
  <c r="O215" i="3"/>
  <c r="K215" i="3"/>
  <c r="G215" i="3"/>
  <c r="C195" i="3"/>
  <c r="C21" i="13" s="1"/>
  <c r="AC195" i="3"/>
  <c r="J21" i="13" s="1"/>
  <c r="Y195" i="3"/>
  <c r="F21" i="13" s="1"/>
  <c r="Q195" i="3"/>
  <c r="AC215" i="3"/>
  <c r="J23" i="13" s="1"/>
  <c r="Y215" i="3"/>
  <c r="F23" i="13" s="1"/>
  <c r="U215" i="3"/>
  <c r="Q215" i="3"/>
  <c r="M215" i="3"/>
  <c r="I215" i="3"/>
  <c r="E215" i="3"/>
  <c r="AE205" i="3"/>
  <c r="L22" i="13" s="1"/>
  <c r="W205" i="3"/>
  <c r="O205" i="3"/>
  <c r="G205" i="3"/>
  <c r="AB205" i="3"/>
  <c r="I22" i="13" s="1"/>
  <c r="P205" i="3"/>
  <c r="E22" i="13" s="1"/>
  <c r="H205" i="3"/>
  <c r="D22" i="13" s="1"/>
  <c r="T205" i="3"/>
  <c r="L205" i="3"/>
  <c r="D205" i="3"/>
  <c r="T195" i="3"/>
  <c r="D195" i="3"/>
  <c r="C205" i="3"/>
  <c r="C22" i="13" s="1"/>
  <c r="X205" i="3"/>
  <c r="AD205" i="3"/>
  <c r="K22" i="13" s="1"/>
  <c r="Z205" i="3"/>
  <c r="G22" i="13" s="1"/>
  <c r="V205" i="3"/>
  <c r="R205" i="3"/>
  <c r="N205" i="3"/>
  <c r="J205" i="3"/>
  <c r="F205" i="3"/>
  <c r="X145" i="3"/>
  <c r="AD195" i="3"/>
  <c r="K21" i="13" s="1"/>
  <c r="Z195" i="3"/>
  <c r="G21" i="13" s="1"/>
  <c r="V195" i="3"/>
  <c r="R195" i="3"/>
  <c r="N195" i="3"/>
  <c r="J195" i="3"/>
  <c r="F195" i="3"/>
  <c r="U195" i="3"/>
  <c r="M195" i="3"/>
  <c r="E195" i="3"/>
  <c r="C185" i="3"/>
  <c r="C20" i="13" s="1"/>
  <c r="AA195" i="3"/>
  <c r="H21" i="13" s="1"/>
  <c r="W195" i="3"/>
  <c r="S195" i="3"/>
  <c r="O195" i="3"/>
  <c r="K195" i="3"/>
  <c r="G195" i="3"/>
  <c r="P145" i="3"/>
  <c r="E16" i="13" s="1"/>
  <c r="H145" i="3"/>
  <c r="D16" i="13" s="1"/>
  <c r="C175" i="3"/>
  <c r="C19" i="13" s="1"/>
  <c r="I145" i="3"/>
  <c r="C155" i="3"/>
  <c r="C17" i="13" s="1"/>
  <c r="Y145" i="3"/>
  <c r="F16" i="13" s="1"/>
  <c r="Q145" i="3"/>
  <c r="C165" i="3"/>
  <c r="C18" i="13" s="1"/>
  <c r="Z126" i="3"/>
  <c r="G14" i="13" s="1"/>
  <c r="G15" i="13" s="1"/>
  <c r="AC145" i="3"/>
  <c r="J16" i="13" s="1"/>
  <c r="U145" i="3"/>
  <c r="M145" i="3"/>
  <c r="E145" i="3"/>
  <c r="AD126" i="3"/>
  <c r="K14" i="13" s="1"/>
  <c r="K15" i="13" s="1"/>
  <c r="V126" i="3"/>
  <c r="R126" i="3"/>
  <c r="N126" i="3"/>
  <c r="AB145" i="3"/>
  <c r="I16" i="13" s="1"/>
  <c r="T145" i="3"/>
  <c r="L145" i="3"/>
  <c r="D145" i="3"/>
  <c r="C145" i="3"/>
  <c r="C16" i="13" s="1"/>
  <c r="AB126" i="3"/>
  <c r="I14" i="13" s="1"/>
  <c r="I15" i="13" s="1"/>
  <c r="X126" i="3"/>
  <c r="L126" i="3"/>
  <c r="AA145" i="3"/>
  <c r="H16" i="13" s="1"/>
  <c r="W145" i="3"/>
  <c r="S145" i="3"/>
  <c r="O145" i="3"/>
  <c r="K145" i="3"/>
  <c r="G145" i="3"/>
  <c r="AD145" i="3"/>
  <c r="K16" i="13" s="1"/>
  <c r="Z145" i="3"/>
  <c r="G16" i="13" s="1"/>
  <c r="V145" i="3"/>
  <c r="R145" i="3"/>
  <c r="N145" i="3"/>
  <c r="J145" i="3"/>
  <c r="F145" i="3"/>
  <c r="AC126" i="3"/>
  <c r="J14" i="13" s="1"/>
  <c r="J15" i="13" s="1"/>
  <c r="X116" i="3"/>
  <c r="P116" i="3"/>
  <c r="E13" i="13" s="1"/>
  <c r="M126" i="3"/>
  <c r="N106" i="3"/>
  <c r="Y126" i="3"/>
  <c r="F14" i="13" s="1"/>
  <c r="F15" i="13" s="1"/>
  <c r="Q126" i="3"/>
  <c r="U126" i="3"/>
  <c r="T126" i="3"/>
  <c r="P126" i="3"/>
  <c r="E14" i="13" s="1"/>
  <c r="E15" i="13" s="1"/>
  <c r="AE126" i="3"/>
  <c r="L14" i="13" s="1"/>
  <c r="L15" i="13" s="1"/>
  <c r="AA126" i="3"/>
  <c r="H14" i="13" s="1"/>
  <c r="H15" i="13" s="1"/>
  <c r="W126" i="3"/>
  <c r="S126" i="3"/>
  <c r="O126" i="3"/>
  <c r="C126" i="3"/>
  <c r="C14" i="13" s="1"/>
  <c r="C15" i="13" s="1"/>
  <c r="D116" i="3"/>
  <c r="P106" i="3"/>
  <c r="E12" i="13" s="1"/>
  <c r="AA116" i="3"/>
  <c r="H13" i="13" s="1"/>
  <c r="AD116" i="3"/>
  <c r="K13" i="13" s="1"/>
  <c r="Z116" i="3"/>
  <c r="G13" i="13" s="1"/>
  <c r="V116" i="3"/>
  <c r="R116" i="3"/>
  <c r="N116" i="3"/>
  <c r="J116" i="3"/>
  <c r="F116" i="3"/>
  <c r="U106" i="3"/>
  <c r="AB106" i="3"/>
  <c r="I12" i="13" s="1"/>
  <c r="X106" i="3"/>
  <c r="T106" i="3"/>
  <c r="M106" i="3"/>
  <c r="L106" i="3"/>
  <c r="H106" i="3"/>
  <c r="D12" i="13" s="1"/>
  <c r="D106" i="3"/>
  <c r="W116" i="3"/>
  <c r="S116" i="3"/>
  <c r="O116" i="3"/>
  <c r="K116" i="3"/>
  <c r="G116" i="3"/>
  <c r="AC106" i="3"/>
  <c r="J12" i="13" s="1"/>
  <c r="Y106" i="3"/>
  <c r="F12" i="13" s="1"/>
  <c r="I106" i="3"/>
  <c r="E106" i="3"/>
  <c r="T116" i="3"/>
  <c r="H116" i="3"/>
  <c r="D13" i="13" s="1"/>
  <c r="C116" i="3"/>
  <c r="C13" i="13" s="1"/>
  <c r="AC116" i="3"/>
  <c r="J13" i="13" s="1"/>
  <c r="Y116" i="3"/>
  <c r="F13" i="13" s="1"/>
  <c r="U116" i="3"/>
  <c r="Q116" i="3"/>
  <c r="M116" i="3"/>
  <c r="I116" i="3"/>
  <c r="E116" i="3"/>
  <c r="C106" i="3"/>
  <c r="C12" i="13" s="1"/>
  <c r="AD106" i="3"/>
  <c r="K12" i="13" s="1"/>
  <c r="Z106" i="3"/>
  <c r="G12" i="13" s="1"/>
  <c r="V106" i="3"/>
  <c r="R106" i="3"/>
  <c r="J106" i="3"/>
  <c r="F106" i="3"/>
  <c r="AB116" i="3"/>
  <c r="I13" i="13" s="1"/>
  <c r="L116" i="3"/>
  <c r="Q106" i="3"/>
  <c r="AA106" i="3"/>
  <c r="H12" i="13" s="1"/>
  <c r="W106" i="3"/>
  <c r="S106" i="3"/>
  <c r="O106" i="3"/>
  <c r="K106" i="3"/>
  <c r="G106" i="3"/>
  <c r="D91" i="3"/>
  <c r="E91" i="3"/>
  <c r="F91" i="3"/>
  <c r="G91" i="3"/>
  <c r="H91" i="3"/>
  <c r="I91" i="3"/>
  <c r="J91" i="3"/>
  <c r="K91" i="3"/>
  <c r="L91" i="3"/>
  <c r="M91" i="3"/>
  <c r="N91" i="3"/>
  <c r="O91" i="3"/>
  <c r="P91" i="3"/>
  <c r="Q91" i="3"/>
  <c r="R91" i="3"/>
  <c r="S91" i="3"/>
  <c r="T91" i="3"/>
  <c r="U91" i="3"/>
  <c r="V91" i="3"/>
  <c r="W91" i="3"/>
  <c r="X91" i="3"/>
  <c r="Y91" i="3"/>
  <c r="Z91" i="3"/>
  <c r="AA91" i="3"/>
  <c r="AB91" i="3"/>
  <c r="AC91" i="3"/>
  <c r="AD91" i="3"/>
  <c r="AE91" i="3"/>
  <c r="D92" i="3"/>
  <c r="E92" i="3"/>
  <c r="F92" i="3"/>
  <c r="G92" i="3"/>
  <c r="H92" i="3"/>
  <c r="I92" i="3"/>
  <c r="J92" i="3"/>
  <c r="K92" i="3"/>
  <c r="L92" i="3"/>
  <c r="M92" i="3"/>
  <c r="N92" i="3"/>
  <c r="O92" i="3"/>
  <c r="P92" i="3"/>
  <c r="Q92" i="3"/>
  <c r="R92" i="3"/>
  <c r="S92" i="3"/>
  <c r="T92" i="3"/>
  <c r="U92" i="3"/>
  <c r="V92" i="3"/>
  <c r="W92" i="3"/>
  <c r="X92" i="3"/>
  <c r="Y92" i="3"/>
  <c r="Z92" i="3"/>
  <c r="AA92" i="3"/>
  <c r="AB92" i="3"/>
  <c r="AC92" i="3"/>
  <c r="AD92" i="3"/>
  <c r="AE92" i="3"/>
  <c r="D93" i="3"/>
  <c r="E93" i="3"/>
  <c r="F93" i="3"/>
  <c r="G93" i="3"/>
  <c r="H93" i="3"/>
  <c r="I93" i="3"/>
  <c r="J93" i="3"/>
  <c r="K93" i="3"/>
  <c r="L93" i="3"/>
  <c r="M93" i="3"/>
  <c r="N93" i="3"/>
  <c r="O93" i="3"/>
  <c r="P93" i="3"/>
  <c r="Q93" i="3"/>
  <c r="R93" i="3"/>
  <c r="S93" i="3"/>
  <c r="T93" i="3"/>
  <c r="U93" i="3"/>
  <c r="V93" i="3"/>
  <c r="W93" i="3"/>
  <c r="X93" i="3"/>
  <c r="Y93" i="3"/>
  <c r="Z93" i="3"/>
  <c r="AA93" i="3"/>
  <c r="AB93" i="3"/>
  <c r="AC93" i="3"/>
  <c r="AD93" i="3"/>
  <c r="AE93" i="3"/>
  <c r="D94" i="3"/>
  <c r="E94" i="3"/>
  <c r="F94" i="3"/>
  <c r="G94" i="3"/>
  <c r="H94" i="3"/>
  <c r="I94" i="3"/>
  <c r="J94" i="3"/>
  <c r="K94" i="3"/>
  <c r="L94" i="3"/>
  <c r="M94" i="3"/>
  <c r="N94" i="3"/>
  <c r="O94" i="3"/>
  <c r="P94" i="3"/>
  <c r="Q94" i="3"/>
  <c r="R94" i="3"/>
  <c r="S94" i="3"/>
  <c r="T94" i="3"/>
  <c r="U94" i="3"/>
  <c r="V94" i="3"/>
  <c r="W94" i="3"/>
  <c r="X94" i="3"/>
  <c r="Y94" i="3"/>
  <c r="Z94" i="3"/>
  <c r="AA94" i="3"/>
  <c r="AB94" i="3"/>
  <c r="AC94" i="3"/>
  <c r="AD94" i="3"/>
  <c r="AE94" i="3"/>
  <c r="D95" i="3"/>
  <c r="E95" i="3"/>
  <c r="F95" i="3"/>
  <c r="G95" i="3"/>
  <c r="H95" i="3"/>
  <c r="I95" i="3"/>
  <c r="J95" i="3"/>
  <c r="K95" i="3"/>
  <c r="L95" i="3"/>
  <c r="M95" i="3"/>
  <c r="N95" i="3"/>
  <c r="O95" i="3"/>
  <c r="P95" i="3"/>
  <c r="Q95" i="3"/>
  <c r="R95" i="3"/>
  <c r="S95" i="3"/>
  <c r="T95" i="3"/>
  <c r="U95" i="3"/>
  <c r="V95" i="3"/>
  <c r="W95" i="3"/>
  <c r="X95" i="3"/>
  <c r="Y95" i="3"/>
  <c r="Z95" i="3"/>
  <c r="AA95" i="3"/>
  <c r="AB95" i="3"/>
  <c r="AC95" i="3"/>
  <c r="AD95" i="3"/>
  <c r="AE95" i="3"/>
  <c r="D97" i="3"/>
  <c r="E97" i="3"/>
  <c r="F97" i="3"/>
  <c r="G97" i="3"/>
  <c r="H97" i="3"/>
  <c r="I97" i="3"/>
  <c r="J97" i="3"/>
  <c r="K97" i="3"/>
  <c r="L97" i="3"/>
  <c r="M97" i="3"/>
  <c r="N97" i="3"/>
  <c r="O97" i="3"/>
  <c r="P97" i="3"/>
  <c r="Q97" i="3"/>
  <c r="R97" i="3"/>
  <c r="S97" i="3"/>
  <c r="T97" i="3"/>
  <c r="U97" i="3"/>
  <c r="V97" i="3"/>
  <c r="W97" i="3"/>
  <c r="X97" i="3"/>
  <c r="Y97" i="3"/>
  <c r="Z97" i="3"/>
  <c r="AA97" i="3"/>
  <c r="AB97" i="3"/>
  <c r="AC97" i="3"/>
  <c r="AD97" i="3"/>
  <c r="AE97" i="3"/>
  <c r="C97" i="3"/>
  <c r="C92" i="3"/>
  <c r="C93" i="3"/>
  <c r="C94" i="3"/>
  <c r="C95" i="3"/>
  <c r="C91" i="3"/>
  <c r="D81" i="3"/>
  <c r="E81" i="3"/>
  <c r="F81" i="3"/>
  <c r="G81" i="3"/>
  <c r="H81" i="3"/>
  <c r="I81" i="3"/>
  <c r="J81" i="3"/>
  <c r="K81" i="3"/>
  <c r="L81" i="3"/>
  <c r="M81" i="3"/>
  <c r="N81" i="3"/>
  <c r="O81" i="3"/>
  <c r="P81" i="3"/>
  <c r="Q81" i="3"/>
  <c r="R81" i="3"/>
  <c r="S81" i="3"/>
  <c r="T81" i="3"/>
  <c r="U81" i="3"/>
  <c r="V81" i="3"/>
  <c r="W81" i="3"/>
  <c r="X81" i="3"/>
  <c r="Y81" i="3"/>
  <c r="Z81" i="3"/>
  <c r="AA81" i="3"/>
  <c r="AB81" i="3"/>
  <c r="AC81" i="3"/>
  <c r="AD81" i="3"/>
  <c r="AE81" i="3"/>
  <c r="D82" i="3"/>
  <c r="E82" i="3"/>
  <c r="F82" i="3"/>
  <c r="G82" i="3"/>
  <c r="H82" i="3"/>
  <c r="I82" i="3"/>
  <c r="J82" i="3"/>
  <c r="K82" i="3"/>
  <c r="L82" i="3"/>
  <c r="M82" i="3"/>
  <c r="N82" i="3"/>
  <c r="O82" i="3"/>
  <c r="P82" i="3"/>
  <c r="Q82" i="3"/>
  <c r="R82" i="3"/>
  <c r="S82" i="3"/>
  <c r="T82" i="3"/>
  <c r="U82" i="3"/>
  <c r="V82" i="3"/>
  <c r="W82" i="3"/>
  <c r="X82" i="3"/>
  <c r="Y82" i="3"/>
  <c r="Z82" i="3"/>
  <c r="AA82" i="3"/>
  <c r="AB82" i="3"/>
  <c r="AC82" i="3"/>
  <c r="AD82" i="3"/>
  <c r="AE82" i="3"/>
  <c r="D83" i="3"/>
  <c r="E83" i="3"/>
  <c r="F83" i="3"/>
  <c r="G83" i="3"/>
  <c r="H83" i="3"/>
  <c r="I83" i="3"/>
  <c r="J83" i="3"/>
  <c r="K83" i="3"/>
  <c r="L83" i="3"/>
  <c r="M83" i="3"/>
  <c r="N83" i="3"/>
  <c r="O83" i="3"/>
  <c r="P83" i="3"/>
  <c r="Q83" i="3"/>
  <c r="R83" i="3"/>
  <c r="S83" i="3"/>
  <c r="T83" i="3"/>
  <c r="U83" i="3"/>
  <c r="V83" i="3"/>
  <c r="W83" i="3"/>
  <c r="X83" i="3"/>
  <c r="Y83" i="3"/>
  <c r="Z83" i="3"/>
  <c r="AA83" i="3"/>
  <c r="AB83" i="3"/>
  <c r="AC83" i="3"/>
  <c r="AD83" i="3"/>
  <c r="AE83" i="3"/>
  <c r="D84" i="3"/>
  <c r="E84" i="3"/>
  <c r="F84" i="3"/>
  <c r="G84" i="3"/>
  <c r="H84" i="3"/>
  <c r="I84" i="3"/>
  <c r="J84" i="3"/>
  <c r="K84" i="3"/>
  <c r="L84" i="3"/>
  <c r="M84" i="3"/>
  <c r="N84" i="3"/>
  <c r="O84" i="3"/>
  <c r="P84" i="3"/>
  <c r="Q84" i="3"/>
  <c r="R84" i="3"/>
  <c r="S84" i="3"/>
  <c r="T84" i="3"/>
  <c r="U84" i="3"/>
  <c r="V84" i="3"/>
  <c r="W84" i="3"/>
  <c r="X84" i="3"/>
  <c r="Y84" i="3"/>
  <c r="Z84" i="3"/>
  <c r="AA84" i="3"/>
  <c r="AB84" i="3"/>
  <c r="AC84" i="3"/>
  <c r="AD84" i="3"/>
  <c r="AE84" i="3"/>
  <c r="D85" i="3"/>
  <c r="E85" i="3"/>
  <c r="F85" i="3"/>
  <c r="G85" i="3"/>
  <c r="H85" i="3"/>
  <c r="I85" i="3"/>
  <c r="J85" i="3"/>
  <c r="K85" i="3"/>
  <c r="L85" i="3"/>
  <c r="M85" i="3"/>
  <c r="N85" i="3"/>
  <c r="O85" i="3"/>
  <c r="P85" i="3"/>
  <c r="Q85" i="3"/>
  <c r="R85" i="3"/>
  <c r="S85" i="3"/>
  <c r="T85" i="3"/>
  <c r="U85" i="3"/>
  <c r="V85" i="3"/>
  <c r="W85" i="3"/>
  <c r="X85" i="3"/>
  <c r="Y85" i="3"/>
  <c r="Z85" i="3"/>
  <c r="AA85" i="3"/>
  <c r="AB85" i="3"/>
  <c r="AC85" i="3"/>
  <c r="AD85" i="3"/>
  <c r="AE85" i="3"/>
  <c r="D86" i="3"/>
  <c r="E86" i="3"/>
  <c r="F86" i="3"/>
  <c r="G86" i="3"/>
  <c r="H86" i="3"/>
  <c r="D10" i="13" s="1"/>
  <c r="I86" i="3"/>
  <c r="J86" i="3"/>
  <c r="K86" i="3"/>
  <c r="L86" i="3"/>
  <c r="M86" i="3"/>
  <c r="N86" i="3"/>
  <c r="O86" i="3"/>
  <c r="P86" i="3"/>
  <c r="E10" i="13" s="1"/>
  <c r="Q86" i="3"/>
  <c r="R86" i="3"/>
  <c r="S86" i="3"/>
  <c r="T86" i="3"/>
  <c r="U86" i="3"/>
  <c r="V86" i="3"/>
  <c r="D87" i="3"/>
  <c r="E87" i="3"/>
  <c r="F87" i="3"/>
  <c r="G87" i="3"/>
  <c r="H87" i="3"/>
  <c r="I87" i="3"/>
  <c r="J87" i="3"/>
  <c r="K87" i="3"/>
  <c r="L87" i="3"/>
  <c r="M87" i="3"/>
  <c r="N87" i="3"/>
  <c r="O87" i="3"/>
  <c r="P87" i="3"/>
  <c r="Q87" i="3"/>
  <c r="R87" i="3"/>
  <c r="S87" i="3"/>
  <c r="T87" i="3"/>
  <c r="U87" i="3"/>
  <c r="V87" i="3"/>
  <c r="W87" i="3"/>
  <c r="X87" i="3"/>
  <c r="Y87" i="3"/>
  <c r="Z87" i="3"/>
  <c r="AA87" i="3"/>
  <c r="AB87" i="3"/>
  <c r="AC87" i="3"/>
  <c r="AD87" i="3"/>
  <c r="AE87" i="3"/>
  <c r="C87" i="3"/>
  <c r="C82" i="3"/>
  <c r="C83" i="3"/>
  <c r="C84" i="3"/>
  <c r="C85" i="3"/>
  <c r="C81" i="3"/>
  <c r="D71" i="3"/>
  <c r="E71" i="3"/>
  <c r="F71" i="3"/>
  <c r="G71" i="3"/>
  <c r="H71" i="3"/>
  <c r="I71" i="3"/>
  <c r="J71" i="3"/>
  <c r="K71" i="3"/>
  <c r="L71" i="3"/>
  <c r="M71" i="3"/>
  <c r="N71" i="3"/>
  <c r="O71" i="3"/>
  <c r="P71" i="3"/>
  <c r="Q71" i="3"/>
  <c r="R71" i="3"/>
  <c r="S71" i="3"/>
  <c r="T71" i="3"/>
  <c r="U71" i="3"/>
  <c r="V71" i="3"/>
  <c r="W71" i="3"/>
  <c r="X71" i="3"/>
  <c r="Y71" i="3"/>
  <c r="Z71" i="3"/>
  <c r="AA71" i="3"/>
  <c r="AB71" i="3"/>
  <c r="AC71" i="3"/>
  <c r="AD71" i="3"/>
  <c r="D72" i="3"/>
  <c r="E72" i="3"/>
  <c r="F72" i="3"/>
  <c r="G72" i="3"/>
  <c r="H72" i="3"/>
  <c r="I72" i="3"/>
  <c r="J72" i="3"/>
  <c r="K72" i="3"/>
  <c r="L72" i="3"/>
  <c r="M72" i="3"/>
  <c r="N72" i="3"/>
  <c r="O72" i="3"/>
  <c r="P72" i="3"/>
  <c r="Q72" i="3"/>
  <c r="R72" i="3"/>
  <c r="S72" i="3"/>
  <c r="T72" i="3"/>
  <c r="U72" i="3"/>
  <c r="V72" i="3"/>
  <c r="W72" i="3"/>
  <c r="X72" i="3"/>
  <c r="Y72" i="3"/>
  <c r="Z72" i="3"/>
  <c r="AA72" i="3"/>
  <c r="AB72" i="3"/>
  <c r="AC72" i="3"/>
  <c r="AD72" i="3"/>
  <c r="D73" i="3"/>
  <c r="E73" i="3"/>
  <c r="F73" i="3"/>
  <c r="G73" i="3"/>
  <c r="H73" i="3"/>
  <c r="I73" i="3"/>
  <c r="J73" i="3"/>
  <c r="K73" i="3"/>
  <c r="L73" i="3"/>
  <c r="M73" i="3"/>
  <c r="N73" i="3"/>
  <c r="O73" i="3"/>
  <c r="P73" i="3"/>
  <c r="Q73" i="3"/>
  <c r="R73" i="3"/>
  <c r="S73" i="3"/>
  <c r="T73" i="3"/>
  <c r="U73" i="3"/>
  <c r="V73" i="3"/>
  <c r="W73" i="3"/>
  <c r="X73" i="3"/>
  <c r="Y73" i="3"/>
  <c r="Z73" i="3"/>
  <c r="AA73" i="3"/>
  <c r="AB73" i="3"/>
  <c r="AC73" i="3"/>
  <c r="AD73" i="3"/>
  <c r="D74" i="3"/>
  <c r="E74" i="3"/>
  <c r="F74" i="3"/>
  <c r="G74" i="3"/>
  <c r="H74" i="3"/>
  <c r="I74" i="3"/>
  <c r="J74" i="3"/>
  <c r="K74" i="3"/>
  <c r="L74" i="3"/>
  <c r="M74" i="3"/>
  <c r="N74" i="3"/>
  <c r="O74" i="3"/>
  <c r="P74" i="3"/>
  <c r="Q74" i="3"/>
  <c r="R74" i="3"/>
  <c r="S74" i="3"/>
  <c r="T74" i="3"/>
  <c r="U74" i="3"/>
  <c r="V74" i="3"/>
  <c r="W74" i="3"/>
  <c r="X74" i="3"/>
  <c r="Y74" i="3"/>
  <c r="Z74" i="3"/>
  <c r="AA74" i="3"/>
  <c r="AB74" i="3"/>
  <c r="AC74" i="3"/>
  <c r="AD74" i="3"/>
  <c r="D75" i="3"/>
  <c r="E75" i="3"/>
  <c r="F75" i="3"/>
  <c r="G75" i="3"/>
  <c r="H75" i="3"/>
  <c r="I75" i="3"/>
  <c r="J75" i="3"/>
  <c r="K75" i="3"/>
  <c r="L75" i="3"/>
  <c r="M75" i="3"/>
  <c r="N75" i="3"/>
  <c r="O75" i="3"/>
  <c r="P75" i="3"/>
  <c r="Q75" i="3"/>
  <c r="R75" i="3"/>
  <c r="S75" i="3"/>
  <c r="T75" i="3"/>
  <c r="U75" i="3"/>
  <c r="V75" i="3"/>
  <c r="W75" i="3"/>
  <c r="X75" i="3"/>
  <c r="Y75" i="3"/>
  <c r="Z75" i="3"/>
  <c r="AA75" i="3"/>
  <c r="AB75" i="3"/>
  <c r="AC75" i="3"/>
  <c r="AD75" i="3"/>
  <c r="D77" i="3"/>
  <c r="E77" i="3"/>
  <c r="F77" i="3"/>
  <c r="G77" i="3"/>
  <c r="H77" i="3"/>
  <c r="I77" i="3"/>
  <c r="J77" i="3"/>
  <c r="K77" i="3"/>
  <c r="L77" i="3"/>
  <c r="M77" i="3"/>
  <c r="N77" i="3"/>
  <c r="O77" i="3"/>
  <c r="P77" i="3"/>
  <c r="Q77" i="3"/>
  <c r="R77" i="3"/>
  <c r="S77" i="3"/>
  <c r="T77" i="3"/>
  <c r="U77" i="3"/>
  <c r="V77" i="3"/>
  <c r="W77" i="3"/>
  <c r="X77" i="3"/>
  <c r="Y77" i="3"/>
  <c r="Z77" i="3"/>
  <c r="AA77" i="3"/>
  <c r="AB77" i="3"/>
  <c r="AC77" i="3"/>
  <c r="AD77" i="3"/>
  <c r="C77" i="3"/>
  <c r="C72" i="3"/>
  <c r="C73" i="3"/>
  <c r="C74" i="3"/>
  <c r="C75" i="3"/>
  <c r="C71" i="3"/>
  <c r="C67" i="3"/>
  <c r="C62" i="3"/>
  <c r="C64" i="3"/>
  <c r="C65" i="3"/>
  <c r="C61" i="3"/>
  <c r="D51" i="3"/>
  <c r="E51" i="3"/>
  <c r="F51" i="3"/>
  <c r="G51" i="3"/>
  <c r="H51" i="3"/>
  <c r="I51" i="3"/>
  <c r="J51" i="3"/>
  <c r="K51" i="3"/>
  <c r="L51" i="3"/>
  <c r="M51" i="3"/>
  <c r="N51" i="3"/>
  <c r="O51" i="3"/>
  <c r="P51" i="3"/>
  <c r="Q51" i="3"/>
  <c r="R51" i="3"/>
  <c r="S51" i="3"/>
  <c r="T51" i="3"/>
  <c r="U51" i="3"/>
  <c r="V51" i="3"/>
  <c r="W51" i="3"/>
  <c r="X51" i="3"/>
  <c r="Y51" i="3"/>
  <c r="Z51" i="3"/>
  <c r="AA51" i="3"/>
  <c r="AB51" i="3"/>
  <c r="AC51" i="3"/>
  <c r="AD51" i="3"/>
  <c r="AE51" i="3"/>
  <c r="D52" i="3"/>
  <c r="E52" i="3"/>
  <c r="F52" i="3"/>
  <c r="G52" i="3"/>
  <c r="H52" i="3"/>
  <c r="I52" i="3"/>
  <c r="J52" i="3"/>
  <c r="K52" i="3"/>
  <c r="L52" i="3"/>
  <c r="M52" i="3"/>
  <c r="N52" i="3"/>
  <c r="O52" i="3"/>
  <c r="P52" i="3"/>
  <c r="Q52" i="3"/>
  <c r="R52" i="3"/>
  <c r="S52" i="3"/>
  <c r="T52" i="3"/>
  <c r="U52" i="3"/>
  <c r="V52" i="3"/>
  <c r="W52" i="3"/>
  <c r="X52" i="3"/>
  <c r="Y52" i="3"/>
  <c r="Z52" i="3"/>
  <c r="AA52" i="3"/>
  <c r="AB52" i="3"/>
  <c r="AC52" i="3"/>
  <c r="AD52" i="3"/>
  <c r="AE52" i="3"/>
  <c r="D53" i="3"/>
  <c r="E53" i="3"/>
  <c r="F53" i="3"/>
  <c r="G53" i="3"/>
  <c r="H53" i="3"/>
  <c r="I53" i="3"/>
  <c r="J53" i="3"/>
  <c r="K53" i="3"/>
  <c r="L53" i="3"/>
  <c r="M53" i="3"/>
  <c r="N53" i="3"/>
  <c r="O53" i="3"/>
  <c r="P53" i="3"/>
  <c r="Q53" i="3"/>
  <c r="R53" i="3"/>
  <c r="S53" i="3"/>
  <c r="T53" i="3"/>
  <c r="U53" i="3"/>
  <c r="V53" i="3"/>
  <c r="W53" i="3"/>
  <c r="X53" i="3"/>
  <c r="Y53" i="3"/>
  <c r="Z53" i="3"/>
  <c r="AA53" i="3"/>
  <c r="AB53" i="3"/>
  <c r="AC53" i="3"/>
  <c r="AD53" i="3"/>
  <c r="AE53" i="3"/>
  <c r="D54" i="3"/>
  <c r="E54" i="3"/>
  <c r="F54" i="3"/>
  <c r="G54" i="3"/>
  <c r="H54" i="3"/>
  <c r="I54" i="3"/>
  <c r="J54" i="3"/>
  <c r="K54" i="3"/>
  <c r="L54" i="3"/>
  <c r="M54" i="3"/>
  <c r="N54" i="3"/>
  <c r="O54" i="3"/>
  <c r="P54" i="3"/>
  <c r="Q54" i="3"/>
  <c r="R54" i="3"/>
  <c r="S54" i="3"/>
  <c r="T54" i="3"/>
  <c r="U54" i="3"/>
  <c r="V54" i="3"/>
  <c r="W54" i="3"/>
  <c r="X54" i="3"/>
  <c r="Y54" i="3"/>
  <c r="Z54" i="3"/>
  <c r="AA54" i="3"/>
  <c r="AB54" i="3"/>
  <c r="AC54" i="3"/>
  <c r="AD54" i="3"/>
  <c r="AE54" i="3"/>
  <c r="D55" i="3"/>
  <c r="E55" i="3"/>
  <c r="F55" i="3"/>
  <c r="G55" i="3"/>
  <c r="H55" i="3"/>
  <c r="I55" i="3"/>
  <c r="J55" i="3"/>
  <c r="K55" i="3"/>
  <c r="L55" i="3"/>
  <c r="M55" i="3"/>
  <c r="N55" i="3"/>
  <c r="O55" i="3"/>
  <c r="P55" i="3"/>
  <c r="Q55" i="3"/>
  <c r="R55" i="3"/>
  <c r="S55" i="3"/>
  <c r="T55" i="3"/>
  <c r="U55" i="3"/>
  <c r="V55" i="3"/>
  <c r="W55" i="3"/>
  <c r="X55" i="3"/>
  <c r="Y55" i="3"/>
  <c r="Z55" i="3"/>
  <c r="AA55" i="3"/>
  <c r="AB55" i="3"/>
  <c r="AC55" i="3"/>
  <c r="AD55" i="3"/>
  <c r="AE55" i="3"/>
  <c r="D57" i="3"/>
  <c r="E57" i="3"/>
  <c r="F57" i="3"/>
  <c r="G57" i="3"/>
  <c r="H57" i="3"/>
  <c r="I57" i="3"/>
  <c r="J57" i="3"/>
  <c r="K57" i="3"/>
  <c r="L57" i="3"/>
  <c r="M57" i="3"/>
  <c r="N57" i="3"/>
  <c r="O57" i="3"/>
  <c r="P57" i="3"/>
  <c r="Q57" i="3"/>
  <c r="R57" i="3"/>
  <c r="S57" i="3"/>
  <c r="T57" i="3"/>
  <c r="U57" i="3"/>
  <c r="V57" i="3"/>
  <c r="W57" i="3"/>
  <c r="X57" i="3"/>
  <c r="Y57" i="3"/>
  <c r="Z57" i="3"/>
  <c r="AA57" i="3"/>
  <c r="AB57" i="3"/>
  <c r="AC57" i="3"/>
  <c r="AD57" i="3"/>
  <c r="AE57" i="3"/>
  <c r="C57" i="3"/>
  <c r="C52" i="3"/>
  <c r="C53" i="3"/>
  <c r="C54" i="3"/>
  <c r="C55" i="3"/>
  <c r="C58" i="3"/>
  <c r="C51" i="3"/>
  <c r="C11" i="3"/>
  <c r="D35" i="3"/>
  <c r="E35" i="3"/>
  <c r="F35" i="3"/>
  <c r="G35" i="3"/>
  <c r="H35" i="3"/>
  <c r="I35" i="3"/>
  <c r="J35" i="3"/>
  <c r="K35" i="3"/>
  <c r="L35" i="3"/>
  <c r="M35" i="3"/>
  <c r="N35" i="3"/>
  <c r="O35" i="3"/>
  <c r="P35" i="3"/>
  <c r="Q35" i="3"/>
  <c r="R35" i="3"/>
  <c r="S35" i="3"/>
  <c r="T35" i="3"/>
  <c r="U35" i="3"/>
  <c r="V35" i="3"/>
  <c r="W35" i="3"/>
  <c r="X35" i="3"/>
  <c r="Y35" i="3"/>
  <c r="Z35" i="3"/>
  <c r="AA35" i="3"/>
  <c r="AB35" i="3"/>
  <c r="AC35" i="3"/>
  <c r="AD35" i="3"/>
  <c r="D36" i="3"/>
  <c r="E36" i="3"/>
  <c r="F36" i="3"/>
  <c r="G36" i="3"/>
  <c r="H36" i="3"/>
  <c r="I36" i="3"/>
  <c r="J36" i="3"/>
  <c r="K36" i="3"/>
  <c r="L36" i="3"/>
  <c r="M36" i="3"/>
  <c r="N36" i="3"/>
  <c r="O36" i="3"/>
  <c r="P36" i="3"/>
  <c r="Q36" i="3"/>
  <c r="R36" i="3"/>
  <c r="S36" i="3"/>
  <c r="T36" i="3"/>
  <c r="U36" i="3"/>
  <c r="V36" i="3"/>
  <c r="W36" i="3"/>
  <c r="X36" i="3"/>
  <c r="Y36" i="3"/>
  <c r="Z36" i="3"/>
  <c r="AA36" i="3"/>
  <c r="AB36" i="3"/>
  <c r="AC36" i="3"/>
  <c r="AD36" i="3"/>
  <c r="D37" i="3"/>
  <c r="E37" i="3"/>
  <c r="F37" i="3"/>
  <c r="G37" i="3"/>
  <c r="H37" i="3"/>
  <c r="I37" i="3"/>
  <c r="J37" i="3"/>
  <c r="K37" i="3"/>
  <c r="L37" i="3"/>
  <c r="M37" i="3"/>
  <c r="N37" i="3"/>
  <c r="O37" i="3"/>
  <c r="P37" i="3"/>
  <c r="Q37" i="3"/>
  <c r="R37" i="3"/>
  <c r="S37" i="3"/>
  <c r="T37" i="3"/>
  <c r="U37" i="3"/>
  <c r="V37" i="3"/>
  <c r="W37" i="3"/>
  <c r="X37" i="3"/>
  <c r="Y37" i="3"/>
  <c r="Z37" i="3"/>
  <c r="AA37" i="3"/>
  <c r="AB37" i="3"/>
  <c r="AC37" i="3"/>
  <c r="AD37" i="3"/>
  <c r="D38" i="3"/>
  <c r="E38" i="3"/>
  <c r="F38" i="3"/>
  <c r="G38" i="3"/>
  <c r="H38" i="3"/>
  <c r="I38" i="3"/>
  <c r="J38" i="3"/>
  <c r="K38" i="3"/>
  <c r="L38" i="3"/>
  <c r="M38" i="3"/>
  <c r="N38" i="3"/>
  <c r="O38" i="3"/>
  <c r="P38" i="3"/>
  <c r="Q38" i="3"/>
  <c r="R38" i="3"/>
  <c r="S38" i="3"/>
  <c r="T38" i="3"/>
  <c r="U38" i="3"/>
  <c r="V38" i="3"/>
  <c r="W38" i="3"/>
  <c r="X38" i="3"/>
  <c r="Y38" i="3"/>
  <c r="Z38" i="3"/>
  <c r="AA38" i="3"/>
  <c r="AB38" i="3"/>
  <c r="AC38" i="3"/>
  <c r="AD38" i="3"/>
  <c r="D39" i="3"/>
  <c r="E39" i="3"/>
  <c r="F39" i="3"/>
  <c r="G39" i="3"/>
  <c r="H39" i="3"/>
  <c r="I39" i="3"/>
  <c r="J39" i="3"/>
  <c r="K39" i="3"/>
  <c r="L39" i="3"/>
  <c r="M39" i="3"/>
  <c r="N39" i="3"/>
  <c r="O39" i="3"/>
  <c r="P39" i="3"/>
  <c r="Q39" i="3"/>
  <c r="R39" i="3"/>
  <c r="S39" i="3"/>
  <c r="T39" i="3"/>
  <c r="U39" i="3"/>
  <c r="V39" i="3"/>
  <c r="W39" i="3"/>
  <c r="X39" i="3"/>
  <c r="Y39" i="3"/>
  <c r="Z39" i="3"/>
  <c r="AA39" i="3"/>
  <c r="AB39" i="3"/>
  <c r="AC39" i="3"/>
  <c r="AD39" i="3"/>
  <c r="D41" i="3"/>
  <c r="E41" i="3"/>
  <c r="F41" i="3"/>
  <c r="G41" i="3"/>
  <c r="H41" i="3"/>
  <c r="I41" i="3"/>
  <c r="J41" i="3"/>
  <c r="K41" i="3"/>
  <c r="L41" i="3"/>
  <c r="M41" i="3"/>
  <c r="N41" i="3"/>
  <c r="O41" i="3"/>
  <c r="P41" i="3"/>
  <c r="Q41" i="3"/>
  <c r="R41" i="3"/>
  <c r="S41" i="3"/>
  <c r="T41" i="3"/>
  <c r="U41" i="3"/>
  <c r="V41" i="3"/>
  <c r="W41" i="3"/>
  <c r="X41" i="3"/>
  <c r="Y41" i="3"/>
  <c r="Z41" i="3"/>
  <c r="AA41" i="3"/>
  <c r="AB41" i="3"/>
  <c r="AC41" i="3"/>
  <c r="AD41" i="3"/>
  <c r="C36" i="3"/>
  <c r="C37" i="3"/>
  <c r="C38" i="3"/>
  <c r="C39" i="3"/>
  <c r="C41" i="3"/>
  <c r="C35" i="3"/>
  <c r="D31" i="3"/>
  <c r="E31" i="3"/>
  <c r="F31" i="3"/>
  <c r="G31" i="3"/>
  <c r="H31" i="3"/>
  <c r="I31" i="3"/>
  <c r="J31" i="3"/>
  <c r="K31" i="3"/>
  <c r="L31" i="3"/>
  <c r="M31" i="3"/>
  <c r="N31" i="3"/>
  <c r="O31" i="3"/>
  <c r="P31" i="3"/>
  <c r="Q31" i="3"/>
  <c r="R31" i="3"/>
  <c r="S31" i="3"/>
  <c r="T31" i="3"/>
  <c r="U31" i="3"/>
  <c r="V31" i="3"/>
  <c r="W31" i="3"/>
  <c r="X31" i="3"/>
  <c r="Y31" i="3"/>
  <c r="Z31" i="3"/>
  <c r="AA31" i="3"/>
  <c r="AB31" i="3"/>
  <c r="AC31" i="3"/>
  <c r="AD31" i="3"/>
  <c r="C31" i="3"/>
  <c r="D25" i="3"/>
  <c r="E25" i="3"/>
  <c r="F25" i="3"/>
  <c r="G25" i="3"/>
  <c r="H25" i="3"/>
  <c r="I25" i="3"/>
  <c r="J25" i="3"/>
  <c r="K25" i="3"/>
  <c r="L25" i="3"/>
  <c r="M25" i="3"/>
  <c r="N25" i="3"/>
  <c r="O25" i="3"/>
  <c r="P25" i="3"/>
  <c r="Q25" i="3"/>
  <c r="R25" i="3"/>
  <c r="S25" i="3"/>
  <c r="T25" i="3"/>
  <c r="U25" i="3"/>
  <c r="V25" i="3"/>
  <c r="W25" i="3"/>
  <c r="X25" i="3"/>
  <c r="Y25" i="3"/>
  <c r="Z25" i="3"/>
  <c r="AA25" i="3"/>
  <c r="AB25" i="3"/>
  <c r="AC25" i="3"/>
  <c r="AD25" i="3"/>
  <c r="D26" i="3"/>
  <c r="E26" i="3"/>
  <c r="F26" i="3"/>
  <c r="G26" i="3"/>
  <c r="H26" i="3"/>
  <c r="I26" i="3"/>
  <c r="J26" i="3"/>
  <c r="K26" i="3"/>
  <c r="L26" i="3"/>
  <c r="M26" i="3"/>
  <c r="N26" i="3"/>
  <c r="O26" i="3"/>
  <c r="P26" i="3"/>
  <c r="Q26" i="3"/>
  <c r="R26" i="3"/>
  <c r="S26" i="3"/>
  <c r="T26" i="3"/>
  <c r="U26" i="3"/>
  <c r="V26" i="3"/>
  <c r="W26" i="3"/>
  <c r="X26" i="3"/>
  <c r="Y26" i="3"/>
  <c r="Z26" i="3"/>
  <c r="AA26" i="3"/>
  <c r="AB26" i="3"/>
  <c r="AC26" i="3"/>
  <c r="AD26" i="3"/>
  <c r="D27" i="3"/>
  <c r="E27" i="3"/>
  <c r="F27" i="3"/>
  <c r="G27" i="3"/>
  <c r="H27" i="3"/>
  <c r="I27" i="3"/>
  <c r="J27" i="3"/>
  <c r="K27" i="3"/>
  <c r="L27" i="3"/>
  <c r="M27" i="3"/>
  <c r="N27" i="3"/>
  <c r="O27" i="3"/>
  <c r="P27" i="3"/>
  <c r="Q27" i="3"/>
  <c r="R27" i="3"/>
  <c r="S27" i="3"/>
  <c r="T27" i="3"/>
  <c r="U27" i="3"/>
  <c r="V27" i="3"/>
  <c r="W27" i="3"/>
  <c r="X27" i="3"/>
  <c r="Y27" i="3"/>
  <c r="Z27" i="3"/>
  <c r="AA27" i="3"/>
  <c r="AB27" i="3"/>
  <c r="AC27" i="3"/>
  <c r="AD27" i="3"/>
  <c r="D28" i="3"/>
  <c r="E28" i="3"/>
  <c r="F28" i="3"/>
  <c r="G28" i="3"/>
  <c r="H28" i="3"/>
  <c r="I28" i="3"/>
  <c r="J28" i="3"/>
  <c r="K28" i="3"/>
  <c r="L28" i="3"/>
  <c r="M28" i="3"/>
  <c r="N28" i="3"/>
  <c r="O28" i="3"/>
  <c r="P28" i="3"/>
  <c r="Q28" i="3"/>
  <c r="R28" i="3"/>
  <c r="S28" i="3"/>
  <c r="T28" i="3"/>
  <c r="U28" i="3"/>
  <c r="V28" i="3"/>
  <c r="W28" i="3"/>
  <c r="X28" i="3"/>
  <c r="Y28" i="3"/>
  <c r="Z28" i="3"/>
  <c r="AA28" i="3"/>
  <c r="AB28" i="3"/>
  <c r="AC28" i="3"/>
  <c r="AD28" i="3"/>
  <c r="D29" i="3"/>
  <c r="E29" i="3"/>
  <c r="F29" i="3"/>
  <c r="G29" i="3"/>
  <c r="H29" i="3"/>
  <c r="I29" i="3"/>
  <c r="J29" i="3"/>
  <c r="K29" i="3"/>
  <c r="L29" i="3"/>
  <c r="M29" i="3"/>
  <c r="N29" i="3"/>
  <c r="O29" i="3"/>
  <c r="P29" i="3"/>
  <c r="Q29" i="3"/>
  <c r="R29" i="3"/>
  <c r="S29" i="3"/>
  <c r="T29" i="3"/>
  <c r="U29" i="3"/>
  <c r="V29" i="3"/>
  <c r="W29" i="3"/>
  <c r="X29" i="3"/>
  <c r="Y29" i="3"/>
  <c r="Z29" i="3"/>
  <c r="AA29" i="3"/>
  <c r="AB29" i="3"/>
  <c r="AC29" i="3"/>
  <c r="AD29" i="3"/>
  <c r="C26" i="3"/>
  <c r="C27" i="3"/>
  <c r="C28" i="3"/>
  <c r="C29" i="3"/>
  <c r="C25" i="3"/>
  <c r="D10" i="3"/>
  <c r="E10" i="3"/>
  <c r="F10" i="3"/>
  <c r="G10" i="3"/>
  <c r="H10" i="3"/>
  <c r="I10" i="3"/>
  <c r="J10" i="3"/>
  <c r="K10" i="3"/>
  <c r="L10" i="3"/>
  <c r="M10" i="3"/>
  <c r="N10" i="3"/>
  <c r="O10" i="3"/>
  <c r="P10" i="3"/>
  <c r="Q10" i="3"/>
  <c r="R10" i="3"/>
  <c r="S10" i="3"/>
  <c r="T10" i="3"/>
  <c r="U10" i="3"/>
  <c r="V10" i="3"/>
  <c r="W10" i="3"/>
  <c r="X10" i="3"/>
  <c r="Y10" i="3"/>
  <c r="Z10" i="3"/>
  <c r="AA10" i="3"/>
  <c r="AB10" i="3"/>
  <c r="AC10" i="3"/>
  <c r="AD10" i="3"/>
  <c r="AE10" i="3"/>
  <c r="D11" i="3"/>
  <c r="E11" i="3"/>
  <c r="F11" i="3"/>
  <c r="G11" i="3"/>
  <c r="H11" i="3"/>
  <c r="I11" i="3"/>
  <c r="J11" i="3"/>
  <c r="K11" i="3"/>
  <c r="L11" i="3"/>
  <c r="M11" i="3"/>
  <c r="N11" i="3"/>
  <c r="O11" i="3"/>
  <c r="P11" i="3"/>
  <c r="Q11" i="3"/>
  <c r="R11" i="3"/>
  <c r="S11" i="3"/>
  <c r="T11" i="3"/>
  <c r="U11" i="3"/>
  <c r="V11" i="3"/>
  <c r="W11" i="3"/>
  <c r="X11" i="3"/>
  <c r="Y11" i="3"/>
  <c r="Z11" i="3"/>
  <c r="AA11" i="3"/>
  <c r="AB11" i="3"/>
  <c r="AC11" i="3"/>
  <c r="AD11" i="3"/>
  <c r="AE11" i="3"/>
  <c r="D12" i="3"/>
  <c r="E12" i="3"/>
  <c r="F12" i="3"/>
  <c r="G12" i="3"/>
  <c r="H12" i="3"/>
  <c r="I12" i="3"/>
  <c r="J12" i="3"/>
  <c r="K12" i="3"/>
  <c r="L12" i="3"/>
  <c r="M12" i="3"/>
  <c r="N12" i="3"/>
  <c r="O12" i="3"/>
  <c r="P12" i="3"/>
  <c r="Q12" i="3"/>
  <c r="R12" i="3"/>
  <c r="S12" i="3"/>
  <c r="T12" i="3"/>
  <c r="U12" i="3"/>
  <c r="V12" i="3"/>
  <c r="W12" i="3"/>
  <c r="X12" i="3"/>
  <c r="Y12" i="3"/>
  <c r="Z12" i="3"/>
  <c r="AA12" i="3"/>
  <c r="AB12" i="3"/>
  <c r="AC12" i="3"/>
  <c r="AD12" i="3"/>
  <c r="AE12" i="3"/>
  <c r="D13" i="3"/>
  <c r="E13" i="3"/>
  <c r="F13" i="3"/>
  <c r="G13" i="3"/>
  <c r="H13" i="3"/>
  <c r="I13" i="3"/>
  <c r="J13" i="3"/>
  <c r="K13" i="3"/>
  <c r="L13" i="3"/>
  <c r="M13" i="3"/>
  <c r="N13" i="3"/>
  <c r="O13" i="3"/>
  <c r="P13" i="3"/>
  <c r="Q13" i="3"/>
  <c r="R13" i="3"/>
  <c r="S13" i="3"/>
  <c r="T13" i="3"/>
  <c r="U13" i="3"/>
  <c r="V13" i="3"/>
  <c r="W13" i="3"/>
  <c r="X13" i="3"/>
  <c r="Y13" i="3"/>
  <c r="Z13" i="3"/>
  <c r="AA13" i="3"/>
  <c r="AB13" i="3"/>
  <c r="AC13" i="3"/>
  <c r="AD13" i="3"/>
  <c r="AE13" i="3"/>
  <c r="C12" i="3"/>
  <c r="C13" i="3"/>
  <c r="C10" i="3"/>
  <c r="C3" i="12" s="1"/>
  <c r="C4" i="12" s="1"/>
  <c r="AE257" i="3"/>
  <c r="AD257" i="3"/>
  <c r="AE160" i="3"/>
  <c r="AE111" i="3"/>
  <c r="AE101" i="3"/>
  <c r="AE71" i="3"/>
  <c r="L8" i="4"/>
  <c r="K8" i="4"/>
  <c r="J8" i="4"/>
  <c r="I8" i="4"/>
  <c r="H8" i="4"/>
  <c r="G8" i="4"/>
  <c r="F8" i="4"/>
  <c r="E8" i="4"/>
  <c r="D8" i="4"/>
  <c r="C5" i="1"/>
  <c r="C96" i="3" l="1"/>
  <c r="C11" i="13" s="1"/>
  <c r="G5" i="4"/>
  <c r="G5" i="12"/>
  <c r="K6" i="4"/>
  <c r="K6" i="12"/>
  <c r="C7" i="4"/>
  <c r="C7" i="12"/>
  <c r="G7" i="4"/>
  <c r="G7" i="12"/>
  <c r="C9" i="4"/>
  <c r="C9" i="12"/>
  <c r="C10" i="4"/>
  <c r="C10" i="12"/>
  <c r="V96" i="3"/>
  <c r="J96" i="3"/>
  <c r="J3" i="4"/>
  <c r="J4" i="4" s="1"/>
  <c r="J3" i="12"/>
  <c r="J4" i="12" s="1"/>
  <c r="F3" i="4"/>
  <c r="F4" i="4" s="1"/>
  <c r="F3" i="12"/>
  <c r="F4" i="12" s="1"/>
  <c r="J5" i="4"/>
  <c r="J5" i="12"/>
  <c r="F5" i="4"/>
  <c r="F5" i="12"/>
  <c r="J6" i="4"/>
  <c r="J6" i="12"/>
  <c r="F6" i="4"/>
  <c r="F6" i="12"/>
  <c r="J7" i="4"/>
  <c r="J7" i="12"/>
  <c r="F7" i="4"/>
  <c r="F7" i="12"/>
  <c r="K9" i="4"/>
  <c r="K9" i="12"/>
  <c r="G9" i="4"/>
  <c r="G9" i="12"/>
  <c r="L10" i="4"/>
  <c r="L10" i="12"/>
  <c r="H10" i="4"/>
  <c r="H10" i="12"/>
  <c r="C11" i="4"/>
  <c r="C11" i="12"/>
  <c r="AC96" i="3"/>
  <c r="J11" i="13" s="1"/>
  <c r="Y96" i="3"/>
  <c r="F11" i="13" s="1"/>
  <c r="U96" i="3"/>
  <c r="Q96" i="3"/>
  <c r="M96" i="3"/>
  <c r="I96" i="3"/>
  <c r="E96" i="3"/>
  <c r="J11" i="4"/>
  <c r="J11" i="12"/>
  <c r="F11" i="4"/>
  <c r="F11" i="12"/>
  <c r="G3" i="4"/>
  <c r="G4" i="4" s="1"/>
  <c r="G3" i="12"/>
  <c r="G4" i="12" s="1"/>
  <c r="K5" i="4"/>
  <c r="K5" i="12"/>
  <c r="H9" i="4"/>
  <c r="H9" i="12"/>
  <c r="I10" i="4"/>
  <c r="I10" i="12"/>
  <c r="E10" i="4"/>
  <c r="E10" i="12"/>
  <c r="Z96" i="3"/>
  <c r="G11" i="13" s="1"/>
  <c r="N96" i="3"/>
  <c r="G11" i="4"/>
  <c r="G11" i="12"/>
  <c r="L12" i="4"/>
  <c r="L12" i="12"/>
  <c r="L13" i="4"/>
  <c r="L13" i="12"/>
  <c r="I3" i="4"/>
  <c r="I4" i="4" s="1"/>
  <c r="I3" i="12"/>
  <c r="I4" i="12" s="1"/>
  <c r="E3" i="4"/>
  <c r="E4" i="4" s="1"/>
  <c r="E3" i="12"/>
  <c r="E4" i="12" s="1"/>
  <c r="D3" i="4"/>
  <c r="D4" i="4" s="1"/>
  <c r="D3" i="12"/>
  <c r="D4" i="12" s="1"/>
  <c r="I5" i="4"/>
  <c r="I5" i="12"/>
  <c r="E5" i="4"/>
  <c r="E5" i="12"/>
  <c r="D5" i="4"/>
  <c r="D5" i="12"/>
  <c r="I6" i="4"/>
  <c r="I6" i="12"/>
  <c r="E6" i="4"/>
  <c r="E6" i="12"/>
  <c r="D6" i="4"/>
  <c r="D6" i="12"/>
  <c r="I7" i="4"/>
  <c r="I7" i="12"/>
  <c r="E7" i="4"/>
  <c r="E7" i="12"/>
  <c r="D7" i="4"/>
  <c r="D7" i="12"/>
  <c r="J9" i="4"/>
  <c r="J9" i="12"/>
  <c r="F9" i="4"/>
  <c r="F9" i="12"/>
  <c r="K10" i="4"/>
  <c r="K10" i="12"/>
  <c r="G10" i="4"/>
  <c r="G10" i="12"/>
  <c r="AB96" i="3"/>
  <c r="I11" i="13" s="1"/>
  <c r="X96" i="3"/>
  <c r="T96" i="3"/>
  <c r="P96" i="3"/>
  <c r="E11" i="13" s="1"/>
  <c r="L96" i="3"/>
  <c r="H96" i="3"/>
  <c r="D11" i="13" s="1"/>
  <c r="D96" i="3"/>
  <c r="I11" i="4"/>
  <c r="I11" i="12"/>
  <c r="E11" i="4"/>
  <c r="E11" i="12"/>
  <c r="D11" i="4"/>
  <c r="D11" i="12"/>
  <c r="K3" i="4"/>
  <c r="K4" i="4" s="1"/>
  <c r="K3" i="12"/>
  <c r="K4" i="12" s="1"/>
  <c r="G6" i="4"/>
  <c r="G6" i="12"/>
  <c r="K7" i="4"/>
  <c r="K7" i="12"/>
  <c r="D10" i="4"/>
  <c r="D10" i="12"/>
  <c r="AD96" i="3"/>
  <c r="K11" i="13" s="1"/>
  <c r="R96" i="3"/>
  <c r="F96" i="3"/>
  <c r="K11" i="4"/>
  <c r="K11" i="12"/>
  <c r="L18" i="12"/>
  <c r="L18" i="4"/>
  <c r="L3" i="4"/>
  <c r="L4" i="4" s="1"/>
  <c r="L3" i="12"/>
  <c r="L4" i="12" s="1"/>
  <c r="H3" i="4"/>
  <c r="H4" i="4" s="1"/>
  <c r="H3" i="12"/>
  <c r="H4" i="12" s="1"/>
  <c r="C5" i="4"/>
  <c r="C5" i="12"/>
  <c r="H5" i="4"/>
  <c r="H5" i="12"/>
  <c r="C6" i="4"/>
  <c r="C6" i="12"/>
  <c r="H6" i="4"/>
  <c r="H6" i="12"/>
  <c r="L7" i="4"/>
  <c r="L7" i="12"/>
  <c r="H7" i="4"/>
  <c r="H7" i="12"/>
  <c r="C8" i="4"/>
  <c r="C8" i="12"/>
  <c r="I9" i="4"/>
  <c r="I9" i="12"/>
  <c r="E9" i="4"/>
  <c r="E9" i="12"/>
  <c r="D9" i="4"/>
  <c r="D9" i="12"/>
  <c r="J10" i="4"/>
  <c r="J10" i="12"/>
  <c r="F10" i="4"/>
  <c r="F10" i="12"/>
  <c r="AE96" i="3"/>
  <c r="L11" i="13" s="1"/>
  <c r="AA96" i="3"/>
  <c r="H11" i="13" s="1"/>
  <c r="W96" i="3"/>
  <c r="S96" i="3"/>
  <c r="O96" i="3"/>
  <c r="K96" i="3"/>
  <c r="G96" i="3"/>
  <c r="L11" i="4"/>
  <c r="L11" i="12"/>
  <c r="H11" i="4"/>
  <c r="H11" i="12"/>
  <c r="C5" i="3"/>
  <c r="C3" i="4"/>
  <c r="C4" i="4" s="1"/>
  <c r="Y76" i="3"/>
  <c r="F9" i="13" s="1"/>
  <c r="I76" i="3"/>
  <c r="AD86" i="3"/>
  <c r="K10" i="13" s="1"/>
  <c r="Z86" i="3"/>
  <c r="G10" i="13" s="1"/>
  <c r="X86" i="3"/>
  <c r="AE86" i="3"/>
  <c r="L10" i="13" s="1"/>
  <c r="AA86" i="3"/>
  <c r="H10" i="13" s="1"/>
  <c r="AD76" i="3"/>
  <c r="K9" i="13" s="1"/>
  <c r="Z76" i="3"/>
  <c r="G9" i="13" s="1"/>
  <c r="V76" i="3"/>
  <c r="R76" i="3"/>
  <c r="N76" i="3"/>
  <c r="J76" i="3"/>
  <c r="AB86" i="3"/>
  <c r="I10" i="13" s="1"/>
  <c r="AC86" i="3"/>
  <c r="J10" i="13" s="1"/>
  <c r="Y86" i="3"/>
  <c r="F10" i="13" s="1"/>
  <c r="W86" i="3"/>
  <c r="AC76" i="3"/>
  <c r="J9" i="13" s="1"/>
  <c r="U76" i="3"/>
  <c r="Q76" i="3"/>
  <c r="M76" i="3"/>
  <c r="E76" i="3"/>
  <c r="AB76" i="3"/>
  <c r="I9" i="13" s="1"/>
  <c r="D76" i="3"/>
  <c r="C86" i="3"/>
  <c r="C10" i="13" s="1"/>
  <c r="X76" i="3"/>
  <c r="T76" i="3"/>
  <c r="P76" i="3"/>
  <c r="E9" i="13" s="1"/>
  <c r="L76" i="3"/>
  <c r="H76" i="3"/>
  <c r="D9" i="13" s="1"/>
  <c r="F76" i="3"/>
  <c r="C66" i="3"/>
  <c r="C8" i="13" s="1"/>
  <c r="C76" i="3"/>
  <c r="C9" i="13" s="1"/>
  <c r="AA76" i="3"/>
  <c r="H9" i="13" s="1"/>
  <c r="W76" i="3"/>
  <c r="S76" i="3"/>
  <c r="O76" i="3"/>
  <c r="K76" i="3"/>
  <c r="G76" i="3"/>
  <c r="L30" i="3"/>
  <c r="S56" i="3"/>
  <c r="AE56" i="3"/>
  <c r="L7" i="13" s="1"/>
  <c r="AA56" i="3"/>
  <c r="H7" i="13" s="1"/>
  <c r="W56" i="3"/>
  <c r="O56" i="3"/>
  <c r="K56" i="3"/>
  <c r="G56" i="3"/>
  <c r="X56" i="3"/>
  <c r="L56" i="3"/>
  <c r="AA30" i="3"/>
  <c r="H5" i="13" s="1"/>
  <c r="W30" i="3"/>
  <c r="S30" i="3"/>
  <c r="O30" i="3"/>
  <c r="K30" i="3"/>
  <c r="G30" i="3"/>
  <c r="C56" i="3"/>
  <c r="C7" i="13" s="1"/>
  <c r="AB56" i="3"/>
  <c r="I7" i="13" s="1"/>
  <c r="P56" i="3"/>
  <c r="E7" i="13" s="1"/>
  <c r="D56" i="3"/>
  <c r="AD56" i="3"/>
  <c r="K7" i="13" s="1"/>
  <c r="Z56" i="3"/>
  <c r="G7" i="13" s="1"/>
  <c r="V56" i="3"/>
  <c r="R56" i="3"/>
  <c r="N56" i="3"/>
  <c r="J56" i="3"/>
  <c r="F56" i="3"/>
  <c r="T56" i="3"/>
  <c r="H56" i="3"/>
  <c r="D7" i="13" s="1"/>
  <c r="AB30" i="3"/>
  <c r="I5" i="13" s="1"/>
  <c r="X30" i="3"/>
  <c r="T30" i="3"/>
  <c r="P30" i="3"/>
  <c r="E5" i="13" s="1"/>
  <c r="AC56" i="3"/>
  <c r="J7" i="13" s="1"/>
  <c r="Y56" i="3"/>
  <c r="F7" i="13" s="1"/>
  <c r="U56" i="3"/>
  <c r="Q56" i="3"/>
  <c r="M56" i="3"/>
  <c r="I56" i="3"/>
  <c r="E56" i="3"/>
  <c r="H30" i="3"/>
  <c r="D5" i="13" s="1"/>
  <c r="D30" i="3"/>
  <c r="C30" i="3"/>
  <c r="C5" i="13" s="1"/>
  <c r="AD30" i="3"/>
  <c r="K5" i="13" s="1"/>
  <c r="Z30" i="3"/>
  <c r="G5" i="13" s="1"/>
  <c r="V30" i="3"/>
  <c r="R30" i="3"/>
  <c r="N30" i="3"/>
  <c r="J30" i="3"/>
  <c r="F30" i="3"/>
  <c r="AC30" i="3"/>
  <c r="J5" i="13" s="1"/>
  <c r="Y30" i="3"/>
  <c r="F5" i="13" s="1"/>
  <c r="U30" i="3"/>
  <c r="Q30" i="3"/>
  <c r="M30" i="3"/>
  <c r="I30" i="3"/>
  <c r="E30" i="3"/>
  <c r="AB14" i="3"/>
  <c r="I3" i="13" s="1"/>
  <c r="I4" i="13" s="1"/>
  <c r="T14" i="3"/>
  <c r="L14" i="3"/>
  <c r="X14" i="3"/>
  <c r="P14" i="3"/>
  <c r="E3" i="13" s="1"/>
  <c r="E4" i="13" s="1"/>
  <c r="AE14" i="3"/>
  <c r="L3" i="13" s="1"/>
  <c r="L4" i="13" s="1"/>
  <c r="W14" i="3"/>
  <c r="O14" i="3"/>
  <c r="K14" i="3"/>
  <c r="C14" i="3"/>
  <c r="C3" i="13" s="1"/>
  <c r="C4" i="13" s="1"/>
  <c r="H14" i="3"/>
  <c r="D3" i="13" s="1"/>
  <c r="D4" i="13" s="1"/>
  <c r="AA14" i="3"/>
  <c r="H3" i="13" s="1"/>
  <c r="H4" i="13" s="1"/>
  <c r="S14" i="3"/>
  <c r="G14" i="3"/>
  <c r="AD14" i="3"/>
  <c r="K3" i="13" s="1"/>
  <c r="K4" i="13" s="1"/>
  <c r="R14" i="3"/>
  <c r="F14" i="3"/>
  <c r="AC14" i="3"/>
  <c r="J3" i="13" s="1"/>
  <c r="J4" i="13" s="1"/>
  <c r="Y14" i="3"/>
  <c r="F3" i="13" s="1"/>
  <c r="F4" i="13" s="1"/>
  <c r="U14" i="3"/>
  <c r="Q14" i="3"/>
  <c r="M14" i="3"/>
  <c r="I14" i="3"/>
  <c r="E14" i="3"/>
  <c r="V14" i="3"/>
  <c r="N14" i="3"/>
  <c r="D14" i="3"/>
  <c r="Z14" i="3"/>
  <c r="G3" i="13" s="1"/>
  <c r="G4" i="13" s="1"/>
  <c r="J1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xlsx-populate</author>
  </authors>
  <commentList>
    <comment ref="AA9" authorId="0" shapeId="0" xr:uid="{00000000-0006-0000-0000-000001000000}">
      <text>
        <r>
          <rPr>
            <sz val="11"/>
            <color theme="1"/>
            <rFont val="Calibri"/>
            <family val="2"/>
            <scheme val="minor"/>
          </rPr>
          <t>Statut d'observation: Provisional value</t>
        </r>
      </text>
    </comment>
    <comment ref="AB9" authorId="0" shapeId="0" xr:uid="{00000000-0006-0000-0000-000002000000}">
      <text>
        <r>
          <rPr>
            <sz val="11"/>
            <color theme="1"/>
            <rFont val="Calibri"/>
            <family val="2"/>
            <scheme val="minor"/>
          </rPr>
          <t>Statut d'observation: Provisional value</t>
        </r>
      </text>
    </comment>
    <comment ref="AC9" authorId="0" shapeId="0" xr:uid="{00000000-0006-0000-0000-000003000000}">
      <text>
        <r>
          <rPr>
            <sz val="11"/>
            <color theme="1"/>
            <rFont val="Calibri"/>
            <family val="2"/>
            <scheme val="minor"/>
          </rPr>
          <t>Statut d'observation: Provisional value</t>
        </r>
      </text>
    </comment>
    <comment ref="AD9" authorId="0" shapeId="0" xr:uid="{00000000-0006-0000-0000-000004000000}">
      <text>
        <r>
          <rPr>
            <sz val="11"/>
            <color theme="1"/>
            <rFont val="Calibri"/>
            <family val="2"/>
            <scheme val="minor"/>
          </rPr>
          <t>Statut d'observation: Provisional value</t>
        </r>
      </text>
    </comment>
    <comment ref="AE9" authorId="0" shapeId="0" xr:uid="{00000000-0006-0000-0000-000005000000}">
      <text>
        <r>
          <rPr>
            <sz val="11"/>
            <color theme="1"/>
            <rFont val="Calibri"/>
            <family val="2"/>
            <scheme val="minor"/>
          </rPr>
          <t>Statut d'observation: Provisional value</t>
        </r>
      </text>
    </comment>
    <comment ref="AA10" authorId="0" shapeId="0" xr:uid="{00000000-0006-0000-0000-000006000000}">
      <text>
        <r>
          <rPr>
            <sz val="11"/>
            <color theme="1"/>
            <rFont val="Calibri"/>
            <family val="2"/>
            <scheme val="minor"/>
          </rPr>
          <t>Statut d'observation: Provisional value</t>
        </r>
      </text>
    </comment>
    <comment ref="AB10" authorId="0" shapeId="0" xr:uid="{00000000-0006-0000-0000-000007000000}">
      <text>
        <r>
          <rPr>
            <sz val="11"/>
            <color theme="1"/>
            <rFont val="Calibri"/>
            <family val="2"/>
            <scheme val="minor"/>
          </rPr>
          <t>Statut d'observation: Provisional value</t>
        </r>
      </text>
    </comment>
    <comment ref="AC10" authorId="0" shapeId="0" xr:uid="{00000000-0006-0000-0000-000008000000}">
      <text>
        <r>
          <rPr>
            <sz val="11"/>
            <color theme="1"/>
            <rFont val="Calibri"/>
            <family val="2"/>
            <scheme val="minor"/>
          </rPr>
          <t>Statut d'observation: Provisional value</t>
        </r>
      </text>
    </comment>
    <comment ref="AD10" authorId="0" shapeId="0" xr:uid="{00000000-0006-0000-0000-000009000000}">
      <text>
        <r>
          <rPr>
            <sz val="11"/>
            <color theme="1"/>
            <rFont val="Calibri"/>
            <family val="2"/>
            <scheme val="minor"/>
          </rPr>
          <t>Statut d'observation: Provisional value</t>
        </r>
      </text>
    </comment>
    <comment ref="AE10" authorId="0" shapeId="0" xr:uid="{00000000-0006-0000-0000-00000A000000}">
      <text>
        <r>
          <rPr>
            <sz val="11"/>
            <color theme="1"/>
            <rFont val="Calibri"/>
            <family val="2"/>
            <scheme val="minor"/>
          </rPr>
          <t>Statut d'observation: Provisional value</t>
        </r>
      </text>
    </comment>
    <comment ref="AA11" authorId="0" shapeId="0" xr:uid="{00000000-0006-0000-0000-00000B000000}">
      <text>
        <r>
          <rPr>
            <sz val="11"/>
            <color theme="1"/>
            <rFont val="Calibri"/>
            <family val="2"/>
            <scheme val="minor"/>
          </rPr>
          <t>Statut d'observation: Provisional value</t>
        </r>
      </text>
    </comment>
    <comment ref="AB11" authorId="0" shapeId="0" xr:uid="{00000000-0006-0000-0000-00000C000000}">
      <text>
        <r>
          <rPr>
            <sz val="11"/>
            <color theme="1"/>
            <rFont val="Calibri"/>
            <family val="2"/>
            <scheme val="minor"/>
          </rPr>
          <t>Statut d'observation: Provisional value</t>
        </r>
      </text>
    </comment>
    <comment ref="AC11" authorId="0" shapeId="0" xr:uid="{00000000-0006-0000-0000-00000D000000}">
      <text>
        <r>
          <rPr>
            <sz val="11"/>
            <color theme="1"/>
            <rFont val="Calibri"/>
            <family val="2"/>
            <scheme val="minor"/>
          </rPr>
          <t>Statut d'observation: Provisional value</t>
        </r>
      </text>
    </comment>
    <comment ref="AD11" authorId="0" shapeId="0" xr:uid="{00000000-0006-0000-0000-00000E000000}">
      <text>
        <r>
          <rPr>
            <sz val="11"/>
            <color theme="1"/>
            <rFont val="Calibri"/>
            <family val="2"/>
            <scheme val="minor"/>
          </rPr>
          <t>Statut d'observation: Provisional value</t>
        </r>
      </text>
    </comment>
    <comment ref="AE11" authorId="0" shapeId="0" xr:uid="{00000000-0006-0000-0000-00000F000000}">
      <text>
        <r>
          <rPr>
            <sz val="11"/>
            <color theme="1"/>
            <rFont val="Calibri"/>
            <family val="2"/>
            <scheme val="minor"/>
          </rPr>
          <t>Statut d'observation: Provisional value</t>
        </r>
      </text>
    </comment>
    <comment ref="AA13" authorId="0" shapeId="0" xr:uid="{00000000-0006-0000-0000-000010000000}">
      <text>
        <r>
          <rPr>
            <sz val="11"/>
            <color theme="1"/>
            <rFont val="Calibri"/>
            <family val="2"/>
            <scheme val="minor"/>
          </rPr>
          <t>Statut d'observation: Provisional value</t>
        </r>
      </text>
    </comment>
    <comment ref="AB13" authorId="0" shapeId="0" xr:uid="{00000000-0006-0000-0000-000011000000}">
      <text>
        <r>
          <rPr>
            <sz val="11"/>
            <color theme="1"/>
            <rFont val="Calibri"/>
            <family val="2"/>
            <scheme val="minor"/>
          </rPr>
          <t>Statut d'observation: Provisional value</t>
        </r>
      </text>
    </comment>
    <comment ref="AC13" authorId="0" shapeId="0" xr:uid="{00000000-0006-0000-0000-000012000000}">
      <text>
        <r>
          <rPr>
            <sz val="11"/>
            <color theme="1"/>
            <rFont val="Calibri"/>
            <family val="2"/>
            <scheme val="minor"/>
          </rPr>
          <t>Statut d'observation: Provisional value</t>
        </r>
      </text>
    </comment>
    <comment ref="AD13" authorId="0" shapeId="0" xr:uid="{00000000-0006-0000-0000-000013000000}">
      <text>
        <r>
          <rPr>
            <sz val="11"/>
            <color theme="1"/>
            <rFont val="Calibri"/>
            <family val="2"/>
            <scheme val="minor"/>
          </rPr>
          <t>Statut d'observation: Provisional value</t>
        </r>
      </text>
    </comment>
    <comment ref="AE13" authorId="0" shapeId="0" xr:uid="{00000000-0006-0000-0000-000014000000}">
      <text>
        <r>
          <rPr>
            <sz val="11"/>
            <color theme="1"/>
            <rFont val="Calibri"/>
            <family val="2"/>
            <scheme val="minor"/>
          </rPr>
          <t>Statut d'observation: Provisional value</t>
        </r>
      </text>
    </comment>
    <comment ref="AA14" authorId="0" shapeId="0" xr:uid="{00000000-0006-0000-0000-000015000000}">
      <text>
        <r>
          <rPr>
            <sz val="11"/>
            <color theme="1"/>
            <rFont val="Calibri"/>
            <family val="2"/>
            <scheme val="minor"/>
          </rPr>
          <t>Statut d'observation: Provisional value</t>
        </r>
      </text>
    </comment>
    <comment ref="AB14" authorId="0" shapeId="0" xr:uid="{00000000-0006-0000-0000-000016000000}">
      <text>
        <r>
          <rPr>
            <sz val="11"/>
            <color theme="1"/>
            <rFont val="Calibri"/>
            <family val="2"/>
            <scheme val="minor"/>
          </rPr>
          <t>Statut d'observation: Provisional value</t>
        </r>
      </text>
    </comment>
    <comment ref="AC14" authorId="0" shapeId="0" xr:uid="{00000000-0006-0000-0000-000017000000}">
      <text>
        <r>
          <rPr>
            <sz val="11"/>
            <color theme="1"/>
            <rFont val="Calibri"/>
            <family val="2"/>
            <scheme val="minor"/>
          </rPr>
          <t>Statut d'observation: Provisional value</t>
        </r>
      </text>
    </comment>
    <comment ref="AD14" authorId="0" shapeId="0" xr:uid="{00000000-0006-0000-0000-000018000000}">
      <text>
        <r>
          <rPr>
            <sz val="11"/>
            <color theme="1"/>
            <rFont val="Calibri"/>
            <family val="2"/>
            <scheme val="minor"/>
          </rPr>
          <t>Statut d'observation: Provisional value</t>
        </r>
      </text>
    </comment>
    <comment ref="AE14" authorId="0" shapeId="0" xr:uid="{00000000-0006-0000-0000-000019000000}">
      <text>
        <r>
          <rPr>
            <sz val="11"/>
            <color theme="1"/>
            <rFont val="Calibri"/>
            <family val="2"/>
            <scheme val="minor"/>
          </rPr>
          <t>Statut d'observation: Provisional value</t>
        </r>
      </text>
    </comment>
    <comment ref="AA15" authorId="0" shapeId="0" xr:uid="{00000000-0006-0000-0000-00001A000000}">
      <text>
        <r>
          <rPr>
            <sz val="11"/>
            <color theme="1"/>
            <rFont val="Calibri"/>
            <family val="2"/>
            <scheme val="minor"/>
          </rPr>
          <t>Statut d'observation: Provisional value</t>
        </r>
      </text>
    </comment>
    <comment ref="AB15" authorId="0" shapeId="0" xr:uid="{00000000-0006-0000-0000-00001B000000}">
      <text>
        <r>
          <rPr>
            <sz val="11"/>
            <color theme="1"/>
            <rFont val="Calibri"/>
            <family val="2"/>
            <scheme val="minor"/>
          </rPr>
          <t>Statut d'observation: Provisional value</t>
        </r>
      </text>
    </comment>
    <comment ref="AC15" authorId="0" shapeId="0" xr:uid="{00000000-0006-0000-0000-00001C000000}">
      <text>
        <r>
          <rPr>
            <sz val="11"/>
            <color theme="1"/>
            <rFont val="Calibri"/>
            <family val="2"/>
            <scheme val="minor"/>
          </rPr>
          <t>Statut d'observation: Provisional value</t>
        </r>
      </text>
    </comment>
    <comment ref="AD15" authorId="0" shapeId="0" xr:uid="{00000000-0006-0000-0000-00001D000000}">
      <text>
        <r>
          <rPr>
            <sz val="11"/>
            <color theme="1"/>
            <rFont val="Calibri"/>
            <family val="2"/>
            <scheme val="minor"/>
          </rPr>
          <t>Statut d'observation: Provisional value</t>
        </r>
      </text>
    </comment>
    <comment ref="AE15" authorId="0" shapeId="0" xr:uid="{00000000-0006-0000-0000-00001E000000}">
      <text>
        <r>
          <rPr>
            <sz val="11"/>
            <color theme="1"/>
            <rFont val="Calibri"/>
            <family val="2"/>
            <scheme val="minor"/>
          </rPr>
          <t>Statut d'observation: Provisional value</t>
        </r>
      </text>
    </comment>
    <comment ref="AA16" authorId="0" shapeId="0" xr:uid="{00000000-0006-0000-0000-00001F000000}">
      <text>
        <r>
          <rPr>
            <sz val="11"/>
            <color theme="1"/>
            <rFont val="Calibri"/>
            <family val="2"/>
            <scheme val="minor"/>
          </rPr>
          <t>Statut d'observation: Provisional value</t>
        </r>
      </text>
    </comment>
    <comment ref="AB16" authorId="0" shapeId="0" xr:uid="{00000000-0006-0000-0000-000020000000}">
      <text>
        <r>
          <rPr>
            <sz val="11"/>
            <color theme="1"/>
            <rFont val="Calibri"/>
            <family val="2"/>
            <scheme val="minor"/>
          </rPr>
          <t>Statut d'observation: Provisional value</t>
        </r>
      </text>
    </comment>
    <comment ref="AC16" authorId="0" shapeId="0" xr:uid="{00000000-0006-0000-0000-000021000000}">
      <text>
        <r>
          <rPr>
            <sz val="11"/>
            <color theme="1"/>
            <rFont val="Calibri"/>
            <family val="2"/>
            <scheme val="minor"/>
          </rPr>
          <t>Statut d'observation: Provisional value</t>
        </r>
      </text>
    </comment>
    <comment ref="AD16" authorId="0" shapeId="0" xr:uid="{00000000-0006-0000-0000-000022000000}">
      <text>
        <r>
          <rPr>
            <sz val="11"/>
            <color theme="1"/>
            <rFont val="Calibri"/>
            <family val="2"/>
            <scheme val="minor"/>
          </rPr>
          <t>Statut d'observation: Provisional value</t>
        </r>
      </text>
    </comment>
    <comment ref="AE16" authorId="0" shapeId="0" xr:uid="{00000000-0006-0000-0000-000023000000}">
      <text>
        <r>
          <rPr>
            <sz val="11"/>
            <color theme="1"/>
            <rFont val="Calibri"/>
            <family val="2"/>
            <scheme val="minor"/>
          </rPr>
          <t>Statut d'observation: Provisional value</t>
        </r>
      </text>
    </comment>
    <comment ref="AD33" authorId="0" shapeId="0" xr:uid="{00000000-0006-0000-0000-000024000000}">
      <text>
        <r>
          <rPr>
            <sz val="11"/>
            <color theme="1"/>
            <rFont val="Calibri"/>
            <family val="2"/>
            <scheme val="minor"/>
          </rPr>
          <t>Statut d'observation: Provisional value</t>
        </r>
      </text>
    </comment>
    <comment ref="AD34" authorId="0" shapeId="0" xr:uid="{00000000-0006-0000-0000-000025000000}">
      <text>
        <r>
          <rPr>
            <sz val="11"/>
            <color theme="1"/>
            <rFont val="Calibri"/>
            <family val="2"/>
            <scheme val="minor"/>
          </rPr>
          <t>Statut d'observation: Provisional value</t>
        </r>
      </text>
    </comment>
    <comment ref="AD35" authorId="0" shapeId="0" xr:uid="{00000000-0006-0000-0000-000026000000}">
      <text>
        <r>
          <rPr>
            <sz val="11"/>
            <color theme="1"/>
            <rFont val="Calibri"/>
            <family val="2"/>
            <scheme val="minor"/>
          </rPr>
          <t>Statut d'observation: Provisional value</t>
        </r>
      </text>
    </comment>
    <comment ref="AD37" authorId="0" shapeId="0" xr:uid="{00000000-0006-0000-0000-000027000000}">
      <text>
        <r>
          <rPr>
            <sz val="11"/>
            <color theme="1"/>
            <rFont val="Calibri"/>
            <family val="2"/>
            <scheme val="minor"/>
          </rPr>
          <t>Statut d'observation: Provisional value</t>
        </r>
      </text>
    </comment>
    <comment ref="AD38" authorId="0" shapeId="0" xr:uid="{00000000-0006-0000-0000-000028000000}">
      <text>
        <r>
          <rPr>
            <sz val="11"/>
            <color theme="1"/>
            <rFont val="Calibri"/>
            <family val="2"/>
            <scheme val="minor"/>
          </rPr>
          <t>Statut d'observation: Provisional value</t>
        </r>
      </text>
    </comment>
    <comment ref="AD39" authorId="0" shapeId="0" xr:uid="{00000000-0006-0000-0000-000029000000}">
      <text>
        <r>
          <rPr>
            <sz val="11"/>
            <color theme="1"/>
            <rFont val="Calibri"/>
            <family val="2"/>
            <scheme val="minor"/>
          </rPr>
          <t>Statut d'observation: Provisional value</t>
        </r>
      </text>
    </comment>
    <comment ref="AD40" authorId="0" shapeId="0" xr:uid="{00000000-0006-0000-0000-00002A000000}">
      <text>
        <r>
          <rPr>
            <sz val="11"/>
            <color theme="1"/>
            <rFont val="Calibri"/>
            <family val="2"/>
            <scheme val="minor"/>
          </rPr>
          <t>Statut d'observation: Provisional value</t>
        </r>
      </text>
    </comment>
    <comment ref="AD83" authorId="0" shapeId="0" xr:uid="{00000000-0006-0000-0000-00002B000000}">
      <text>
        <r>
          <rPr>
            <sz val="11"/>
            <color theme="1"/>
            <rFont val="Calibri"/>
            <family val="2"/>
            <scheme val="minor"/>
          </rPr>
          <t>Statut d'observation: Provisional value</t>
        </r>
      </text>
    </comment>
    <comment ref="AE83" authorId="0" shapeId="0" xr:uid="{00000000-0006-0000-0000-00002C000000}">
      <text>
        <r>
          <rPr>
            <sz val="11"/>
            <color theme="1"/>
            <rFont val="Calibri"/>
            <family val="2"/>
            <scheme val="minor"/>
          </rPr>
          <t>Statut d'observation: Provisional value</t>
        </r>
      </text>
    </comment>
    <comment ref="AD84" authorId="0" shapeId="0" xr:uid="{00000000-0006-0000-0000-00002D000000}">
      <text>
        <r>
          <rPr>
            <sz val="11"/>
            <color theme="1"/>
            <rFont val="Calibri"/>
            <family val="2"/>
            <scheme val="minor"/>
          </rPr>
          <t>Statut d'observation: Provisional value</t>
        </r>
      </text>
    </comment>
    <comment ref="AE84" authorId="0" shapeId="0" xr:uid="{00000000-0006-0000-0000-00002E000000}">
      <text>
        <r>
          <rPr>
            <sz val="11"/>
            <color theme="1"/>
            <rFont val="Calibri"/>
            <family val="2"/>
            <scheme val="minor"/>
          </rPr>
          <t>Statut d'observation: Provisional value</t>
        </r>
      </text>
    </comment>
    <comment ref="AD85" authorId="0" shapeId="0" xr:uid="{00000000-0006-0000-0000-00002F000000}">
      <text>
        <r>
          <rPr>
            <sz val="11"/>
            <color theme="1"/>
            <rFont val="Calibri"/>
            <family val="2"/>
            <scheme val="minor"/>
          </rPr>
          <t>Statut d'observation: Provisional value</t>
        </r>
      </text>
    </comment>
    <comment ref="AE85" authorId="0" shapeId="0" xr:uid="{00000000-0006-0000-0000-000030000000}">
      <text>
        <r>
          <rPr>
            <sz val="11"/>
            <color theme="1"/>
            <rFont val="Calibri"/>
            <family val="2"/>
            <scheme val="minor"/>
          </rPr>
          <t>Statut d'observation: Provisional value</t>
        </r>
      </text>
    </comment>
    <comment ref="AD86" authorId="0" shapeId="0" xr:uid="{00000000-0006-0000-0000-000031000000}">
      <text>
        <r>
          <rPr>
            <sz val="11"/>
            <color theme="1"/>
            <rFont val="Calibri"/>
            <family val="2"/>
            <scheme val="minor"/>
          </rPr>
          <t>Statut d'observation: Provisional value</t>
        </r>
      </text>
    </comment>
    <comment ref="AE86" authorId="0" shapeId="0" xr:uid="{00000000-0006-0000-0000-000032000000}">
      <text>
        <r>
          <rPr>
            <sz val="11"/>
            <color theme="1"/>
            <rFont val="Calibri"/>
            <family val="2"/>
            <scheme val="minor"/>
          </rPr>
          <t>Statut d'observation: Provisional value</t>
        </r>
      </text>
    </comment>
    <comment ref="AD87" authorId="0" shapeId="0" xr:uid="{00000000-0006-0000-0000-000033000000}">
      <text>
        <r>
          <rPr>
            <sz val="11"/>
            <color theme="1"/>
            <rFont val="Calibri"/>
            <family val="2"/>
            <scheme val="minor"/>
          </rPr>
          <t>Statut d'observation: Provisional value</t>
        </r>
      </text>
    </comment>
    <comment ref="AE87" authorId="0" shapeId="0" xr:uid="{00000000-0006-0000-0000-000034000000}">
      <text>
        <r>
          <rPr>
            <sz val="11"/>
            <color theme="1"/>
            <rFont val="Calibri"/>
            <family val="2"/>
            <scheme val="minor"/>
          </rPr>
          <t>Statut d'observation: Provisional value</t>
        </r>
      </text>
    </comment>
    <comment ref="AD88" authorId="0" shapeId="0" xr:uid="{00000000-0006-0000-0000-000035000000}">
      <text>
        <r>
          <rPr>
            <sz val="11"/>
            <color theme="1"/>
            <rFont val="Calibri"/>
            <family val="2"/>
            <scheme val="minor"/>
          </rPr>
          <t>Statut d'observation: Provisional value</t>
        </r>
      </text>
    </comment>
    <comment ref="AE88" authorId="0" shapeId="0" xr:uid="{00000000-0006-0000-0000-000036000000}">
      <text>
        <r>
          <rPr>
            <sz val="11"/>
            <color theme="1"/>
            <rFont val="Calibri"/>
            <family val="2"/>
            <scheme val="minor"/>
          </rPr>
          <t>Statut d'observation: Provisional value</t>
        </r>
      </text>
    </comment>
    <comment ref="AD89" authorId="0" shapeId="0" xr:uid="{00000000-0006-0000-0000-000037000000}">
      <text>
        <r>
          <rPr>
            <sz val="11"/>
            <color theme="1"/>
            <rFont val="Calibri"/>
            <family val="2"/>
            <scheme val="minor"/>
          </rPr>
          <t>Statut d'observation: Provisional value</t>
        </r>
      </text>
    </comment>
    <comment ref="AE89" authorId="0" shapeId="0" xr:uid="{00000000-0006-0000-0000-000038000000}">
      <text>
        <r>
          <rPr>
            <sz val="11"/>
            <color theme="1"/>
            <rFont val="Calibri"/>
            <family val="2"/>
            <scheme val="minor"/>
          </rPr>
          <t>Statut d'observation: Provisional value</t>
        </r>
      </text>
    </comment>
    <comment ref="AD90" authorId="0" shapeId="0" xr:uid="{00000000-0006-0000-0000-000039000000}">
      <text>
        <r>
          <rPr>
            <sz val="11"/>
            <color theme="1"/>
            <rFont val="Calibri"/>
            <family val="2"/>
            <scheme val="minor"/>
          </rPr>
          <t>Statut d'observation: Provisional value</t>
        </r>
      </text>
    </comment>
    <comment ref="AE90" authorId="0" shapeId="0" xr:uid="{00000000-0006-0000-0000-00003A000000}">
      <text>
        <r>
          <rPr>
            <sz val="11"/>
            <color theme="1"/>
            <rFont val="Calibri"/>
            <family val="2"/>
            <scheme val="minor"/>
          </rPr>
          <t>Statut d'observation: Provisional value</t>
        </r>
      </text>
    </comment>
    <comment ref="R92" authorId="0" shapeId="0" xr:uid="{00000000-0006-0000-0000-00003B000000}">
      <text>
        <r>
          <rPr>
            <sz val="11"/>
            <color theme="1"/>
            <rFont val="Calibri"/>
            <family val="2"/>
            <scheme val="minor"/>
          </rPr>
          <t>Statut d'observation: Time series break</t>
        </r>
      </text>
    </comment>
    <comment ref="AB92" authorId="0" shapeId="0" xr:uid="{00000000-0006-0000-0000-00003C000000}">
      <text>
        <r>
          <rPr>
            <sz val="11"/>
            <color theme="1"/>
            <rFont val="Calibri"/>
            <family val="2"/>
            <scheme val="minor"/>
          </rPr>
          <t>Statut d'observation: Provisional value</t>
        </r>
      </text>
    </comment>
    <comment ref="AC92" authorId="0" shapeId="0" xr:uid="{00000000-0006-0000-0000-00003D000000}">
      <text>
        <r>
          <rPr>
            <sz val="11"/>
            <color theme="1"/>
            <rFont val="Calibri"/>
            <family val="2"/>
            <scheme val="minor"/>
          </rPr>
          <t>Statut d'observation: Provisional value</t>
        </r>
      </text>
    </comment>
    <comment ref="AD92" authorId="0" shapeId="0" xr:uid="{00000000-0006-0000-0000-00003E000000}">
      <text>
        <r>
          <rPr>
            <sz val="11"/>
            <color theme="1"/>
            <rFont val="Calibri"/>
            <family val="2"/>
            <scheme val="minor"/>
          </rPr>
          <t>Statut d'observation: Provisional value</t>
        </r>
      </text>
    </comment>
    <comment ref="R93" authorId="0" shapeId="0" xr:uid="{00000000-0006-0000-0000-00003F000000}">
      <text>
        <r>
          <rPr>
            <sz val="11"/>
            <color theme="1"/>
            <rFont val="Calibri"/>
            <family val="2"/>
            <scheme val="minor"/>
          </rPr>
          <t>Statut d'observation: Time series break</t>
        </r>
      </text>
    </comment>
    <comment ref="AB93" authorId="0" shapeId="0" xr:uid="{00000000-0006-0000-0000-000040000000}">
      <text>
        <r>
          <rPr>
            <sz val="11"/>
            <color theme="1"/>
            <rFont val="Calibri"/>
            <family val="2"/>
            <scheme val="minor"/>
          </rPr>
          <t>Statut d'observation: Provisional value</t>
        </r>
      </text>
    </comment>
    <comment ref="AC93" authorId="0" shapeId="0" xr:uid="{00000000-0006-0000-0000-000041000000}">
      <text>
        <r>
          <rPr>
            <sz val="11"/>
            <color theme="1"/>
            <rFont val="Calibri"/>
            <family val="2"/>
            <scheme val="minor"/>
          </rPr>
          <t>Statut d'observation: Provisional value</t>
        </r>
      </text>
    </comment>
    <comment ref="AD93" authorId="0" shapeId="0" xr:uid="{00000000-0006-0000-0000-000042000000}">
      <text>
        <r>
          <rPr>
            <sz val="11"/>
            <color theme="1"/>
            <rFont val="Calibri"/>
            <family val="2"/>
            <scheme val="minor"/>
          </rPr>
          <t>Statut d'observation: Provisional value</t>
        </r>
      </text>
    </comment>
    <comment ref="R94" authorId="0" shapeId="0" xr:uid="{00000000-0006-0000-0000-000043000000}">
      <text>
        <r>
          <rPr>
            <sz val="11"/>
            <color theme="1"/>
            <rFont val="Calibri"/>
            <family val="2"/>
            <scheme val="minor"/>
          </rPr>
          <t>Statut d'observation: Time series break</t>
        </r>
      </text>
    </comment>
    <comment ref="AB94" authorId="0" shapeId="0" xr:uid="{00000000-0006-0000-0000-000044000000}">
      <text>
        <r>
          <rPr>
            <sz val="11"/>
            <color theme="1"/>
            <rFont val="Calibri"/>
            <family val="2"/>
            <scheme val="minor"/>
          </rPr>
          <t>Statut d'observation: Provisional value</t>
        </r>
      </text>
    </comment>
    <comment ref="AC94" authorId="0" shapeId="0" xr:uid="{00000000-0006-0000-0000-000045000000}">
      <text>
        <r>
          <rPr>
            <sz val="11"/>
            <color theme="1"/>
            <rFont val="Calibri"/>
            <family val="2"/>
            <scheme val="minor"/>
          </rPr>
          <t>Statut d'observation: Provisional value</t>
        </r>
      </text>
    </comment>
    <comment ref="AD94" authorId="0" shapeId="0" xr:uid="{00000000-0006-0000-0000-000046000000}">
      <text>
        <r>
          <rPr>
            <sz val="11"/>
            <color theme="1"/>
            <rFont val="Calibri"/>
            <family val="2"/>
            <scheme val="minor"/>
          </rPr>
          <t>Statut d'observation: Provisional value</t>
        </r>
      </text>
    </comment>
    <comment ref="R95" authorId="0" shapeId="0" xr:uid="{00000000-0006-0000-0000-000047000000}">
      <text>
        <r>
          <rPr>
            <sz val="11"/>
            <color theme="1"/>
            <rFont val="Calibri"/>
            <family val="2"/>
            <scheme val="minor"/>
          </rPr>
          <t>Statut d'observation: Time series break</t>
        </r>
      </text>
    </comment>
    <comment ref="AB95" authorId="0" shapeId="0" xr:uid="{00000000-0006-0000-0000-000048000000}">
      <text>
        <r>
          <rPr>
            <sz val="11"/>
            <color theme="1"/>
            <rFont val="Calibri"/>
            <family val="2"/>
            <scheme val="minor"/>
          </rPr>
          <t>Statut d'observation: Provisional value</t>
        </r>
      </text>
    </comment>
    <comment ref="AC95" authorId="0" shapeId="0" xr:uid="{00000000-0006-0000-0000-000049000000}">
      <text>
        <r>
          <rPr>
            <sz val="11"/>
            <color theme="1"/>
            <rFont val="Calibri"/>
            <family val="2"/>
            <scheme val="minor"/>
          </rPr>
          <t>Statut d'observation: Provisional value</t>
        </r>
      </text>
    </comment>
    <comment ref="AD95" authorId="0" shapeId="0" xr:uid="{00000000-0006-0000-0000-00004A000000}">
      <text>
        <r>
          <rPr>
            <sz val="11"/>
            <color theme="1"/>
            <rFont val="Calibri"/>
            <family val="2"/>
            <scheme val="minor"/>
          </rPr>
          <t>Statut d'observation: Provisional value</t>
        </r>
      </text>
    </comment>
    <comment ref="R96" authorId="0" shapeId="0" xr:uid="{00000000-0006-0000-0000-00004B000000}">
      <text>
        <r>
          <rPr>
            <sz val="11"/>
            <color theme="1"/>
            <rFont val="Calibri"/>
            <family val="2"/>
            <scheme val="minor"/>
          </rPr>
          <t>Statut d'observation: Time series break</t>
        </r>
      </text>
    </comment>
    <comment ref="AB96" authorId="0" shapeId="0" xr:uid="{00000000-0006-0000-0000-00004C000000}">
      <text>
        <r>
          <rPr>
            <sz val="11"/>
            <color theme="1"/>
            <rFont val="Calibri"/>
            <family val="2"/>
            <scheme val="minor"/>
          </rPr>
          <t>Statut d'observation: Provisional value</t>
        </r>
      </text>
    </comment>
    <comment ref="AC96" authorId="0" shapeId="0" xr:uid="{00000000-0006-0000-0000-00004D000000}">
      <text>
        <r>
          <rPr>
            <sz val="11"/>
            <color theme="1"/>
            <rFont val="Calibri"/>
            <family val="2"/>
            <scheme val="minor"/>
          </rPr>
          <t>Statut d'observation: Provisional value</t>
        </r>
      </text>
    </comment>
    <comment ref="AD96" authorId="0" shapeId="0" xr:uid="{00000000-0006-0000-0000-00004E000000}">
      <text>
        <r>
          <rPr>
            <sz val="11"/>
            <color theme="1"/>
            <rFont val="Calibri"/>
            <family val="2"/>
            <scheme val="minor"/>
          </rPr>
          <t>Statut d'observation: Provisional value</t>
        </r>
      </text>
    </comment>
    <comment ref="R97" authorId="0" shapeId="0" xr:uid="{00000000-0006-0000-0000-00004F000000}">
      <text>
        <r>
          <rPr>
            <sz val="11"/>
            <color theme="1"/>
            <rFont val="Calibri"/>
            <family val="2"/>
            <scheme val="minor"/>
          </rPr>
          <t>Statut d'observation: Time series break</t>
        </r>
      </text>
    </comment>
    <comment ref="AB97" authorId="0" shapeId="0" xr:uid="{00000000-0006-0000-0000-000050000000}">
      <text>
        <r>
          <rPr>
            <sz val="11"/>
            <color theme="1"/>
            <rFont val="Calibri"/>
            <family val="2"/>
            <scheme val="minor"/>
          </rPr>
          <t>Statut d'observation: Provisional value</t>
        </r>
      </text>
    </comment>
    <comment ref="AC97" authorId="0" shapeId="0" xr:uid="{00000000-0006-0000-0000-000051000000}">
      <text>
        <r>
          <rPr>
            <sz val="11"/>
            <color theme="1"/>
            <rFont val="Calibri"/>
            <family val="2"/>
            <scheme val="minor"/>
          </rPr>
          <t>Statut d'observation: Provisional value</t>
        </r>
      </text>
    </comment>
    <comment ref="AD97" authorId="0" shapeId="0" xr:uid="{00000000-0006-0000-0000-000052000000}">
      <text>
        <r>
          <rPr>
            <sz val="11"/>
            <color theme="1"/>
            <rFont val="Calibri"/>
            <family val="2"/>
            <scheme val="minor"/>
          </rPr>
          <t>Statut d'observation: Provisional value</t>
        </r>
      </text>
    </comment>
    <comment ref="R98" authorId="0" shapeId="0" xr:uid="{00000000-0006-0000-0000-000053000000}">
      <text>
        <r>
          <rPr>
            <sz val="11"/>
            <color theme="1"/>
            <rFont val="Calibri"/>
            <family val="2"/>
            <scheme val="minor"/>
          </rPr>
          <t>Statut d'observation: Time series break</t>
        </r>
      </text>
    </comment>
    <comment ref="AB98" authorId="0" shapeId="0" xr:uid="{00000000-0006-0000-0000-000054000000}">
      <text>
        <r>
          <rPr>
            <sz val="11"/>
            <color theme="1"/>
            <rFont val="Calibri"/>
            <family val="2"/>
            <scheme val="minor"/>
          </rPr>
          <t>Statut d'observation: Provisional value</t>
        </r>
      </text>
    </comment>
    <comment ref="AC98" authorId="0" shapeId="0" xr:uid="{00000000-0006-0000-0000-000055000000}">
      <text>
        <r>
          <rPr>
            <sz val="11"/>
            <color theme="1"/>
            <rFont val="Calibri"/>
            <family val="2"/>
            <scheme val="minor"/>
          </rPr>
          <t>Statut d'observation: Provisional value</t>
        </r>
      </text>
    </comment>
    <comment ref="AD98" authorId="0" shapeId="0" xr:uid="{00000000-0006-0000-0000-000056000000}">
      <text>
        <r>
          <rPr>
            <sz val="11"/>
            <color theme="1"/>
            <rFont val="Calibri"/>
            <family val="2"/>
            <scheme val="minor"/>
          </rPr>
          <t>Statut d'observation: Provisional value</t>
        </r>
      </text>
    </comment>
    <comment ref="R99" authorId="0" shapeId="0" xr:uid="{00000000-0006-0000-0000-000057000000}">
      <text>
        <r>
          <rPr>
            <sz val="11"/>
            <color theme="1"/>
            <rFont val="Calibri"/>
            <family val="2"/>
            <scheme val="minor"/>
          </rPr>
          <t>Statut d'observation: Time series break</t>
        </r>
      </text>
    </comment>
    <comment ref="AB99" authorId="0" shapeId="0" xr:uid="{00000000-0006-0000-0000-000058000000}">
      <text>
        <r>
          <rPr>
            <sz val="11"/>
            <color theme="1"/>
            <rFont val="Calibri"/>
            <family val="2"/>
            <scheme val="minor"/>
          </rPr>
          <t>Statut d'observation: Provisional value</t>
        </r>
      </text>
    </comment>
    <comment ref="AC99" authorId="0" shapeId="0" xr:uid="{00000000-0006-0000-0000-000059000000}">
      <text>
        <r>
          <rPr>
            <sz val="11"/>
            <color theme="1"/>
            <rFont val="Calibri"/>
            <family val="2"/>
            <scheme val="minor"/>
          </rPr>
          <t>Statut d'observation: Provisional value</t>
        </r>
      </text>
    </comment>
    <comment ref="AD99" authorId="0" shapeId="0" xr:uid="{00000000-0006-0000-0000-00005A000000}">
      <text>
        <r>
          <rPr>
            <sz val="11"/>
            <color theme="1"/>
            <rFont val="Calibri"/>
            <family val="2"/>
            <scheme val="minor"/>
          </rPr>
          <t>Statut d'observation: Provisional value</t>
        </r>
      </text>
    </comment>
    <comment ref="AD101" authorId="0" shapeId="0" xr:uid="{00000000-0006-0000-0000-00005B000000}">
      <text>
        <r>
          <rPr>
            <sz val="11"/>
            <color theme="1"/>
            <rFont val="Calibri"/>
            <family val="2"/>
            <scheme val="minor"/>
          </rPr>
          <t>Statut d'observation: Provisional value</t>
        </r>
      </text>
    </comment>
    <comment ref="AD102" authorId="0" shapeId="0" xr:uid="{00000000-0006-0000-0000-00005C000000}">
      <text>
        <r>
          <rPr>
            <sz val="11"/>
            <color theme="1"/>
            <rFont val="Calibri"/>
            <family val="2"/>
            <scheme val="minor"/>
          </rPr>
          <t>Statut d'observation: Provisional value</t>
        </r>
      </text>
    </comment>
    <comment ref="AD103" authorId="0" shapeId="0" xr:uid="{00000000-0006-0000-0000-00005D000000}">
      <text>
        <r>
          <rPr>
            <sz val="11"/>
            <color theme="1"/>
            <rFont val="Calibri"/>
            <family val="2"/>
            <scheme val="minor"/>
          </rPr>
          <t>Statut d'observation: Provisional value</t>
        </r>
      </text>
    </comment>
    <comment ref="AD104" authorId="0" shapeId="0" xr:uid="{00000000-0006-0000-0000-00005E000000}">
      <text>
        <r>
          <rPr>
            <sz val="11"/>
            <color theme="1"/>
            <rFont val="Calibri"/>
            <family val="2"/>
            <scheme val="minor"/>
          </rPr>
          <t>Statut d'observation: Provisional value</t>
        </r>
      </text>
    </comment>
    <comment ref="AD105" authorId="0" shapeId="0" xr:uid="{00000000-0006-0000-0000-00005F000000}">
      <text>
        <r>
          <rPr>
            <sz val="11"/>
            <color theme="1"/>
            <rFont val="Calibri"/>
            <family val="2"/>
            <scheme val="minor"/>
          </rPr>
          <t>Statut d'observation: Provisional value</t>
        </r>
      </text>
    </comment>
    <comment ref="AD106" authorId="0" shapeId="0" xr:uid="{00000000-0006-0000-0000-000060000000}">
      <text>
        <r>
          <rPr>
            <sz val="11"/>
            <color theme="1"/>
            <rFont val="Calibri"/>
            <family val="2"/>
            <scheme val="minor"/>
          </rPr>
          <t>Statut d'observation: Provisional value</t>
        </r>
      </text>
    </comment>
    <comment ref="AD107" authorId="0" shapeId="0" xr:uid="{00000000-0006-0000-0000-000061000000}">
      <text>
        <r>
          <rPr>
            <sz val="11"/>
            <color theme="1"/>
            <rFont val="Calibri"/>
            <family val="2"/>
            <scheme val="minor"/>
          </rPr>
          <t>Statut d'observation: Provisional value</t>
        </r>
      </text>
    </comment>
    <comment ref="AD108" authorId="0" shapeId="0" xr:uid="{00000000-0006-0000-0000-000062000000}">
      <text>
        <r>
          <rPr>
            <sz val="11"/>
            <color theme="1"/>
            <rFont val="Calibri"/>
            <family val="2"/>
            <scheme val="minor"/>
          </rPr>
          <t>Statut d'observation: Provisional value</t>
        </r>
      </text>
    </comment>
    <comment ref="AE137" authorId="0" shapeId="0" xr:uid="{00000000-0006-0000-0000-000063000000}">
      <text>
        <r>
          <rPr>
            <sz val="11"/>
            <color theme="1"/>
            <rFont val="Calibri"/>
            <family val="2"/>
            <scheme val="minor"/>
          </rPr>
          <t>Statut d'observation: Provisional value</t>
        </r>
      </text>
    </comment>
    <comment ref="AE138" authorId="0" shapeId="0" xr:uid="{00000000-0006-0000-0000-000064000000}">
      <text>
        <r>
          <rPr>
            <sz val="11"/>
            <color theme="1"/>
            <rFont val="Calibri"/>
            <family val="2"/>
            <scheme val="minor"/>
          </rPr>
          <t>Statut d'observation: Provisional value</t>
        </r>
      </text>
    </comment>
    <comment ref="AE139" authorId="0" shapeId="0" xr:uid="{00000000-0006-0000-0000-000065000000}">
      <text>
        <r>
          <rPr>
            <sz val="11"/>
            <color theme="1"/>
            <rFont val="Calibri"/>
            <family val="2"/>
            <scheme val="minor"/>
          </rPr>
          <t>Statut d'observation: Provisional value</t>
        </r>
      </text>
    </comment>
    <comment ref="AE140" authorId="0" shapeId="0" xr:uid="{00000000-0006-0000-0000-000066000000}">
      <text>
        <r>
          <rPr>
            <sz val="11"/>
            <color theme="1"/>
            <rFont val="Calibri"/>
            <family val="2"/>
            <scheme val="minor"/>
          </rPr>
          <t>Statut d'observation: Provisional value</t>
        </r>
      </text>
    </comment>
    <comment ref="AE141" authorId="0" shapeId="0" xr:uid="{00000000-0006-0000-0000-000067000000}">
      <text>
        <r>
          <rPr>
            <sz val="11"/>
            <color theme="1"/>
            <rFont val="Calibri"/>
            <family val="2"/>
            <scheme val="minor"/>
          </rPr>
          <t>Statut d'observation: Provisional value</t>
        </r>
      </text>
    </comment>
    <comment ref="AE142" authorId="0" shapeId="0" xr:uid="{00000000-0006-0000-0000-000068000000}">
      <text>
        <r>
          <rPr>
            <sz val="11"/>
            <color theme="1"/>
            <rFont val="Calibri"/>
            <family val="2"/>
            <scheme val="minor"/>
          </rPr>
          <t>Statut d'observation: Provisional value</t>
        </r>
      </text>
    </comment>
    <comment ref="AE143" authorId="0" shapeId="0" xr:uid="{00000000-0006-0000-0000-000069000000}">
      <text>
        <r>
          <rPr>
            <sz val="11"/>
            <color theme="1"/>
            <rFont val="Calibri"/>
            <family val="2"/>
            <scheme val="minor"/>
          </rPr>
          <t>Statut d'observation: Provisional value</t>
        </r>
      </text>
    </comment>
    <comment ref="AE144" authorId="0" shapeId="0" xr:uid="{00000000-0006-0000-0000-00006A000000}">
      <text>
        <r>
          <rPr>
            <sz val="11"/>
            <color theme="1"/>
            <rFont val="Calibri"/>
            <family val="2"/>
            <scheme val="minor"/>
          </rPr>
          <t>Statut d'observation: Provisional value</t>
        </r>
      </text>
    </comment>
    <comment ref="AD155" authorId="0" shapeId="0" xr:uid="{00000000-0006-0000-0000-00006B000000}">
      <text>
        <r>
          <rPr>
            <sz val="11"/>
            <color theme="1"/>
            <rFont val="Calibri"/>
            <family val="2"/>
            <scheme val="minor"/>
          </rPr>
          <t>Statut d'observation: Provisional value</t>
        </r>
      </text>
    </comment>
    <comment ref="AE155" authorId="0" shapeId="0" xr:uid="{00000000-0006-0000-0000-00006C000000}">
      <text>
        <r>
          <rPr>
            <sz val="11"/>
            <color theme="1"/>
            <rFont val="Calibri"/>
            <family val="2"/>
            <scheme val="minor"/>
          </rPr>
          <t>Statut d'observation: Provisional value</t>
        </r>
      </text>
    </comment>
    <comment ref="AD156" authorId="0" shapeId="0" xr:uid="{00000000-0006-0000-0000-00006D000000}">
      <text>
        <r>
          <rPr>
            <sz val="11"/>
            <color theme="1"/>
            <rFont val="Calibri"/>
            <family val="2"/>
            <scheme val="minor"/>
          </rPr>
          <t>Statut d'observation: Provisional value</t>
        </r>
      </text>
    </comment>
    <comment ref="AE156" authorId="0" shapeId="0" xr:uid="{00000000-0006-0000-0000-00006E000000}">
      <text>
        <r>
          <rPr>
            <sz val="11"/>
            <color theme="1"/>
            <rFont val="Calibri"/>
            <family val="2"/>
            <scheme val="minor"/>
          </rPr>
          <t>Statut d'observation: Provisional value</t>
        </r>
      </text>
    </comment>
    <comment ref="AD157" authorId="0" shapeId="0" xr:uid="{00000000-0006-0000-0000-00006F000000}">
      <text>
        <r>
          <rPr>
            <sz val="11"/>
            <color theme="1"/>
            <rFont val="Calibri"/>
            <family val="2"/>
            <scheme val="minor"/>
          </rPr>
          <t>Statut d'observation: Provisional value</t>
        </r>
      </text>
    </comment>
    <comment ref="AE157" authorId="0" shapeId="0" xr:uid="{00000000-0006-0000-0000-000070000000}">
      <text>
        <r>
          <rPr>
            <sz val="11"/>
            <color theme="1"/>
            <rFont val="Calibri"/>
            <family val="2"/>
            <scheme val="minor"/>
          </rPr>
          <t>Statut d'observation: Provisional value</t>
        </r>
      </text>
    </comment>
    <comment ref="AD159" authorId="0" shapeId="0" xr:uid="{00000000-0006-0000-0000-000071000000}">
      <text>
        <r>
          <rPr>
            <sz val="11"/>
            <color theme="1"/>
            <rFont val="Calibri"/>
            <family val="2"/>
            <scheme val="minor"/>
          </rPr>
          <t>Statut d'observation: Provisional value</t>
        </r>
      </text>
    </comment>
    <comment ref="AE159" authorId="0" shapeId="0" xr:uid="{00000000-0006-0000-0000-000072000000}">
      <text>
        <r>
          <rPr>
            <sz val="11"/>
            <color theme="1"/>
            <rFont val="Calibri"/>
            <family val="2"/>
            <scheme val="minor"/>
          </rPr>
          <t>Statut d'observation: Provisional value</t>
        </r>
      </text>
    </comment>
    <comment ref="AD160" authorId="0" shapeId="0" xr:uid="{00000000-0006-0000-0000-000073000000}">
      <text>
        <r>
          <rPr>
            <sz val="11"/>
            <color theme="1"/>
            <rFont val="Calibri"/>
            <family val="2"/>
            <scheme val="minor"/>
          </rPr>
          <t>Statut d'observation: Provisional value</t>
        </r>
      </text>
    </comment>
    <comment ref="AE160" authorId="0" shapeId="0" xr:uid="{00000000-0006-0000-0000-000074000000}">
      <text>
        <r>
          <rPr>
            <sz val="11"/>
            <color theme="1"/>
            <rFont val="Calibri"/>
            <family val="2"/>
            <scheme val="minor"/>
          </rPr>
          <t>Statut d'observation: Provisional value</t>
        </r>
      </text>
    </comment>
    <comment ref="AD161" authorId="0" shapeId="0" xr:uid="{00000000-0006-0000-0000-000075000000}">
      <text>
        <r>
          <rPr>
            <sz val="11"/>
            <color theme="1"/>
            <rFont val="Calibri"/>
            <family val="2"/>
            <scheme val="minor"/>
          </rPr>
          <t>Statut d'observation: Provisional value</t>
        </r>
      </text>
    </comment>
    <comment ref="AE161" authorId="0" shapeId="0" xr:uid="{00000000-0006-0000-0000-000076000000}">
      <text>
        <r>
          <rPr>
            <sz val="11"/>
            <color theme="1"/>
            <rFont val="Calibri"/>
            <family val="2"/>
            <scheme val="minor"/>
          </rPr>
          <t>Statut d'observation: Provisional value</t>
        </r>
      </text>
    </comment>
    <comment ref="AD162" authorId="0" shapeId="0" xr:uid="{00000000-0006-0000-0000-000077000000}">
      <text>
        <r>
          <rPr>
            <sz val="11"/>
            <color theme="1"/>
            <rFont val="Calibri"/>
            <family val="2"/>
            <scheme val="minor"/>
          </rPr>
          <t>Statut d'observation: Provisional value</t>
        </r>
      </text>
    </comment>
    <comment ref="AD171" authorId="0" shapeId="0" xr:uid="{00000000-0006-0000-0000-000078000000}">
      <text>
        <r>
          <rPr>
            <sz val="11"/>
            <color theme="1"/>
            <rFont val="Calibri"/>
            <family val="2"/>
            <scheme val="minor"/>
          </rPr>
          <t>Statut d'observation: Provisional value</t>
        </r>
      </text>
    </comment>
    <comment ref="AC191" authorId="0" shapeId="0" xr:uid="{00000000-0006-0000-0000-000079000000}">
      <text>
        <r>
          <rPr>
            <sz val="11"/>
            <color theme="1"/>
            <rFont val="Calibri"/>
            <family val="2"/>
            <scheme val="minor"/>
          </rPr>
          <t>Statut d'observation: Provisional value</t>
        </r>
      </text>
    </comment>
    <comment ref="AD191" authorId="0" shapeId="0" xr:uid="{00000000-0006-0000-0000-00007A000000}">
      <text>
        <r>
          <rPr>
            <sz val="11"/>
            <color theme="1"/>
            <rFont val="Calibri"/>
            <family val="2"/>
            <scheme val="minor"/>
          </rPr>
          <t>Statut d'observation: Provisional value</t>
        </r>
      </text>
    </comment>
    <comment ref="AC192" authorId="0" shapeId="0" xr:uid="{00000000-0006-0000-0000-00007B000000}">
      <text>
        <r>
          <rPr>
            <sz val="11"/>
            <color theme="1"/>
            <rFont val="Calibri"/>
            <family val="2"/>
            <scheme val="minor"/>
          </rPr>
          <t>Statut d'observation: Provisional value</t>
        </r>
      </text>
    </comment>
    <comment ref="AD192" authorId="0" shapeId="0" xr:uid="{00000000-0006-0000-0000-00007C000000}">
      <text>
        <r>
          <rPr>
            <sz val="11"/>
            <color theme="1"/>
            <rFont val="Calibri"/>
            <family val="2"/>
            <scheme val="minor"/>
          </rPr>
          <t>Statut d'observation: Provisional value</t>
        </r>
      </text>
    </comment>
    <comment ref="AC193" authorId="0" shapeId="0" xr:uid="{00000000-0006-0000-0000-00007D000000}">
      <text>
        <r>
          <rPr>
            <sz val="11"/>
            <color theme="1"/>
            <rFont val="Calibri"/>
            <family val="2"/>
            <scheme val="minor"/>
          </rPr>
          <t>Statut d'observation: Provisional value</t>
        </r>
      </text>
    </comment>
    <comment ref="AD193" authorId="0" shapeId="0" xr:uid="{00000000-0006-0000-0000-00007E000000}">
      <text>
        <r>
          <rPr>
            <sz val="11"/>
            <color theme="1"/>
            <rFont val="Calibri"/>
            <family val="2"/>
            <scheme val="minor"/>
          </rPr>
          <t>Statut d'observation: Provisional value</t>
        </r>
      </text>
    </comment>
    <comment ref="AC194" authorId="0" shapeId="0" xr:uid="{00000000-0006-0000-0000-00007F000000}">
      <text>
        <r>
          <rPr>
            <sz val="11"/>
            <color theme="1"/>
            <rFont val="Calibri"/>
            <family val="2"/>
            <scheme val="minor"/>
          </rPr>
          <t>Statut d'observation: Provisional value</t>
        </r>
      </text>
    </comment>
    <comment ref="AD194" authorId="0" shapeId="0" xr:uid="{00000000-0006-0000-0000-000080000000}">
      <text>
        <r>
          <rPr>
            <sz val="11"/>
            <color theme="1"/>
            <rFont val="Calibri"/>
            <family val="2"/>
            <scheme val="minor"/>
          </rPr>
          <t>Statut d'observation: Provisional value</t>
        </r>
      </text>
    </comment>
    <comment ref="AC195" authorId="0" shapeId="0" xr:uid="{00000000-0006-0000-0000-000081000000}">
      <text>
        <r>
          <rPr>
            <sz val="11"/>
            <color theme="1"/>
            <rFont val="Calibri"/>
            <family val="2"/>
            <scheme val="minor"/>
          </rPr>
          <t>Statut d'observation: Provisional value</t>
        </r>
      </text>
    </comment>
    <comment ref="AD195" authorId="0" shapeId="0" xr:uid="{00000000-0006-0000-0000-000082000000}">
      <text>
        <r>
          <rPr>
            <sz val="11"/>
            <color theme="1"/>
            <rFont val="Calibri"/>
            <family val="2"/>
            <scheme val="minor"/>
          </rPr>
          <t>Statut d'observation: Provisional value</t>
        </r>
      </text>
    </comment>
    <comment ref="AC196" authorId="0" shapeId="0" xr:uid="{00000000-0006-0000-0000-000083000000}">
      <text>
        <r>
          <rPr>
            <sz val="11"/>
            <color theme="1"/>
            <rFont val="Calibri"/>
            <family val="2"/>
            <scheme val="minor"/>
          </rPr>
          <t>Statut d'observation: Provisional value</t>
        </r>
      </text>
    </comment>
    <comment ref="AD196" authorId="0" shapeId="0" xr:uid="{00000000-0006-0000-0000-000084000000}">
      <text>
        <r>
          <rPr>
            <sz val="11"/>
            <color theme="1"/>
            <rFont val="Calibri"/>
            <family val="2"/>
            <scheme val="minor"/>
          </rPr>
          <t>Statut d'observation: Provisional value</t>
        </r>
      </text>
    </comment>
    <comment ref="AC197" authorId="0" shapeId="0" xr:uid="{00000000-0006-0000-0000-000085000000}">
      <text>
        <r>
          <rPr>
            <sz val="11"/>
            <color theme="1"/>
            <rFont val="Calibri"/>
            <family val="2"/>
            <scheme val="minor"/>
          </rPr>
          <t>Statut d'observation: Provisional value</t>
        </r>
      </text>
    </comment>
    <comment ref="AD197" authorId="0" shapeId="0" xr:uid="{00000000-0006-0000-0000-000086000000}">
      <text>
        <r>
          <rPr>
            <sz val="11"/>
            <color theme="1"/>
            <rFont val="Calibri"/>
            <family val="2"/>
            <scheme val="minor"/>
          </rPr>
          <t>Statut d'observation: Provisional value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xlsx-populate</author>
  </authors>
  <commentList>
    <comment ref="AA9" authorId="0" shapeId="0" xr:uid="{00000000-0006-0000-0100-000001000000}">
      <text>
        <r>
          <rPr>
            <sz val="11"/>
            <color theme="1"/>
            <rFont val="Calibri"/>
            <family val="2"/>
            <scheme val="minor"/>
          </rPr>
          <t>Statut d'observation: Provisional value</t>
        </r>
      </text>
    </comment>
    <comment ref="AB9" authorId="0" shapeId="0" xr:uid="{00000000-0006-0000-0100-000002000000}">
      <text>
        <r>
          <rPr>
            <sz val="11"/>
            <color theme="1"/>
            <rFont val="Calibri"/>
            <family val="2"/>
            <scheme val="minor"/>
          </rPr>
          <t>Statut d'observation: Provisional value</t>
        </r>
      </text>
    </comment>
    <comment ref="AC9" authorId="0" shapeId="0" xr:uid="{00000000-0006-0000-0100-000003000000}">
      <text>
        <r>
          <rPr>
            <sz val="11"/>
            <color theme="1"/>
            <rFont val="Calibri"/>
            <family val="2"/>
            <scheme val="minor"/>
          </rPr>
          <t>Statut d'observation: Provisional value</t>
        </r>
      </text>
    </comment>
    <comment ref="AD9" authorId="0" shapeId="0" xr:uid="{00000000-0006-0000-0100-000004000000}">
      <text>
        <r>
          <rPr>
            <sz val="11"/>
            <color theme="1"/>
            <rFont val="Calibri"/>
            <family val="2"/>
            <scheme val="minor"/>
          </rPr>
          <t>Statut d'observation: Provisional value</t>
        </r>
      </text>
    </comment>
    <comment ref="AE9" authorId="0" shapeId="0" xr:uid="{00000000-0006-0000-0100-000005000000}">
      <text>
        <r>
          <rPr>
            <sz val="11"/>
            <color theme="1"/>
            <rFont val="Calibri"/>
            <family val="2"/>
            <scheme val="minor"/>
          </rPr>
          <t>Statut d'observation: Provisional value</t>
        </r>
      </text>
    </comment>
    <comment ref="AA10" authorId="0" shapeId="0" xr:uid="{00000000-0006-0000-0100-000006000000}">
      <text>
        <r>
          <rPr>
            <sz val="11"/>
            <color theme="1"/>
            <rFont val="Calibri"/>
            <family val="2"/>
            <scheme val="minor"/>
          </rPr>
          <t>Statut d'observation: Provisional value</t>
        </r>
      </text>
    </comment>
    <comment ref="AB10" authorId="0" shapeId="0" xr:uid="{00000000-0006-0000-0100-000007000000}">
      <text>
        <r>
          <rPr>
            <sz val="11"/>
            <color theme="1"/>
            <rFont val="Calibri"/>
            <family val="2"/>
            <scheme val="minor"/>
          </rPr>
          <t>Statut d'observation: Provisional value</t>
        </r>
      </text>
    </comment>
    <comment ref="AC10" authorId="0" shapeId="0" xr:uid="{00000000-0006-0000-0100-000008000000}">
      <text>
        <r>
          <rPr>
            <sz val="11"/>
            <color theme="1"/>
            <rFont val="Calibri"/>
            <family val="2"/>
            <scheme val="minor"/>
          </rPr>
          <t>Statut d'observation: Provisional value</t>
        </r>
      </text>
    </comment>
    <comment ref="AD10" authorId="0" shapeId="0" xr:uid="{00000000-0006-0000-0100-000009000000}">
      <text>
        <r>
          <rPr>
            <sz val="11"/>
            <color theme="1"/>
            <rFont val="Calibri"/>
            <family val="2"/>
            <scheme val="minor"/>
          </rPr>
          <t>Statut d'observation: Provisional value</t>
        </r>
      </text>
    </comment>
    <comment ref="AE10" authorId="0" shapeId="0" xr:uid="{00000000-0006-0000-0100-00000A000000}">
      <text>
        <r>
          <rPr>
            <sz val="11"/>
            <color theme="1"/>
            <rFont val="Calibri"/>
            <family val="2"/>
            <scheme val="minor"/>
          </rPr>
          <t>Statut d'observation: Provisional value</t>
        </r>
      </text>
    </comment>
    <comment ref="AA11" authorId="0" shapeId="0" xr:uid="{00000000-0006-0000-0100-00000B000000}">
      <text>
        <r>
          <rPr>
            <sz val="11"/>
            <color theme="1"/>
            <rFont val="Calibri"/>
            <family val="2"/>
            <scheme val="minor"/>
          </rPr>
          <t>Statut d'observation: Provisional value</t>
        </r>
      </text>
    </comment>
    <comment ref="AB11" authorId="0" shapeId="0" xr:uid="{00000000-0006-0000-0100-00000C000000}">
      <text>
        <r>
          <rPr>
            <sz val="11"/>
            <color theme="1"/>
            <rFont val="Calibri"/>
            <family val="2"/>
            <scheme val="minor"/>
          </rPr>
          <t>Statut d'observation: Provisional value</t>
        </r>
      </text>
    </comment>
    <comment ref="AC11" authorId="0" shapeId="0" xr:uid="{00000000-0006-0000-0100-00000D000000}">
      <text>
        <r>
          <rPr>
            <sz val="11"/>
            <color theme="1"/>
            <rFont val="Calibri"/>
            <family val="2"/>
            <scheme val="minor"/>
          </rPr>
          <t>Statut d'observation: Provisional value</t>
        </r>
      </text>
    </comment>
    <comment ref="AD11" authorId="0" shapeId="0" xr:uid="{00000000-0006-0000-0100-00000E000000}">
      <text>
        <r>
          <rPr>
            <sz val="11"/>
            <color theme="1"/>
            <rFont val="Calibri"/>
            <family val="2"/>
            <scheme val="minor"/>
          </rPr>
          <t>Statut d'observation: Provisional value</t>
        </r>
      </text>
    </comment>
    <comment ref="AE11" authorId="0" shapeId="0" xr:uid="{00000000-0006-0000-0100-00000F000000}">
      <text>
        <r>
          <rPr>
            <sz val="11"/>
            <color theme="1"/>
            <rFont val="Calibri"/>
            <family val="2"/>
            <scheme val="minor"/>
          </rPr>
          <t>Statut d'observation: Provisional value</t>
        </r>
      </text>
    </comment>
    <comment ref="AA12" authorId="0" shapeId="0" xr:uid="{00000000-0006-0000-0100-000010000000}">
      <text>
        <r>
          <rPr>
            <sz val="11"/>
            <color theme="1"/>
            <rFont val="Calibri"/>
            <family val="2"/>
            <scheme val="minor"/>
          </rPr>
          <t>Statut d'observation: Provisional value</t>
        </r>
      </text>
    </comment>
    <comment ref="AB12" authorId="0" shapeId="0" xr:uid="{00000000-0006-0000-0100-000011000000}">
      <text>
        <r>
          <rPr>
            <sz val="11"/>
            <color theme="1"/>
            <rFont val="Calibri"/>
            <family val="2"/>
            <scheme val="minor"/>
          </rPr>
          <t>Statut d'observation: Provisional value</t>
        </r>
      </text>
    </comment>
    <comment ref="AC12" authorId="0" shapeId="0" xr:uid="{00000000-0006-0000-0100-000012000000}">
      <text>
        <r>
          <rPr>
            <sz val="11"/>
            <color theme="1"/>
            <rFont val="Calibri"/>
            <family val="2"/>
            <scheme val="minor"/>
          </rPr>
          <t>Statut d'observation: Provisional value</t>
        </r>
      </text>
    </comment>
    <comment ref="AD12" authorId="0" shapeId="0" xr:uid="{00000000-0006-0000-0100-000013000000}">
      <text>
        <r>
          <rPr>
            <sz val="11"/>
            <color theme="1"/>
            <rFont val="Calibri"/>
            <family val="2"/>
            <scheme val="minor"/>
          </rPr>
          <t>Statut d'observation: Provisional value</t>
        </r>
      </text>
    </comment>
    <comment ref="AE12" authorId="0" shapeId="0" xr:uid="{00000000-0006-0000-0100-000014000000}">
      <text>
        <r>
          <rPr>
            <sz val="11"/>
            <color theme="1"/>
            <rFont val="Calibri"/>
            <family val="2"/>
            <scheme val="minor"/>
          </rPr>
          <t>Statut d'observation: Provisional value</t>
        </r>
      </text>
    </comment>
    <comment ref="AA13" authorId="0" shapeId="0" xr:uid="{00000000-0006-0000-0100-000015000000}">
      <text>
        <r>
          <rPr>
            <sz val="11"/>
            <color theme="1"/>
            <rFont val="Calibri"/>
            <family val="2"/>
            <scheme val="minor"/>
          </rPr>
          <t>Statut d'observation: Provisional value</t>
        </r>
      </text>
    </comment>
    <comment ref="AB13" authorId="0" shapeId="0" xr:uid="{00000000-0006-0000-0100-000016000000}">
      <text>
        <r>
          <rPr>
            <sz val="11"/>
            <color theme="1"/>
            <rFont val="Calibri"/>
            <family val="2"/>
            <scheme val="minor"/>
          </rPr>
          <t>Statut d'observation: Provisional value</t>
        </r>
      </text>
    </comment>
    <comment ref="AC13" authorId="0" shapeId="0" xr:uid="{00000000-0006-0000-0100-000017000000}">
      <text>
        <r>
          <rPr>
            <sz val="11"/>
            <color theme="1"/>
            <rFont val="Calibri"/>
            <family val="2"/>
            <scheme val="minor"/>
          </rPr>
          <t>Statut d'observation: Provisional value</t>
        </r>
      </text>
    </comment>
    <comment ref="AD13" authorId="0" shapeId="0" xr:uid="{00000000-0006-0000-0100-000018000000}">
      <text>
        <r>
          <rPr>
            <sz val="11"/>
            <color theme="1"/>
            <rFont val="Calibri"/>
            <family val="2"/>
            <scheme val="minor"/>
          </rPr>
          <t>Statut d'observation: Provisional value</t>
        </r>
      </text>
    </comment>
    <comment ref="AE13" authorId="0" shapeId="0" xr:uid="{00000000-0006-0000-0100-000019000000}">
      <text>
        <r>
          <rPr>
            <sz val="11"/>
            <color theme="1"/>
            <rFont val="Calibri"/>
            <family val="2"/>
            <scheme val="minor"/>
          </rPr>
          <t>Statut d'observation: Provisional value</t>
        </r>
      </text>
    </comment>
    <comment ref="AA15" authorId="0" shapeId="0" xr:uid="{00000000-0006-0000-0100-00001A000000}">
      <text>
        <r>
          <rPr>
            <sz val="11"/>
            <color theme="1"/>
            <rFont val="Calibri"/>
            <family val="2"/>
            <scheme val="minor"/>
          </rPr>
          <t>Statut d'observation: Provisional value</t>
        </r>
      </text>
    </comment>
    <comment ref="AB15" authorId="0" shapeId="0" xr:uid="{00000000-0006-0000-0100-00001B000000}">
      <text>
        <r>
          <rPr>
            <sz val="11"/>
            <color theme="1"/>
            <rFont val="Calibri"/>
            <family val="2"/>
            <scheme val="minor"/>
          </rPr>
          <t>Statut d'observation: Provisional value</t>
        </r>
      </text>
    </comment>
    <comment ref="AC15" authorId="0" shapeId="0" xr:uid="{00000000-0006-0000-0100-00001C000000}">
      <text>
        <r>
          <rPr>
            <sz val="11"/>
            <color theme="1"/>
            <rFont val="Calibri"/>
            <family val="2"/>
            <scheme val="minor"/>
          </rPr>
          <t>Statut d'observation: Provisional value</t>
        </r>
      </text>
    </comment>
    <comment ref="AD15" authorId="0" shapeId="0" xr:uid="{00000000-0006-0000-0100-00001D000000}">
      <text>
        <r>
          <rPr>
            <sz val="11"/>
            <color theme="1"/>
            <rFont val="Calibri"/>
            <family val="2"/>
            <scheme val="minor"/>
          </rPr>
          <t>Statut d'observation: Provisional value</t>
        </r>
      </text>
    </comment>
    <comment ref="AE15" authorId="0" shapeId="0" xr:uid="{00000000-0006-0000-0100-00001E000000}">
      <text>
        <r>
          <rPr>
            <sz val="11"/>
            <color theme="1"/>
            <rFont val="Calibri"/>
            <family val="2"/>
            <scheme val="minor"/>
          </rPr>
          <t>Statut d'observation: Provisional value</t>
        </r>
      </text>
    </comment>
    <comment ref="AA16" authorId="0" shapeId="0" xr:uid="{00000000-0006-0000-0100-00001F000000}">
      <text>
        <r>
          <rPr>
            <sz val="11"/>
            <color theme="1"/>
            <rFont val="Calibri"/>
            <family val="2"/>
            <scheme val="minor"/>
          </rPr>
          <t>Statut d'observation: Provisional value</t>
        </r>
      </text>
    </comment>
    <comment ref="AB16" authorId="0" shapeId="0" xr:uid="{00000000-0006-0000-0100-000020000000}">
      <text>
        <r>
          <rPr>
            <sz val="11"/>
            <color theme="1"/>
            <rFont val="Calibri"/>
            <family val="2"/>
            <scheme val="minor"/>
          </rPr>
          <t>Statut d'observation: Provisional value</t>
        </r>
      </text>
    </comment>
    <comment ref="AC16" authorId="0" shapeId="0" xr:uid="{00000000-0006-0000-0100-000021000000}">
      <text>
        <r>
          <rPr>
            <sz val="11"/>
            <color theme="1"/>
            <rFont val="Calibri"/>
            <family val="2"/>
            <scheme val="minor"/>
          </rPr>
          <t>Statut d'observation: Provisional value</t>
        </r>
      </text>
    </comment>
    <comment ref="AD16" authorId="0" shapeId="0" xr:uid="{00000000-0006-0000-0100-000022000000}">
      <text>
        <r>
          <rPr>
            <sz val="11"/>
            <color theme="1"/>
            <rFont val="Calibri"/>
            <family val="2"/>
            <scheme val="minor"/>
          </rPr>
          <t>Statut d'observation: Provisional value</t>
        </r>
      </text>
    </comment>
    <comment ref="AE16" authorId="0" shapeId="0" xr:uid="{00000000-0006-0000-0100-000023000000}">
      <text>
        <r>
          <rPr>
            <sz val="11"/>
            <color theme="1"/>
            <rFont val="Calibri"/>
            <family val="2"/>
            <scheme val="minor"/>
          </rPr>
          <t>Statut d'observation: Provisional value</t>
        </r>
      </text>
    </comment>
    <comment ref="AA25" authorId="0" shapeId="0" xr:uid="{00000000-0006-0000-0100-000024000000}">
      <text>
        <r>
          <rPr>
            <sz val="11"/>
            <color theme="1"/>
            <rFont val="Calibri"/>
            <family val="2"/>
            <scheme val="minor"/>
          </rPr>
          <t>Statut d'observation: Provisional value</t>
        </r>
      </text>
    </comment>
    <comment ref="AB25" authorId="0" shapeId="0" xr:uid="{00000000-0006-0000-0100-000025000000}">
      <text>
        <r>
          <rPr>
            <sz val="11"/>
            <color theme="1"/>
            <rFont val="Calibri"/>
            <family val="2"/>
            <scheme val="minor"/>
          </rPr>
          <t>Statut d'observation: Provisional value</t>
        </r>
      </text>
    </comment>
    <comment ref="AC25" authorId="0" shapeId="0" xr:uid="{00000000-0006-0000-0100-000026000000}">
      <text>
        <r>
          <rPr>
            <sz val="11"/>
            <color theme="1"/>
            <rFont val="Calibri"/>
            <family val="2"/>
            <scheme val="minor"/>
          </rPr>
          <t>Statut d'observation: Provisional value</t>
        </r>
      </text>
    </comment>
    <comment ref="AD25" authorId="0" shapeId="0" xr:uid="{00000000-0006-0000-0100-000027000000}">
      <text>
        <r>
          <rPr>
            <sz val="11"/>
            <color theme="1"/>
            <rFont val="Calibri"/>
            <family val="2"/>
            <scheme val="minor"/>
          </rPr>
          <t>Statut d'observation: Provisional value</t>
        </r>
      </text>
    </comment>
    <comment ref="AE25" authorId="0" shapeId="0" xr:uid="{00000000-0006-0000-0100-000028000000}">
      <text>
        <r>
          <rPr>
            <sz val="11"/>
            <color theme="1"/>
            <rFont val="Calibri"/>
            <family val="2"/>
            <scheme val="minor"/>
          </rPr>
          <t>Statut d'observation: Provisional value</t>
        </r>
      </text>
    </comment>
    <comment ref="AD34" authorId="0" shapeId="0" xr:uid="{00000000-0006-0000-0100-000029000000}">
      <text>
        <r>
          <rPr>
            <sz val="11"/>
            <color theme="1"/>
            <rFont val="Calibri"/>
            <family val="2"/>
            <scheme val="minor"/>
          </rPr>
          <t>Statut d'observation: Provisional value</t>
        </r>
      </text>
    </comment>
    <comment ref="AA35" authorId="0" shapeId="0" xr:uid="{00000000-0006-0000-0100-00002A000000}">
      <text>
        <r>
          <rPr>
            <sz val="11"/>
            <color theme="1"/>
            <rFont val="Calibri"/>
            <family val="2"/>
            <scheme val="minor"/>
          </rPr>
          <t>Statut d'observation: Provisional value</t>
        </r>
      </text>
    </comment>
    <comment ref="AB35" authorId="0" shapeId="0" xr:uid="{00000000-0006-0000-0100-00002B000000}">
      <text>
        <r>
          <rPr>
            <sz val="11"/>
            <color theme="1"/>
            <rFont val="Calibri"/>
            <family val="2"/>
            <scheme val="minor"/>
          </rPr>
          <t>Statut d'observation: Provisional value</t>
        </r>
      </text>
    </comment>
    <comment ref="AC35" authorId="0" shapeId="0" xr:uid="{00000000-0006-0000-0100-00002C000000}">
      <text>
        <r>
          <rPr>
            <sz val="11"/>
            <color theme="1"/>
            <rFont val="Calibri"/>
            <family val="2"/>
            <scheme val="minor"/>
          </rPr>
          <t>Statut d'observation: Provisional value</t>
        </r>
      </text>
    </comment>
    <comment ref="AD35" authorId="0" shapeId="0" xr:uid="{00000000-0006-0000-0100-00002D000000}">
      <text>
        <r>
          <rPr>
            <sz val="11"/>
            <color theme="1"/>
            <rFont val="Calibri"/>
            <family val="2"/>
            <scheme val="minor"/>
          </rPr>
          <t>Statut d'observation: Provisional value</t>
        </r>
      </text>
    </comment>
    <comment ref="AE35" authorId="0" shapeId="0" xr:uid="{00000000-0006-0000-0100-00002E000000}">
      <text>
        <r>
          <rPr>
            <sz val="11"/>
            <color theme="1"/>
            <rFont val="Calibri"/>
            <family val="2"/>
            <scheme val="minor"/>
          </rPr>
          <t>Statut d'observation: Provisional value</t>
        </r>
      </text>
    </comment>
    <comment ref="AD36" authorId="0" shapeId="0" xr:uid="{00000000-0006-0000-0100-00002F000000}">
      <text>
        <r>
          <rPr>
            <sz val="11"/>
            <color theme="1"/>
            <rFont val="Calibri"/>
            <family val="2"/>
            <scheme val="minor"/>
          </rPr>
          <t>Statut d'observation: Provisional value</t>
        </r>
      </text>
    </comment>
    <comment ref="AD37" authorId="0" shapeId="0" xr:uid="{00000000-0006-0000-0100-000030000000}">
      <text>
        <r>
          <rPr>
            <sz val="11"/>
            <color theme="1"/>
            <rFont val="Calibri"/>
            <family val="2"/>
            <scheme val="minor"/>
          </rPr>
          <t>Statut d'observation: Provisional value</t>
        </r>
      </text>
    </comment>
    <comment ref="AD38" authorId="0" shapeId="0" xr:uid="{00000000-0006-0000-0100-000031000000}">
      <text>
        <r>
          <rPr>
            <sz val="11"/>
            <color theme="1"/>
            <rFont val="Calibri"/>
            <family val="2"/>
            <scheme val="minor"/>
          </rPr>
          <t>Statut d'observation: Provisional value</t>
        </r>
      </text>
    </comment>
    <comment ref="AD39" authorId="0" shapeId="0" xr:uid="{00000000-0006-0000-0100-000032000000}">
      <text>
        <r>
          <rPr>
            <sz val="11"/>
            <color theme="1"/>
            <rFont val="Calibri"/>
            <family val="2"/>
            <scheme val="minor"/>
          </rPr>
          <t>Statut d'observation: Provisional value</t>
        </r>
      </text>
    </comment>
    <comment ref="AD41" authorId="0" shapeId="0" xr:uid="{00000000-0006-0000-0100-000033000000}">
      <text>
        <r>
          <rPr>
            <sz val="11"/>
            <color theme="1"/>
            <rFont val="Calibri"/>
            <family val="2"/>
            <scheme val="minor"/>
          </rPr>
          <t>Statut d'observation: Provisional value</t>
        </r>
      </text>
    </comment>
    <comment ref="AD42" authorId="0" shapeId="0" xr:uid="{00000000-0006-0000-0100-000034000000}">
      <text>
        <r>
          <rPr>
            <sz val="11"/>
            <color theme="1"/>
            <rFont val="Calibri"/>
            <family val="2"/>
            <scheme val="minor"/>
          </rPr>
          <t>Statut d'observation: Provisional value</t>
        </r>
      </text>
    </comment>
    <comment ref="AD90" authorId="0" shapeId="0" xr:uid="{00000000-0006-0000-0100-000035000000}">
      <text>
        <r>
          <rPr>
            <sz val="11"/>
            <color theme="1"/>
            <rFont val="Calibri"/>
            <family val="2"/>
            <scheme val="minor"/>
          </rPr>
          <t>Statut d'observation: Provisional value</t>
        </r>
      </text>
    </comment>
    <comment ref="AE90" authorId="0" shapeId="0" xr:uid="{00000000-0006-0000-0100-000036000000}">
      <text>
        <r>
          <rPr>
            <sz val="11"/>
            <color theme="1"/>
            <rFont val="Calibri"/>
            <family val="2"/>
            <scheme val="minor"/>
          </rPr>
          <t>Statut d'observation: Provisional value</t>
        </r>
      </text>
    </comment>
    <comment ref="AD92" authorId="0" shapeId="0" xr:uid="{00000000-0006-0000-0100-000037000000}">
      <text>
        <r>
          <rPr>
            <sz val="11"/>
            <color theme="1"/>
            <rFont val="Calibri"/>
            <family val="2"/>
            <scheme val="minor"/>
          </rPr>
          <t>Statut d'observation: Provisional value</t>
        </r>
      </text>
    </comment>
    <comment ref="AE92" authorId="0" shapeId="0" xr:uid="{00000000-0006-0000-0100-000038000000}">
      <text>
        <r>
          <rPr>
            <sz val="11"/>
            <color theme="1"/>
            <rFont val="Calibri"/>
            <family val="2"/>
            <scheme val="minor"/>
          </rPr>
          <t>Statut d'observation: Provisional value</t>
        </r>
      </text>
    </comment>
    <comment ref="AD93" authorId="0" shapeId="0" xr:uid="{00000000-0006-0000-0100-000039000000}">
      <text>
        <r>
          <rPr>
            <sz val="11"/>
            <color theme="1"/>
            <rFont val="Calibri"/>
            <family val="2"/>
            <scheme val="minor"/>
          </rPr>
          <t>Statut d'observation: Provisional value</t>
        </r>
      </text>
    </comment>
    <comment ref="AE93" authorId="0" shapeId="0" xr:uid="{00000000-0006-0000-0100-00003A000000}">
      <text>
        <r>
          <rPr>
            <sz val="11"/>
            <color theme="1"/>
            <rFont val="Calibri"/>
            <family val="2"/>
            <scheme val="minor"/>
          </rPr>
          <t>Statut d'observation: Provisional value</t>
        </r>
      </text>
    </comment>
    <comment ref="AD94" authorId="0" shapeId="0" xr:uid="{00000000-0006-0000-0100-00003B000000}">
      <text>
        <r>
          <rPr>
            <sz val="11"/>
            <color theme="1"/>
            <rFont val="Calibri"/>
            <family val="2"/>
            <scheme val="minor"/>
          </rPr>
          <t>Statut d'observation: Provisional value</t>
        </r>
      </text>
    </comment>
    <comment ref="AE94" authorId="0" shapeId="0" xr:uid="{00000000-0006-0000-0100-00003C000000}">
      <text>
        <r>
          <rPr>
            <sz val="11"/>
            <color theme="1"/>
            <rFont val="Calibri"/>
            <family val="2"/>
            <scheme val="minor"/>
          </rPr>
          <t>Statut d'observation: Provisional value</t>
        </r>
      </text>
    </comment>
    <comment ref="AD95" authorId="0" shapeId="0" xr:uid="{00000000-0006-0000-0100-00003D000000}">
      <text>
        <r>
          <rPr>
            <sz val="11"/>
            <color theme="1"/>
            <rFont val="Calibri"/>
            <family val="2"/>
            <scheme val="minor"/>
          </rPr>
          <t>Statut d'observation: Provisional value</t>
        </r>
      </text>
    </comment>
    <comment ref="AE95" authorId="0" shapeId="0" xr:uid="{00000000-0006-0000-0100-00003E000000}">
      <text>
        <r>
          <rPr>
            <sz val="11"/>
            <color theme="1"/>
            <rFont val="Calibri"/>
            <family val="2"/>
            <scheme val="minor"/>
          </rPr>
          <t>Statut d'observation: Provisional value</t>
        </r>
      </text>
    </comment>
    <comment ref="AD97" authorId="0" shapeId="0" xr:uid="{00000000-0006-0000-0100-00003F000000}">
      <text>
        <r>
          <rPr>
            <sz val="11"/>
            <color theme="1"/>
            <rFont val="Calibri"/>
            <family val="2"/>
            <scheme val="minor"/>
          </rPr>
          <t>Statut d'observation: Provisional value</t>
        </r>
      </text>
    </comment>
    <comment ref="AE97" authorId="0" shapeId="0" xr:uid="{00000000-0006-0000-0100-000040000000}">
      <text>
        <r>
          <rPr>
            <sz val="11"/>
            <color theme="1"/>
            <rFont val="Calibri"/>
            <family val="2"/>
            <scheme val="minor"/>
          </rPr>
          <t>Statut d'observation: Provisional value</t>
        </r>
      </text>
    </comment>
    <comment ref="AD98" authorId="0" shapeId="0" xr:uid="{00000000-0006-0000-0100-000041000000}">
      <text>
        <r>
          <rPr>
            <sz val="11"/>
            <color theme="1"/>
            <rFont val="Calibri"/>
            <family val="2"/>
            <scheme val="minor"/>
          </rPr>
          <t>Statut d'observation: Provisional value</t>
        </r>
      </text>
    </comment>
    <comment ref="AE98" authorId="0" shapeId="0" xr:uid="{00000000-0006-0000-0100-000042000000}">
      <text>
        <r>
          <rPr>
            <sz val="11"/>
            <color theme="1"/>
            <rFont val="Calibri"/>
            <family val="2"/>
            <scheme val="minor"/>
          </rPr>
          <t>Statut d'observation: Provisional value</t>
        </r>
      </text>
    </comment>
    <comment ref="R100" authorId="0" shapeId="0" xr:uid="{00000000-0006-0000-0100-000043000000}">
      <text>
        <r>
          <rPr>
            <sz val="11"/>
            <color theme="1"/>
            <rFont val="Calibri"/>
            <family val="2"/>
            <scheme val="minor"/>
          </rPr>
          <t>Statut d'observation: Time series break</t>
        </r>
      </text>
    </comment>
    <comment ref="AB100" authorId="0" shapeId="0" xr:uid="{00000000-0006-0000-0100-000044000000}">
      <text>
        <r>
          <rPr>
            <sz val="11"/>
            <color theme="1"/>
            <rFont val="Calibri"/>
            <family val="2"/>
            <scheme val="minor"/>
          </rPr>
          <t>Statut d'observation: Provisional value</t>
        </r>
      </text>
    </comment>
    <comment ref="AC100" authorId="0" shapeId="0" xr:uid="{00000000-0006-0000-0100-000045000000}">
      <text>
        <r>
          <rPr>
            <sz val="11"/>
            <color theme="1"/>
            <rFont val="Calibri"/>
            <family val="2"/>
            <scheme val="minor"/>
          </rPr>
          <t>Statut d'observation: Provisional value</t>
        </r>
      </text>
    </comment>
    <comment ref="AD100" authorId="0" shapeId="0" xr:uid="{00000000-0006-0000-0100-000046000000}">
      <text>
        <r>
          <rPr>
            <sz val="11"/>
            <color theme="1"/>
            <rFont val="Calibri"/>
            <family val="2"/>
            <scheme val="minor"/>
          </rPr>
          <t>Statut d'observation: Provisional value</t>
        </r>
      </text>
    </comment>
    <comment ref="R102" authorId="0" shapeId="0" xr:uid="{00000000-0006-0000-0100-000047000000}">
      <text>
        <r>
          <rPr>
            <sz val="11"/>
            <color theme="1"/>
            <rFont val="Calibri"/>
            <family val="2"/>
            <scheme val="minor"/>
          </rPr>
          <t>Statut d'observation: Time series break</t>
        </r>
      </text>
    </comment>
    <comment ref="AB102" authorId="0" shapeId="0" xr:uid="{00000000-0006-0000-0100-000048000000}">
      <text>
        <r>
          <rPr>
            <sz val="11"/>
            <color theme="1"/>
            <rFont val="Calibri"/>
            <family val="2"/>
            <scheme val="minor"/>
          </rPr>
          <t>Statut d'observation: Provisional value</t>
        </r>
      </text>
    </comment>
    <comment ref="AC102" authorId="0" shapeId="0" xr:uid="{00000000-0006-0000-0100-000049000000}">
      <text>
        <r>
          <rPr>
            <sz val="11"/>
            <color theme="1"/>
            <rFont val="Calibri"/>
            <family val="2"/>
            <scheme val="minor"/>
          </rPr>
          <t>Statut d'observation: Provisional value</t>
        </r>
      </text>
    </comment>
    <comment ref="AD102" authorId="0" shapeId="0" xr:uid="{00000000-0006-0000-0100-00004A000000}">
      <text>
        <r>
          <rPr>
            <sz val="11"/>
            <color theme="1"/>
            <rFont val="Calibri"/>
            <family val="2"/>
            <scheme val="minor"/>
          </rPr>
          <t>Statut d'observation: Provisional value</t>
        </r>
      </text>
    </comment>
    <comment ref="R103" authorId="0" shapeId="0" xr:uid="{00000000-0006-0000-0100-00004B000000}">
      <text>
        <r>
          <rPr>
            <sz val="11"/>
            <color theme="1"/>
            <rFont val="Calibri"/>
            <family val="2"/>
            <scheme val="minor"/>
          </rPr>
          <t>Statut d'observation: Time series break</t>
        </r>
      </text>
    </comment>
    <comment ref="AB103" authorId="0" shapeId="0" xr:uid="{00000000-0006-0000-0100-00004C000000}">
      <text>
        <r>
          <rPr>
            <sz val="11"/>
            <color theme="1"/>
            <rFont val="Calibri"/>
            <family val="2"/>
            <scheme val="minor"/>
          </rPr>
          <t>Statut d'observation: Provisional value</t>
        </r>
      </text>
    </comment>
    <comment ref="AC103" authorId="0" shapeId="0" xr:uid="{00000000-0006-0000-0100-00004D000000}">
      <text>
        <r>
          <rPr>
            <sz val="11"/>
            <color theme="1"/>
            <rFont val="Calibri"/>
            <family val="2"/>
            <scheme val="minor"/>
          </rPr>
          <t>Statut d'observation: Provisional value</t>
        </r>
      </text>
    </comment>
    <comment ref="AD103" authorId="0" shapeId="0" xr:uid="{00000000-0006-0000-0100-00004E000000}">
      <text>
        <r>
          <rPr>
            <sz val="11"/>
            <color theme="1"/>
            <rFont val="Calibri"/>
            <family val="2"/>
            <scheme val="minor"/>
          </rPr>
          <t>Statut d'observation: Provisional value</t>
        </r>
      </text>
    </comment>
    <comment ref="R104" authorId="0" shapeId="0" xr:uid="{00000000-0006-0000-0100-00004F000000}">
      <text>
        <r>
          <rPr>
            <sz val="11"/>
            <color theme="1"/>
            <rFont val="Calibri"/>
            <family val="2"/>
            <scheme val="minor"/>
          </rPr>
          <t>Statut d'observation: Time series break</t>
        </r>
      </text>
    </comment>
    <comment ref="AB104" authorId="0" shapeId="0" xr:uid="{00000000-0006-0000-0100-000050000000}">
      <text>
        <r>
          <rPr>
            <sz val="11"/>
            <color theme="1"/>
            <rFont val="Calibri"/>
            <family val="2"/>
            <scheme val="minor"/>
          </rPr>
          <t>Statut d'observation: Provisional value</t>
        </r>
      </text>
    </comment>
    <comment ref="AC104" authorId="0" shapeId="0" xr:uid="{00000000-0006-0000-0100-000051000000}">
      <text>
        <r>
          <rPr>
            <sz val="11"/>
            <color theme="1"/>
            <rFont val="Calibri"/>
            <family val="2"/>
            <scheme val="minor"/>
          </rPr>
          <t>Statut d'observation: Provisional value</t>
        </r>
      </text>
    </comment>
    <comment ref="AD104" authorId="0" shapeId="0" xr:uid="{00000000-0006-0000-0100-000052000000}">
      <text>
        <r>
          <rPr>
            <sz val="11"/>
            <color theme="1"/>
            <rFont val="Calibri"/>
            <family val="2"/>
            <scheme val="minor"/>
          </rPr>
          <t>Statut d'observation: Provisional value</t>
        </r>
      </text>
    </comment>
    <comment ref="R105" authorId="0" shapeId="0" xr:uid="{00000000-0006-0000-0100-000053000000}">
      <text>
        <r>
          <rPr>
            <sz val="11"/>
            <color theme="1"/>
            <rFont val="Calibri"/>
            <family val="2"/>
            <scheme val="minor"/>
          </rPr>
          <t>Statut d'observation: Time series break</t>
        </r>
      </text>
    </comment>
    <comment ref="AB105" authorId="0" shapeId="0" xr:uid="{00000000-0006-0000-0100-000054000000}">
      <text>
        <r>
          <rPr>
            <sz val="11"/>
            <color theme="1"/>
            <rFont val="Calibri"/>
            <family val="2"/>
            <scheme val="minor"/>
          </rPr>
          <t>Statut d'observation: Provisional value</t>
        </r>
      </text>
    </comment>
    <comment ref="AC105" authorId="0" shapeId="0" xr:uid="{00000000-0006-0000-0100-000055000000}">
      <text>
        <r>
          <rPr>
            <sz val="11"/>
            <color theme="1"/>
            <rFont val="Calibri"/>
            <family val="2"/>
            <scheme val="minor"/>
          </rPr>
          <t>Statut d'observation: Provisional value</t>
        </r>
      </text>
    </comment>
    <comment ref="AD105" authorId="0" shapeId="0" xr:uid="{00000000-0006-0000-0100-000056000000}">
      <text>
        <r>
          <rPr>
            <sz val="11"/>
            <color theme="1"/>
            <rFont val="Calibri"/>
            <family val="2"/>
            <scheme val="minor"/>
          </rPr>
          <t>Statut d'observation: Provisional value</t>
        </r>
      </text>
    </comment>
    <comment ref="R107" authorId="0" shapeId="0" xr:uid="{00000000-0006-0000-0100-000057000000}">
      <text>
        <r>
          <rPr>
            <sz val="11"/>
            <color theme="1"/>
            <rFont val="Calibri"/>
            <family val="2"/>
            <scheme val="minor"/>
          </rPr>
          <t>Statut d'observation: Time series break</t>
        </r>
      </text>
    </comment>
    <comment ref="AB107" authorId="0" shapeId="0" xr:uid="{00000000-0006-0000-0100-000058000000}">
      <text>
        <r>
          <rPr>
            <sz val="11"/>
            <color theme="1"/>
            <rFont val="Calibri"/>
            <family val="2"/>
            <scheme val="minor"/>
          </rPr>
          <t>Statut d'observation: Provisional value</t>
        </r>
      </text>
    </comment>
    <comment ref="AC107" authorId="0" shapeId="0" xr:uid="{00000000-0006-0000-0100-000059000000}">
      <text>
        <r>
          <rPr>
            <sz val="11"/>
            <color theme="1"/>
            <rFont val="Calibri"/>
            <family val="2"/>
            <scheme val="minor"/>
          </rPr>
          <t>Statut d'observation: Provisional value</t>
        </r>
      </text>
    </comment>
    <comment ref="AD107" authorId="0" shapeId="0" xr:uid="{00000000-0006-0000-0100-00005A000000}">
      <text>
        <r>
          <rPr>
            <sz val="11"/>
            <color theme="1"/>
            <rFont val="Calibri"/>
            <family val="2"/>
            <scheme val="minor"/>
          </rPr>
          <t>Statut d'observation: Provisional value</t>
        </r>
      </text>
    </comment>
    <comment ref="R108" authorId="0" shapeId="0" xr:uid="{00000000-0006-0000-0100-00005B000000}">
      <text>
        <r>
          <rPr>
            <sz val="11"/>
            <color theme="1"/>
            <rFont val="Calibri"/>
            <family val="2"/>
            <scheme val="minor"/>
          </rPr>
          <t>Statut d'observation: Time series break</t>
        </r>
      </text>
    </comment>
    <comment ref="AB108" authorId="0" shapeId="0" xr:uid="{00000000-0006-0000-0100-00005C000000}">
      <text>
        <r>
          <rPr>
            <sz val="11"/>
            <color theme="1"/>
            <rFont val="Calibri"/>
            <family val="2"/>
            <scheme val="minor"/>
          </rPr>
          <t>Statut d'observation: Provisional value</t>
        </r>
      </text>
    </comment>
    <comment ref="AC108" authorId="0" shapeId="0" xr:uid="{00000000-0006-0000-0100-00005D000000}">
      <text>
        <r>
          <rPr>
            <sz val="11"/>
            <color theme="1"/>
            <rFont val="Calibri"/>
            <family val="2"/>
            <scheme val="minor"/>
          </rPr>
          <t>Statut d'observation: Provisional value</t>
        </r>
      </text>
    </comment>
    <comment ref="AD108" authorId="0" shapeId="0" xr:uid="{00000000-0006-0000-0100-00005E000000}">
      <text>
        <r>
          <rPr>
            <sz val="11"/>
            <color theme="1"/>
            <rFont val="Calibri"/>
            <family val="2"/>
            <scheme val="minor"/>
          </rPr>
          <t>Statut d'observation: Provisional value</t>
        </r>
      </text>
    </comment>
    <comment ref="AD110" authorId="0" shapeId="0" xr:uid="{00000000-0006-0000-0100-00005F000000}">
      <text>
        <r>
          <rPr>
            <sz val="11"/>
            <color theme="1"/>
            <rFont val="Calibri"/>
            <family val="2"/>
            <scheme val="minor"/>
          </rPr>
          <t>Statut d'observation: Provisional value</t>
        </r>
      </text>
    </comment>
    <comment ref="AD112" authorId="0" shapeId="0" xr:uid="{00000000-0006-0000-0100-000060000000}">
      <text>
        <r>
          <rPr>
            <sz val="11"/>
            <color theme="1"/>
            <rFont val="Calibri"/>
            <family val="2"/>
            <scheme val="minor"/>
          </rPr>
          <t>Statut d'observation: Provisional value</t>
        </r>
      </text>
    </comment>
    <comment ref="AD113" authorId="0" shapeId="0" xr:uid="{00000000-0006-0000-0100-000061000000}">
      <text>
        <r>
          <rPr>
            <sz val="11"/>
            <color theme="1"/>
            <rFont val="Calibri"/>
            <family val="2"/>
            <scheme val="minor"/>
          </rPr>
          <t>Statut d'observation: Provisional value</t>
        </r>
      </text>
    </comment>
    <comment ref="AD114" authorId="0" shapeId="0" xr:uid="{00000000-0006-0000-0100-000062000000}">
      <text>
        <r>
          <rPr>
            <sz val="11"/>
            <color theme="1"/>
            <rFont val="Calibri"/>
            <family val="2"/>
            <scheme val="minor"/>
          </rPr>
          <t>Statut d'observation: Provisional value</t>
        </r>
      </text>
    </comment>
    <comment ref="AD115" authorId="0" shapeId="0" xr:uid="{00000000-0006-0000-0100-000063000000}">
      <text>
        <r>
          <rPr>
            <sz val="11"/>
            <color theme="1"/>
            <rFont val="Calibri"/>
            <family val="2"/>
            <scheme val="minor"/>
          </rPr>
          <t>Statut d'observation: Provisional value</t>
        </r>
      </text>
    </comment>
    <comment ref="AD117" authorId="0" shapeId="0" xr:uid="{00000000-0006-0000-0100-000064000000}">
      <text>
        <r>
          <rPr>
            <sz val="11"/>
            <color theme="1"/>
            <rFont val="Calibri"/>
            <family val="2"/>
            <scheme val="minor"/>
          </rPr>
          <t>Statut d'observation: Provisional value</t>
        </r>
      </text>
    </comment>
    <comment ref="AD118" authorId="0" shapeId="0" xr:uid="{00000000-0006-0000-0100-000065000000}">
      <text>
        <r>
          <rPr>
            <sz val="11"/>
            <color theme="1"/>
            <rFont val="Calibri"/>
            <family val="2"/>
            <scheme val="minor"/>
          </rPr>
          <t>Statut d'observation: Provisional value</t>
        </r>
      </text>
    </comment>
    <comment ref="AE149" authorId="0" shapeId="0" xr:uid="{00000000-0006-0000-0100-000066000000}">
      <text>
        <r>
          <rPr>
            <sz val="11"/>
            <color theme="1"/>
            <rFont val="Calibri"/>
            <family val="2"/>
            <scheme val="minor"/>
          </rPr>
          <t>Statut d'observation: Provisional value</t>
        </r>
      </text>
    </comment>
    <comment ref="AE151" authorId="0" shapeId="0" xr:uid="{00000000-0006-0000-0100-000067000000}">
      <text>
        <r>
          <rPr>
            <sz val="11"/>
            <color theme="1"/>
            <rFont val="Calibri"/>
            <family val="2"/>
            <scheme val="minor"/>
          </rPr>
          <t>Statut d'observation: Provisional value</t>
        </r>
      </text>
    </comment>
    <comment ref="AE152" authorId="0" shapeId="0" xr:uid="{00000000-0006-0000-0100-000068000000}">
      <text>
        <r>
          <rPr>
            <sz val="11"/>
            <color theme="1"/>
            <rFont val="Calibri"/>
            <family val="2"/>
            <scheme val="minor"/>
          </rPr>
          <t>Statut d'observation: Provisional value</t>
        </r>
      </text>
    </comment>
    <comment ref="AE153" authorId="0" shapeId="0" xr:uid="{00000000-0006-0000-0100-000069000000}">
      <text>
        <r>
          <rPr>
            <sz val="11"/>
            <color theme="1"/>
            <rFont val="Calibri"/>
            <family val="2"/>
            <scheme val="minor"/>
          </rPr>
          <t>Statut d'observation: Provisional value</t>
        </r>
      </text>
    </comment>
    <comment ref="AE154" authorId="0" shapeId="0" xr:uid="{00000000-0006-0000-0100-00006A000000}">
      <text>
        <r>
          <rPr>
            <sz val="11"/>
            <color theme="1"/>
            <rFont val="Calibri"/>
            <family val="2"/>
            <scheme val="minor"/>
          </rPr>
          <t>Statut d'observation: Provisional value</t>
        </r>
      </text>
    </comment>
    <comment ref="AE156" authorId="0" shapeId="0" xr:uid="{00000000-0006-0000-0100-00006B000000}">
      <text>
        <r>
          <rPr>
            <sz val="11"/>
            <color theme="1"/>
            <rFont val="Calibri"/>
            <family val="2"/>
            <scheme val="minor"/>
          </rPr>
          <t>Statut d'observation: Provisional value</t>
        </r>
      </text>
    </comment>
    <comment ref="AE157" authorId="0" shapeId="0" xr:uid="{00000000-0006-0000-0100-00006C000000}">
      <text>
        <r>
          <rPr>
            <sz val="11"/>
            <color theme="1"/>
            <rFont val="Calibri"/>
            <family val="2"/>
            <scheme val="minor"/>
          </rPr>
          <t>Statut d'observation: Provisional value</t>
        </r>
      </text>
    </comment>
    <comment ref="AD169" authorId="0" shapeId="0" xr:uid="{00000000-0006-0000-0100-00006D000000}">
      <text>
        <r>
          <rPr>
            <sz val="11"/>
            <color theme="1"/>
            <rFont val="Calibri"/>
            <family val="2"/>
            <scheme val="minor"/>
          </rPr>
          <t>Statut d'observation: Provisional value</t>
        </r>
      </text>
    </comment>
    <comment ref="AE169" authorId="0" shapeId="0" xr:uid="{00000000-0006-0000-0100-00006E000000}">
      <text>
        <r>
          <rPr>
            <sz val="11"/>
            <color theme="1"/>
            <rFont val="Calibri"/>
            <family val="2"/>
            <scheme val="minor"/>
          </rPr>
          <t>Statut d'observation: Provisional value</t>
        </r>
      </text>
    </comment>
    <comment ref="AD171" authorId="0" shapeId="0" xr:uid="{00000000-0006-0000-0100-00006F000000}">
      <text>
        <r>
          <rPr>
            <sz val="11"/>
            <color theme="1"/>
            <rFont val="Calibri"/>
            <family val="2"/>
            <scheme val="minor"/>
          </rPr>
          <t>Statut d'observation: Provisional value</t>
        </r>
      </text>
    </comment>
    <comment ref="AE171" authorId="0" shapeId="0" xr:uid="{00000000-0006-0000-0100-000070000000}">
      <text>
        <r>
          <rPr>
            <sz val="11"/>
            <color theme="1"/>
            <rFont val="Calibri"/>
            <family val="2"/>
            <scheme val="minor"/>
          </rPr>
          <t>Statut d'observation: Provisional value</t>
        </r>
      </text>
    </comment>
    <comment ref="AD173" authorId="0" shapeId="0" xr:uid="{00000000-0006-0000-0100-000071000000}">
      <text>
        <r>
          <rPr>
            <sz val="11"/>
            <color theme="1"/>
            <rFont val="Calibri"/>
            <family val="2"/>
            <scheme val="minor"/>
          </rPr>
          <t>Statut d'observation: Provisional value</t>
        </r>
      </text>
    </comment>
    <comment ref="AE173" authorId="0" shapeId="0" xr:uid="{00000000-0006-0000-0100-000072000000}">
      <text>
        <r>
          <rPr>
            <sz val="11"/>
            <color theme="1"/>
            <rFont val="Calibri"/>
            <family val="2"/>
            <scheme val="minor"/>
          </rPr>
          <t>Statut d'observation: Provisional value</t>
        </r>
      </text>
    </comment>
    <comment ref="AD174" authorId="0" shapeId="0" xr:uid="{00000000-0006-0000-0100-000073000000}">
      <text>
        <r>
          <rPr>
            <sz val="11"/>
            <color theme="1"/>
            <rFont val="Calibri"/>
            <family val="2"/>
            <scheme val="minor"/>
          </rPr>
          <t>Statut d'observation: Provisional value</t>
        </r>
      </text>
    </comment>
    <comment ref="AE174" authorId="0" shapeId="0" xr:uid="{00000000-0006-0000-0100-000074000000}">
      <text>
        <r>
          <rPr>
            <sz val="11"/>
            <color theme="1"/>
            <rFont val="Calibri"/>
            <family val="2"/>
            <scheme val="minor"/>
          </rPr>
          <t>Statut d'observation: Provisional value</t>
        </r>
      </text>
    </comment>
    <comment ref="AD176" authorId="0" shapeId="0" xr:uid="{00000000-0006-0000-0100-000075000000}">
      <text>
        <r>
          <rPr>
            <sz val="11"/>
            <color theme="1"/>
            <rFont val="Calibri"/>
            <family val="2"/>
            <scheme val="minor"/>
          </rPr>
          <t>Statut d'observation: Provisional value</t>
        </r>
      </text>
    </comment>
    <comment ref="AE176" authorId="0" shapeId="0" xr:uid="{00000000-0006-0000-0100-000076000000}">
      <text>
        <r>
          <rPr>
            <sz val="11"/>
            <color theme="1"/>
            <rFont val="Calibri"/>
            <family val="2"/>
            <scheme val="minor"/>
          </rPr>
          <t>Statut d'observation: Provisional value</t>
        </r>
      </text>
    </comment>
    <comment ref="AD177" authorId="0" shapeId="0" xr:uid="{00000000-0006-0000-0100-000077000000}">
      <text>
        <r>
          <rPr>
            <sz val="11"/>
            <color theme="1"/>
            <rFont val="Calibri"/>
            <family val="2"/>
            <scheme val="minor"/>
          </rPr>
          <t>Statut d'observation: Provisional value</t>
        </r>
      </text>
    </comment>
    <comment ref="AC209" authorId="0" shapeId="0" xr:uid="{00000000-0006-0000-0100-000078000000}">
      <text>
        <r>
          <rPr>
            <sz val="11"/>
            <color theme="1"/>
            <rFont val="Calibri"/>
            <family val="2"/>
            <scheme val="minor"/>
          </rPr>
          <t>Statut d'observation: Provisional value</t>
        </r>
      </text>
    </comment>
    <comment ref="AD209" authorId="0" shapeId="0" xr:uid="{00000000-0006-0000-0100-000079000000}">
      <text>
        <r>
          <rPr>
            <sz val="11"/>
            <color theme="1"/>
            <rFont val="Calibri"/>
            <family val="2"/>
            <scheme val="minor"/>
          </rPr>
          <t>Statut d'observation: Provisional value</t>
        </r>
      </text>
    </comment>
    <comment ref="AC211" authorId="0" shapeId="0" xr:uid="{00000000-0006-0000-0100-00007A000000}">
      <text>
        <r>
          <rPr>
            <sz val="11"/>
            <color theme="1"/>
            <rFont val="Calibri"/>
            <family val="2"/>
            <scheme val="minor"/>
          </rPr>
          <t>Statut d'observation: Provisional value</t>
        </r>
      </text>
    </comment>
    <comment ref="AD211" authorId="0" shapeId="0" xr:uid="{00000000-0006-0000-0100-00007B000000}">
      <text>
        <r>
          <rPr>
            <sz val="11"/>
            <color theme="1"/>
            <rFont val="Calibri"/>
            <family val="2"/>
            <scheme val="minor"/>
          </rPr>
          <t>Statut d'observation: Provisional value</t>
        </r>
      </text>
    </comment>
    <comment ref="AC212" authorId="0" shapeId="0" xr:uid="{00000000-0006-0000-0100-00007C000000}">
      <text>
        <r>
          <rPr>
            <sz val="11"/>
            <color theme="1"/>
            <rFont val="Calibri"/>
            <family val="2"/>
            <scheme val="minor"/>
          </rPr>
          <t>Statut d'observation: Provisional value</t>
        </r>
      </text>
    </comment>
    <comment ref="AD212" authorId="0" shapeId="0" xr:uid="{00000000-0006-0000-0100-00007D000000}">
      <text>
        <r>
          <rPr>
            <sz val="11"/>
            <color theme="1"/>
            <rFont val="Calibri"/>
            <family val="2"/>
            <scheme val="minor"/>
          </rPr>
          <t>Statut d'observation: Provisional value</t>
        </r>
      </text>
    </comment>
    <comment ref="AC213" authorId="0" shapeId="0" xr:uid="{00000000-0006-0000-0100-00007E000000}">
      <text>
        <r>
          <rPr>
            <sz val="11"/>
            <color theme="1"/>
            <rFont val="Calibri"/>
            <family val="2"/>
            <scheme val="minor"/>
          </rPr>
          <t>Statut d'observation: Provisional value</t>
        </r>
      </text>
    </comment>
    <comment ref="AD213" authorId="0" shapeId="0" xr:uid="{00000000-0006-0000-0100-00007F000000}">
      <text>
        <r>
          <rPr>
            <sz val="11"/>
            <color theme="1"/>
            <rFont val="Calibri"/>
            <family val="2"/>
            <scheme val="minor"/>
          </rPr>
          <t>Statut d'observation: Provisional value</t>
        </r>
      </text>
    </comment>
    <comment ref="AC214" authorId="0" shapeId="0" xr:uid="{00000000-0006-0000-0100-000080000000}">
      <text>
        <r>
          <rPr>
            <sz val="11"/>
            <color theme="1"/>
            <rFont val="Calibri"/>
            <family val="2"/>
            <scheme val="minor"/>
          </rPr>
          <t>Statut d'observation: Provisional value</t>
        </r>
      </text>
    </comment>
    <comment ref="AD214" authorId="0" shapeId="0" xr:uid="{00000000-0006-0000-0100-000081000000}">
      <text>
        <r>
          <rPr>
            <sz val="11"/>
            <color theme="1"/>
            <rFont val="Calibri"/>
            <family val="2"/>
            <scheme val="minor"/>
          </rPr>
          <t>Statut d'observation: Provisional value</t>
        </r>
      </text>
    </comment>
    <comment ref="AC216" authorId="0" shapeId="0" xr:uid="{00000000-0006-0000-0100-000082000000}">
      <text>
        <r>
          <rPr>
            <sz val="11"/>
            <color theme="1"/>
            <rFont val="Calibri"/>
            <family val="2"/>
            <scheme val="minor"/>
          </rPr>
          <t>Statut d'observation: Provisional value</t>
        </r>
      </text>
    </comment>
    <comment ref="AD216" authorId="0" shapeId="0" xr:uid="{00000000-0006-0000-0100-000083000000}">
      <text>
        <r>
          <rPr>
            <sz val="11"/>
            <color theme="1"/>
            <rFont val="Calibri"/>
            <family val="2"/>
            <scheme val="minor"/>
          </rPr>
          <t>Statut d'observation: Provisional value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xlsx-populate</author>
  </authors>
  <commentList>
    <comment ref="AA11" authorId="0" shapeId="0" xr:uid="{00000000-0006-0000-1600-000001000000}">
      <text>
        <r>
          <rPr>
            <sz val="11"/>
            <color theme="1"/>
            <rFont val="Calibri"/>
            <family val="2"/>
            <scheme val="minor"/>
          </rPr>
          <t>Statut d'observation: Provisional value</t>
        </r>
      </text>
    </comment>
    <comment ref="AB11" authorId="0" shapeId="0" xr:uid="{00000000-0006-0000-1600-000002000000}">
      <text>
        <r>
          <rPr>
            <sz val="11"/>
            <color theme="1"/>
            <rFont val="Calibri"/>
            <family val="2"/>
            <scheme val="minor"/>
          </rPr>
          <t>Statut d'observation: Provisional value</t>
        </r>
      </text>
    </comment>
    <comment ref="AC11" authorId="0" shapeId="0" xr:uid="{00000000-0006-0000-1600-000003000000}">
      <text>
        <r>
          <rPr>
            <sz val="11"/>
            <color theme="1"/>
            <rFont val="Calibri"/>
            <family val="2"/>
            <scheme val="minor"/>
          </rPr>
          <t>Statut d'observation: Provisional value</t>
        </r>
      </text>
    </comment>
    <comment ref="AD11" authorId="0" shapeId="0" xr:uid="{00000000-0006-0000-1600-000004000000}">
      <text>
        <r>
          <rPr>
            <sz val="11"/>
            <color theme="1"/>
            <rFont val="Calibri"/>
            <family val="2"/>
            <scheme val="minor"/>
          </rPr>
          <t>Statut d'observation: Provisional value</t>
        </r>
      </text>
    </comment>
    <comment ref="AE11" authorId="0" shapeId="0" xr:uid="{00000000-0006-0000-1600-000005000000}">
      <text>
        <r>
          <rPr>
            <sz val="11"/>
            <color theme="1"/>
            <rFont val="Calibri"/>
            <family val="2"/>
            <scheme val="minor"/>
          </rPr>
          <t>Statut d'observation: Provisional value</t>
        </r>
      </text>
    </comment>
    <comment ref="AD21" authorId="0" shapeId="0" xr:uid="{00000000-0006-0000-1600-000006000000}">
      <text>
        <r>
          <rPr>
            <sz val="11"/>
            <color theme="1"/>
            <rFont val="Calibri"/>
            <family val="2"/>
            <scheme val="minor"/>
          </rPr>
          <t>Statut d'observation: Provisional value</t>
        </r>
      </text>
    </comment>
    <comment ref="AD22" authorId="0" shapeId="0" xr:uid="{00000000-0006-0000-1600-000007000000}">
      <text>
        <r>
          <rPr>
            <sz val="11"/>
            <color theme="1"/>
            <rFont val="Calibri"/>
            <family val="2"/>
            <scheme val="minor"/>
          </rPr>
          <t>Statut d'observation: Provisional value</t>
        </r>
      </text>
    </comment>
    <comment ref="AE28" authorId="0" shapeId="0" xr:uid="{00000000-0006-0000-1600-000008000000}">
      <text>
        <r>
          <rPr>
            <sz val="11"/>
            <color theme="1"/>
            <rFont val="Calibri"/>
            <family val="2"/>
            <scheme val="minor"/>
          </rPr>
          <t>Statut d'observation: Provisional value</t>
        </r>
      </text>
    </comment>
    <comment ref="AE29" authorId="0" shapeId="0" xr:uid="{00000000-0006-0000-1600-000009000000}">
      <text>
        <r>
          <rPr>
            <sz val="11"/>
            <color theme="1"/>
            <rFont val="Calibri"/>
            <family val="2"/>
            <scheme val="minor"/>
          </rPr>
          <t>Statut d'observation: Provisional value</t>
        </r>
      </text>
    </comment>
    <comment ref="AD53" authorId="0" shapeId="0" xr:uid="{00000000-0006-0000-1600-00000A000000}">
      <text>
        <r>
          <rPr>
            <sz val="11"/>
            <color theme="1"/>
            <rFont val="Calibri"/>
            <family val="2"/>
            <scheme val="minor"/>
          </rPr>
          <t>Statut d'observation: Provisional value</t>
        </r>
      </text>
    </comment>
    <comment ref="AE53" authorId="0" shapeId="0" xr:uid="{00000000-0006-0000-1600-00000B000000}">
      <text>
        <r>
          <rPr>
            <sz val="11"/>
            <color theme="1"/>
            <rFont val="Calibri"/>
            <family val="2"/>
            <scheme val="minor"/>
          </rPr>
          <t>Statut d'observation: Provisional value</t>
        </r>
      </text>
    </comment>
    <comment ref="AD54" authorId="0" shapeId="0" xr:uid="{00000000-0006-0000-1600-00000C000000}">
      <text>
        <r>
          <rPr>
            <sz val="11"/>
            <color theme="1"/>
            <rFont val="Calibri"/>
            <family val="2"/>
            <scheme val="minor"/>
          </rPr>
          <t>Statut d'observation: Provisional value</t>
        </r>
      </text>
    </comment>
    <comment ref="AE54" authorId="0" shapeId="0" xr:uid="{00000000-0006-0000-1600-00000D000000}">
      <text>
        <r>
          <rPr>
            <sz val="11"/>
            <color theme="1"/>
            <rFont val="Calibri"/>
            <family val="2"/>
            <scheme val="minor"/>
          </rPr>
          <t>Statut d'observation: Provisional value</t>
        </r>
      </text>
    </comment>
    <comment ref="R57" authorId="0" shapeId="0" xr:uid="{00000000-0006-0000-1600-00000E000000}">
      <text>
        <r>
          <rPr>
            <sz val="11"/>
            <color theme="1"/>
            <rFont val="Calibri"/>
            <family val="2"/>
            <scheme val="minor"/>
          </rPr>
          <t>Statut d'observation: Time series break</t>
        </r>
      </text>
    </comment>
    <comment ref="AB57" authorId="0" shapeId="0" xr:uid="{00000000-0006-0000-1600-00000F000000}">
      <text>
        <r>
          <rPr>
            <sz val="11"/>
            <color theme="1"/>
            <rFont val="Calibri"/>
            <family val="2"/>
            <scheme val="minor"/>
          </rPr>
          <t>Statut d'observation: Provisional value</t>
        </r>
      </text>
    </comment>
    <comment ref="AC57" authorId="0" shapeId="0" xr:uid="{00000000-0006-0000-1600-000010000000}">
      <text>
        <r>
          <rPr>
            <sz val="11"/>
            <color theme="1"/>
            <rFont val="Calibri"/>
            <family val="2"/>
            <scheme val="minor"/>
          </rPr>
          <t>Statut d'observation: Provisional value</t>
        </r>
      </text>
    </comment>
    <comment ref="AD57" authorId="0" shapeId="0" xr:uid="{00000000-0006-0000-1600-000011000000}">
      <text>
        <r>
          <rPr>
            <sz val="11"/>
            <color theme="1"/>
            <rFont val="Calibri"/>
            <family val="2"/>
            <scheme val="minor"/>
          </rPr>
          <t>Statut d'observation: Provisional value</t>
        </r>
      </text>
    </comment>
    <comment ref="R58" authorId="0" shapeId="0" xr:uid="{00000000-0006-0000-1600-000012000000}">
      <text>
        <r>
          <rPr>
            <sz val="11"/>
            <color theme="1"/>
            <rFont val="Calibri"/>
            <family val="2"/>
            <scheme val="minor"/>
          </rPr>
          <t>Statut d'observation: Time series break</t>
        </r>
      </text>
    </comment>
    <comment ref="AB58" authorId="0" shapeId="0" xr:uid="{00000000-0006-0000-1600-000013000000}">
      <text>
        <r>
          <rPr>
            <sz val="11"/>
            <color theme="1"/>
            <rFont val="Calibri"/>
            <family val="2"/>
            <scheme val="minor"/>
          </rPr>
          <t>Statut d'observation: Provisional value</t>
        </r>
      </text>
    </comment>
    <comment ref="AC58" authorId="0" shapeId="0" xr:uid="{00000000-0006-0000-1600-000014000000}">
      <text>
        <r>
          <rPr>
            <sz val="11"/>
            <color theme="1"/>
            <rFont val="Calibri"/>
            <family val="2"/>
            <scheme val="minor"/>
          </rPr>
          <t>Statut d'observation: Provisional value</t>
        </r>
      </text>
    </comment>
    <comment ref="AD58" authorId="0" shapeId="0" xr:uid="{00000000-0006-0000-1600-000015000000}">
      <text>
        <r>
          <rPr>
            <sz val="11"/>
            <color theme="1"/>
            <rFont val="Calibri"/>
            <family val="2"/>
            <scheme val="minor"/>
          </rPr>
          <t>Statut d'observation: Provisional value</t>
        </r>
      </text>
    </comment>
    <comment ref="AD61" authorId="0" shapeId="0" xr:uid="{00000000-0006-0000-1600-000016000000}">
      <text>
        <r>
          <rPr>
            <sz val="11"/>
            <color theme="1"/>
            <rFont val="Calibri"/>
            <family val="2"/>
            <scheme val="minor"/>
          </rPr>
          <t>Statut d'observation: Provisional value</t>
        </r>
      </text>
    </comment>
    <comment ref="AD62" authorId="0" shapeId="0" xr:uid="{00000000-0006-0000-1600-000017000000}">
      <text>
        <r>
          <rPr>
            <sz val="11"/>
            <color theme="1"/>
            <rFont val="Calibri"/>
            <family val="2"/>
            <scheme val="minor"/>
          </rPr>
          <t>Statut d'observation: Provisional value</t>
        </r>
      </text>
    </comment>
    <comment ref="AE97" authorId="0" shapeId="0" xr:uid="{00000000-0006-0000-1600-000018000000}">
      <text>
        <r>
          <rPr>
            <sz val="11"/>
            <color theme="1"/>
            <rFont val="Calibri"/>
            <family val="2"/>
            <scheme val="minor"/>
          </rPr>
          <t>Statut d'observation: Provisional value</t>
        </r>
      </text>
    </comment>
    <comment ref="AE98" authorId="0" shapeId="0" xr:uid="{00000000-0006-0000-1600-000019000000}">
      <text>
        <r>
          <rPr>
            <sz val="11"/>
            <color theme="1"/>
            <rFont val="Calibri"/>
            <family val="2"/>
            <scheme val="minor"/>
          </rPr>
          <t>Statut d'observation: Provisional value</t>
        </r>
      </text>
    </comment>
    <comment ref="AD104" authorId="0" shapeId="0" xr:uid="{00000000-0006-0000-1600-00001A000000}">
      <text>
        <r>
          <rPr>
            <sz val="11"/>
            <color theme="1"/>
            <rFont val="Calibri"/>
            <family val="2"/>
            <scheme val="minor"/>
          </rPr>
          <t>Statut d'observation: Provisional value</t>
        </r>
      </text>
    </comment>
    <comment ref="AE104" authorId="0" shapeId="0" xr:uid="{00000000-0006-0000-1600-00001B000000}">
      <text>
        <r>
          <rPr>
            <sz val="11"/>
            <color theme="1"/>
            <rFont val="Calibri"/>
            <family val="2"/>
            <scheme val="minor"/>
          </rPr>
          <t>Statut d'observation: Provisional value</t>
        </r>
      </text>
    </comment>
    <comment ref="AD123" authorId="0" shapeId="0" xr:uid="{00000000-0006-0000-1600-00001C000000}">
      <text>
        <r>
          <rPr>
            <sz val="11"/>
            <color theme="1"/>
            <rFont val="Calibri"/>
            <family val="2"/>
            <scheme val="minor"/>
          </rPr>
          <t>Statut d'observation: Provisional value</t>
        </r>
      </text>
    </comment>
    <comment ref="AE123" authorId="0" shapeId="0" xr:uid="{00000000-0006-0000-1600-00001D000000}">
      <text>
        <r>
          <rPr>
            <sz val="11"/>
            <color theme="1"/>
            <rFont val="Calibri"/>
            <family val="2"/>
            <scheme val="minor"/>
          </rPr>
          <t>Statut d'observation: Provisional value</t>
        </r>
      </text>
    </comment>
    <comment ref="AD124" authorId="0" shapeId="0" xr:uid="{00000000-0006-0000-1600-00001E000000}">
      <text>
        <r>
          <rPr>
            <sz val="11"/>
            <color theme="1"/>
            <rFont val="Calibri"/>
            <family val="2"/>
            <scheme val="minor"/>
          </rPr>
          <t>Statut d'observation: Provisional value</t>
        </r>
      </text>
    </comment>
    <comment ref="AE124" authorId="0" shapeId="0" xr:uid="{00000000-0006-0000-1600-00001F000000}">
      <text>
        <r>
          <rPr>
            <sz val="11"/>
            <color theme="1"/>
            <rFont val="Calibri"/>
            <family val="2"/>
            <scheme val="minor"/>
          </rPr>
          <t>Statut d'observation: Provisional value</t>
        </r>
      </text>
    </comment>
    <comment ref="AD151" authorId="0" shapeId="0" xr:uid="{00000000-0006-0000-1600-000020000000}">
      <text>
        <r>
          <rPr>
            <sz val="11"/>
            <color theme="1"/>
            <rFont val="Calibri"/>
            <family val="2"/>
            <scheme val="minor"/>
          </rPr>
          <t>Statut d'observation: Provisional value</t>
        </r>
      </text>
    </comment>
    <comment ref="AD152" authorId="0" shapeId="0" xr:uid="{00000000-0006-0000-1600-000021000000}">
      <text>
        <r>
          <rPr>
            <sz val="11"/>
            <color theme="1"/>
            <rFont val="Calibri"/>
            <family val="2"/>
            <scheme val="minor"/>
          </rPr>
          <t>Statut d'observation: Provisional value</t>
        </r>
      </text>
    </comment>
    <comment ref="AB155" authorId="0" shapeId="0" xr:uid="{00000000-0006-0000-1600-000022000000}">
      <text>
        <r>
          <rPr>
            <sz val="11"/>
            <color theme="1"/>
            <rFont val="Calibri"/>
            <family val="2"/>
            <scheme val="minor"/>
          </rPr>
          <t>Statut d'observation: Provisional value</t>
        </r>
      </text>
    </comment>
    <comment ref="AB156" authorId="0" shapeId="0" xr:uid="{00000000-0006-0000-1600-000023000000}">
      <text>
        <r>
          <rPr>
            <sz val="11"/>
            <color theme="1"/>
            <rFont val="Calibri"/>
            <family val="2"/>
            <scheme val="minor"/>
          </rPr>
          <t>Statut d'observation: Provisional value</t>
        </r>
      </text>
    </comment>
  </commentList>
</comments>
</file>

<file path=xl/sharedStrings.xml><?xml version="1.0" encoding="utf-8"?>
<sst xmlns="http://schemas.openxmlformats.org/spreadsheetml/2006/main" count="4829" uniqueCount="252">
  <si>
    <t>Comptes annuels non financiers par secteur institutionnel (dépenses)</t>
  </si>
  <si>
    <t>Secteur institutionnel: Sociétés non financières (SNF)</t>
  </si>
  <si>
    <t>Secteur institutionnel de contrepartie: Economie totale</t>
  </si>
  <si>
    <t>Ecriture comptable: Dépenses</t>
  </si>
  <si>
    <t>Evaluation: Valorisation standard basée sur le SCN/ESA</t>
  </si>
  <si>
    <t>Période temporelle</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</si>
  <si>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</si>
  <si>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</si>
  <si>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</si>
  <si>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</si>
  <si>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</si>
  <si>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</si>
  <si>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</si>
  <si>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</si>
  <si>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</si>
  <si>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</si>
  <si>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</si>
  <si>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</si>
  <si>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</si>
  <si>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</si>
  <si>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</si>
  <si>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</si>
  <si>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</si>
  <si>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</si>
  <si>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</si>
  <si>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</si>
  <si>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</si>
  <si>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</si>
  <si>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</si>
  <si>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</si>
  <si>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</si>
  <si>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</si>
  <si>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</si>
  <si>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</si>
  <si>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</si>
  <si>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
  </si>
  <si>
    <t>Zone de référence: Allemagne</t>
  </si>
  <si>
    <t>Valeur ajoutée, brute</t>
  </si>
  <si>
    <t>Excédent d'exploitation, brut</t>
  </si>
  <si>
    <t>Revenus distribués des sociétés</t>
  </si>
  <si>
    <t>Epargne, brute</t>
  </si>
  <si>
    <t>Formation brute de capital</t>
  </si>
  <si>
    <t>Capacité / besoin de financement</t>
  </si>
  <si>
    <t>Divergence entre la capacité / le besoin de financement des comptes financiers et non financiers</t>
  </si>
  <si>
    <t>Zone de référence: Australie</t>
  </si>
  <si>
    <t>Zone de référence: Autriche</t>
  </si>
  <si>
    <t>Zone de référence: Belgique</t>
  </si>
  <si>
    <t>·  Dividendes</t>
  </si>
  <si>
    <t>Zone de référence: Canada</t>
  </si>
  <si>
    <t>Zone de référence: Danemark</t>
  </si>
  <si>
    <t>Zone de référence: Espagne</t>
  </si>
  <si>
    <t>Zone de référence: États-Unis</t>
  </si>
  <si>
    <t>Zone de référence: Finlande</t>
  </si>
  <si>
    <t>Zone de référence: France</t>
  </si>
  <si>
    <t>Zone de référence: Grèce</t>
  </si>
  <si>
    <t>Zone de référence: Hongrie</t>
  </si>
  <si>
    <t>Zone de référence: Italie</t>
  </si>
  <si>
    <t>Zone de référence: Japon</t>
  </si>
  <si>
    <t>Zone de référence: Norvège</t>
  </si>
  <si>
    <t>Zone de référence: Pays-Bas</t>
  </si>
  <si>
    <t>Zone de référence: Pologne</t>
  </si>
  <si>
    <t>Zone de référence: Portugal</t>
  </si>
  <si>
    <t>Zone de référence: Royaume-Uni</t>
  </si>
  <si>
    <t>Zone de référence: Slovénie</t>
  </si>
  <si>
    <t>Zone de référence: Suède</t>
  </si>
  <si>
    <t>Zone de référence: Suisse</t>
  </si>
  <si>
    <t>Zone de référence: Tchéquie</t>
  </si>
  <si>
    <t>Zone de référence: Zone euro (20 pays)</t>
  </si>
  <si>
    <t>Zone de référence: Union européenne (27 pays à partir du 01/02/2020)</t>
  </si>
  <si>
    <t>Zone de référence: Brésil</t>
  </si>
  <si>
    <t>Zone de référence: Chine (République populaire de)</t>
  </si>
  <si>
    <t xml:space="preserve">© Conditions d'utilisation </t>
  </si>
  <si>
    <t>Ce tableau présente la séquence complète des comptes non financiers, dans les comptes nationaux, du compte de production au compte de capital.&lt;br&gt;&lt;br&gt;La séquence des comptes non financiers est présentée pour l'économie de chaque pays (ou zone) dans son ensemble ainsi que pour ses secteurs : sociétés non financières, sociétés financières, administrations publiques, ménages et organisations à but non lucratif. institutions au service des ménages (ISBLSM) et pour le compte du Reste du monde. Les revenus de la propriété du secteur des administrations publiques, les autres transferts courants et les transferts en capital sont consolidés.&lt;br&gt;&lt;br&gt;
Ce tableau présente le côté des dépenses (ou emplois) des comptes, y compris les soldes. Il est conçu pour être utilisé conjointement avec le tableau intitulé ‘Comptes annuels non financiers par secteur institutionnel (Revenu)‘. &lt;br&gt;&lt;br&gt;
La présentation se fait pays par pays. Il est recommandé aux utilisateurs de sélectionner un pays (ou une zone) à la fois dans le filtre ‘Zone de référence’ afin de visualiser la séquence complète des comptes non financiers. Alternativement, des lignes spécifiques dans la séquence peuvent être sélectionnées à l'aide du filtre « Transaction » pour comparer cet élément pour des combinaisons de secteurs, de pays et de périodes.&lt;br&gt;&lt;br
Ces indicateurs ont été présentés dans le système de diffusion précédent dans l'ensemble de données SNA_TABLE14a. 
&lt;br&gt; Pour plus d'informations sur les changements de méthodologie, consultez le document "ANA Changes" (en anglais uniquement):  &lt;a href="https://stats.oecd.org/wbos/fileview2.aspx?IDFile=e81c82e7-ad8b-4ab9-8b4c-8c3e1e104c9b"&gt;ANA Changes&lt;/a&gt; &lt;br&gt;
Explorez également la page Web du PIB et comptes non financiers: &lt;a href="https://www.oecd.org/fr/donnees/datasets/gdp-and-non-financial-accounts.html"&gt;Page Web du PIB et comptes non financiers&lt;/a&gt;&lt;br&gt;Contact statistique OCDE: &lt;a href="mailto:STAT.Contact@oecd.org"&gt;STAT.Contact@oecd.org&lt;/a&gt;</t>
  </si>
  <si>
    <t>Secteur institutionnel de contrepartie: Economie totale • Ecriture comptable: Dépenses • Evaluation: Valorisation standard basée sur le SCN/ESA</t>
  </si>
  <si>
    <t>Thème: Économie &gt; Comptes nationaux &gt; PIB et comptes non financiers &gt; Comptes non financiers, y compris les comptes sectoriels</t>
  </si>
  <si>
    <t xml:space="preserve">Nombre de points de données non filtrées: 568564 </t>
  </si>
  <si>
    <t xml:space="preserve">Dernière mise à jour: 29 novembre 2024 à 06:56:09 </t>
  </si>
  <si>
    <t>Ces données pourraient également vous intéresser :</t>
  </si>
  <si>
    <t>Comptes annuels non financiers par secteur institutionnel (recettes)</t>
  </si>
  <si>
    <t>Comptes annuels non financiers simplifiés par secteur institutionnel ('API pour développeur')</t>
  </si>
  <si>
    <t>Comptes annuels non financiers simplifiés par secteur institutionnel (dépenses)</t>
  </si>
  <si>
    <t>Comptes annuels non financiers simplifiés par secteur institutionnel (recettes)</t>
  </si>
  <si>
    <t>Comptes annuels non financiers simplifiés par secteur institutionnel (soldes comptables)</t>
  </si>
  <si>
    <t>Taux de marge</t>
  </si>
  <si>
    <t>Part des revenus distribués des sociétés</t>
  </si>
  <si>
    <t>Part des dividendes</t>
  </si>
  <si>
    <t>Taux d'pargne, brute</t>
  </si>
  <si>
    <t>Taux de FBCF</t>
  </si>
  <si>
    <t>Taux d'autofinancement</t>
  </si>
  <si>
    <t>nd</t>
  </si>
  <si>
    <t>Allemagne</t>
  </si>
  <si>
    <t>Autriche</t>
  </si>
  <si>
    <t>Belgique</t>
  </si>
  <si>
    <t>Danemark</t>
  </si>
  <si>
    <t>Espagne</t>
  </si>
  <si>
    <t>États-Unis</t>
  </si>
  <si>
    <t>France</t>
  </si>
  <si>
    <t>Grèce</t>
  </si>
  <si>
    <t>Hongrie</t>
  </si>
  <si>
    <t>Italie</t>
  </si>
  <si>
    <t>Pays-Bas</t>
  </si>
  <si>
    <t>Norvège</t>
  </si>
  <si>
    <t xml:space="preserve">Pologne </t>
  </si>
  <si>
    <t>Portugal</t>
  </si>
  <si>
    <t>Royaume-Uni</t>
  </si>
  <si>
    <t>Slovènie</t>
  </si>
  <si>
    <t>Suède</t>
  </si>
  <si>
    <t>Suisse</t>
  </si>
  <si>
    <t>Tchèquie</t>
  </si>
  <si>
    <t>Zone Euro</t>
  </si>
  <si>
    <t>UE 27 pays</t>
  </si>
  <si>
    <t>Brésil</t>
  </si>
  <si>
    <t>Chine</t>
  </si>
  <si>
    <t>Allemagne rectifié</t>
  </si>
  <si>
    <t>Finlande</t>
  </si>
  <si>
    <t>Italie  rectifié</t>
  </si>
  <si>
    <t>Zone Euro rectifié</t>
  </si>
  <si>
    <t>UE 27 pays rectifié</t>
  </si>
  <si>
    <t>Australie</t>
  </si>
  <si>
    <t>Japon</t>
  </si>
  <si>
    <t>Canada</t>
  </si>
  <si>
    <t>UE des 27 pays</t>
  </si>
  <si>
    <t>Data extracted on 10/12/2024 10:28:05 from [ESTAT]</t>
  </si>
  <si>
    <t xml:space="preserve">Dataset: </t>
  </si>
  <si>
    <t>Non-financial transactions - annual data [nasa_10_nf_tr__custom_14323476]</t>
  </si>
  <si>
    <t xml:space="preserve">Last updated: </t>
  </si>
  <si>
    <t>28/11/2024 23:00</t>
  </si>
  <si>
    <t>Time frequency</t>
  </si>
  <si>
    <t>Annual</t>
  </si>
  <si>
    <t>Unit of measure</t>
  </si>
  <si>
    <t>Current prices, million euro</t>
  </si>
  <si>
    <t>Direction of flow</t>
  </si>
  <si>
    <t>Paid</t>
  </si>
  <si>
    <t>National accounts indicator (ESA 2010)</t>
  </si>
  <si>
    <t>Value added, gross</t>
  </si>
  <si>
    <t>Sector</t>
  </si>
  <si>
    <t>Non-financial corporations</t>
  </si>
  <si>
    <t>TIME</t>
  </si>
  <si>
    <t>GEO (Labels)</t>
  </si>
  <si>
    <t>European Union - 27 countries (from 2020)</t>
  </si>
  <si>
    <t>:</t>
  </si>
  <si>
    <t>Euro area – 20 countries (from 2023)</t>
  </si>
  <si>
    <t>Belgium</t>
  </si>
  <si>
    <t>Bulgaria</t>
  </si>
  <si>
    <t>Czechia</t>
  </si>
  <si>
    <t>Denmark</t>
  </si>
  <si>
    <t>Germany</t>
  </si>
  <si>
    <t>Estonia</t>
  </si>
  <si>
    <t>Ireland</t>
  </si>
  <si>
    <t>Greece</t>
  </si>
  <si>
    <t>Spain</t>
  </si>
  <si>
    <t>Croatia</t>
  </si>
  <si>
    <t>Italy</t>
  </si>
  <si>
    <t>Cyprus</t>
  </si>
  <si>
    <t>Latvia</t>
  </si>
  <si>
    <t>Lithuania</t>
  </si>
  <si>
    <t>Luxembourg</t>
  </si>
  <si>
    <t>Hungary</t>
  </si>
  <si>
    <t>Malta</t>
  </si>
  <si>
    <t>Netherlands</t>
  </si>
  <si>
    <t>Austria</t>
  </si>
  <si>
    <t>Poland</t>
  </si>
  <si>
    <t>Romania</t>
  </si>
  <si>
    <t>Slovenia</t>
  </si>
  <si>
    <t>Slovakia</t>
  </si>
  <si>
    <t>Finland</t>
  </si>
  <si>
    <t>Sweden</t>
  </si>
  <si>
    <t>Iceland</t>
  </si>
  <si>
    <t>Norway</t>
  </si>
  <si>
    <t>Switzerland</t>
  </si>
  <si>
    <t>United Kingdom</t>
  </si>
  <si>
    <t>Albania</t>
  </si>
  <si>
    <t>Serbia</t>
  </si>
  <si>
    <t>Türkiye</t>
  </si>
  <si>
    <t>Special value</t>
  </si>
  <si>
    <t>not available</t>
  </si>
  <si>
    <t>Data extracted on 10/12/2024 10:34:03 from [ESTAT]</t>
  </si>
  <si>
    <t>Non-financial transactions - annual data [nasa_10_nf_tr__custom_14323912]</t>
  </si>
  <si>
    <t>Operating surplus and mixed income, gross</t>
  </si>
  <si>
    <t>Distributed income of corporations</t>
  </si>
  <si>
    <t>Saving, gross</t>
  </si>
  <si>
    <t>Gross fixed capital formation</t>
  </si>
  <si>
    <t>Data extracted on 10/12/2024 11:14:43 from [ESTAT]</t>
  </si>
  <si>
    <t>Non-financial transactions - annual data [nasa_10_nf_tr__custom_14327024]</t>
  </si>
  <si>
    <t>Dividends</t>
  </si>
  <si>
    <t>dividendes</t>
  </si>
  <si>
    <t>Source : OCDE, Eurostat, calcul de l'auteur pour les pays ou zones rectifiés</t>
  </si>
  <si>
    <t>Data extracted on 10/12/2024 11:29:38 from [ESTAT]</t>
  </si>
  <si>
    <t>Non-financial transactions - annual data [nasa_10_nf_tr__custom_14328170]</t>
  </si>
  <si>
    <t>Received</t>
  </si>
  <si>
    <t>Households; non-profit institutions serving households</t>
  </si>
  <si>
    <t>Revenus disribués ménages recus</t>
  </si>
  <si>
    <t>dividendes ménages reçus</t>
  </si>
  <si>
    <t>Secteur institutionnel: Les Ménages et ISBLSM</t>
  </si>
  <si>
    <t>Ecriture comptable: Recettes</t>
  </si>
  <si>
    <t>Transaction</t>
  </si>
  <si>
    <t>Unité de mesure combinée: Monnaie nationale, Prix courants, Millions, Euro</t>
  </si>
  <si>
    <t>Unité de mesure combinée: Monnaie nationale, Prix courants, Millions, Dollar australien</t>
  </si>
  <si>
    <t>Zone de référence: Chili</t>
  </si>
  <si>
    <t>Unité de mesure combinée: Monnaie nationale, Prix courants, Millions, Peso chilien</t>
  </si>
  <si>
    <t>Zone de référence: Corée</t>
  </si>
  <si>
    <t>Unité de mesure combinée: Monnaie nationale, Prix courants, Millions, Won</t>
  </si>
  <si>
    <t>Zone de référence: Costa Rica</t>
  </si>
  <si>
    <t>Unité de mesure combinée: Monnaie nationale, Prix courants, Millions, Côlon de Costa Rica</t>
  </si>
  <si>
    <t>Unité de mesure combinée: Monnaie nationale, Prix courants, Millions, Couronne danoise</t>
  </si>
  <si>
    <t>Zone de référence: Estonie</t>
  </si>
  <si>
    <t>Unité de mesure combinée: Monnaie nationale, Prix courants, Millions, Dollars des États-Unis</t>
  </si>
  <si>
    <t>Unité de mesure combinée: Monnaie nationale, Prix courants, Millions, Forint</t>
  </si>
  <si>
    <t>Zone de référence: Irlande</t>
  </si>
  <si>
    <t>Unité de mesure combinée: Monnaie nationale, Prix courants, Millions, Yen</t>
  </si>
  <si>
    <t>Zone de référence: Lettonie</t>
  </si>
  <si>
    <t>Zone de référence: Lituanie</t>
  </si>
  <si>
    <t>Zone de référence: Luxembourg</t>
  </si>
  <si>
    <t>Zone de référence: Mexique</t>
  </si>
  <si>
    <t>Unité de mesure combinée: Monnaie nationale, Prix courants, Millions, Peso mexicain</t>
  </si>
  <si>
    <t>Unité de mesure combinée: Monnaie nationale, Prix courants, Millions, Couronne norvégienne</t>
  </si>
  <si>
    <t>Zone de référence: Nouvelle-Zélande</t>
  </si>
  <si>
    <t>Unité de mesure combinée: Monnaie nationale, Prix courants, Millions, Dollar néo-zélandais</t>
  </si>
  <si>
    <t>Unité de mesure combinée: Monnaie nationale, Prix courants, Millions, Zloty</t>
  </si>
  <si>
    <t>Zone de référence: République slovaque</t>
  </si>
  <si>
    <t>Unité de mesure combinée: Monnaie nationale, Prix courants, Millions, Livre sterling</t>
  </si>
  <si>
    <t>Unité de mesure combinée: Monnaie nationale, Prix courants, Millions, Couronne suédoise</t>
  </si>
  <si>
    <t>Unité de mesure combinée: Monnaie nationale, Prix courants, Millions, Franc suisse</t>
  </si>
  <si>
    <t>Unité de mesure combinée: Monnaie nationale, Prix courants, Millions, Couronne tchèque</t>
  </si>
  <si>
    <t>Zone de référence: Türkiye</t>
  </si>
  <si>
    <t>Unité de mesure combinée: Monnaie nationale, Prix courants, Millions, Livre turque</t>
  </si>
  <si>
    <t>Zone de référence: Non-OCDE économies &gt; Afrique du Sud</t>
  </si>
  <si>
    <t>Unité de mesure combinée: Monnaie nationale, Prix courants, Millions, Rand</t>
  </si>
  <si>
    <t>Unité de mesure combinée: Monnaie nationale, Prix courants, Millions, Réal brésilien</t>
  </si>
  <si>
    <t>Unité de mesure combinée: Monnaie nationale, Prix courants, Millions, Yuan ren-min-bi</t>
  </si>
  <si>
    <t>Zone de référence: Croatie</t>
  </si>
  <si>
    <t>Zone de référence: Roumanie</t>
  </si>
  <si>
    <t>Unité de mesure combinée: Monnaie nationale, Prix courants, Millions, Leu roumain</t>
  </si>
  <si>
    <t>Dividendes versés</t>
  </si>
  <si>
    <t>duvidendes versés</t>
  </si>
  <si>
    <t>Corée</t>
  </si>
  <si>
    <t>évolution des revenus distribués reçus ménages</t>
  </si>
  <si>
    <t>évolution des revenus distribués verszés SNF</t>
  </si>
  <si>
    <t>Source : OCDE, Eurostat</t>
  </si>
  <si>
    <t>Data extracted on 10/12/2024 14:37:57 from [ESTAT]</t>
  </si>
  <si>
    <t>Non-financial transactions - annual data [nasa_10_nf_tr__custom_14341334]</t>
  </si>
  <si>
    <t>Total</t>
  </si>
  <si>
    <t>Reste UE 27 pays</t>
  </si>
  <si>
    <t>Source : Eurostat</t>
  </si>
  <si>
    <t>Total UE + R.U.</t>
  </si>
  <si>
    <t>Data extracted on 11/12/2024 09:58:43 from [ESTAT]</t>
  </si>
  <si>
    <t>Non-financial transactions - annual data [nasa_10_nf_tr__custom_14378567]</t>
  </si>
  <si>
    <t>revenus distribués verszés SNF / EBE</t>
  </si>
  <si>
    <t>revenus distribués verszés SNF / VA</t>
  </si>
  <si>
    <t>RU OCDE</t>
  </si>
  <si>
    <t>revenus distribués verszés - recus</t>
  </si>
  <si>
    <t>Royaume Uni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</si>
</sst>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P\ \ \ #,##0;\P\ \ \ \-#,##0"/>
    <numFmt numFmtId="165" formatCode="\B\ \ \ #,##0;\B\ \ \ \-#,##0"/>
    <numFmt numFmtId="166" formatCode="0.0%"/>
    <numFmt numFmtId="167" formatCode="0.0"/>
  </numFmts>
  <fonts count="3601" x14ac:knownFonts="1">
    <font>
      <sz val="11"/>
      <color theme="1"/>
      <name val="Calibri"/>
      <family val="2"/>
      <scheme val="minor"/>
    </font>
    <font>
      <b/>
      <sz val="11"/>
      <name val="Calibri"/>
      <family val="2"/>
    </font>
    <font>
      <sz val="11"/>
      <name val="Calibri"/>
      <family val="2"/>
    </font>
    <font>
      <sz val="11"/>
      <name val="Calibri"/>
      <family val="2"/>
    </font>
    <font>
      <sz val="11"/>
      <name val="Calibri"/>
      <family val="2"/>
    </font>
    <font>
      <sz val="11"/>
      <name val="Calibri"/>
      <family val="2"/>
    </font>
    <font>
      <b/>
      <sz val="11"/>
      <color rgb="FFFFFFFF"/>
      <name val="Calibri"/>
      <family val="2"/>
    </font>
    <font>
      <sz val="11"/>
      <color rgb="FFFFFFFF"/>
      <name val="Calibri"/>
      <family val="2"/>
    </font>
    <font>
      <sz val="11"/>
      <color rgb="FFFFFFFF"/>
      <name val="Calibri"/>
      <family val="2"/>
    </font>
    <font>
      <sz val="11"/>
      <color rgb="FFFFFFFF"/>
      <name val="Calibri"/>
      <family val="2"/>
    </font>
    <font>
      <sz val="11"/>
      <color rgb="FFFFFFFF"/>
      <name val="Calibri"/>
      <family val="2"/>
    </font>
    <font>
      <sz val="11"/>
      <color rgb="FFFFFFFF"/>
      <name val="Calibri"/>
      <family val="2"/>
    </font>
    <font>
      <sz val="11"/>
      <color rgb="FFFFFFFF"/>
      <name val="Calibri"/>
      <family val="2"/>
    </font>
    <font>
      <sz val="11"/>
      <color rgb="FFFFFFFF"/>
      <name val="Calibri"/>
      <family val="2"/>
    </font>
    <font>
      <sz val="11"/>
      <color rgb="FFFFFFFF"/>
      <name val="Calibri"/>
      <family val="2"/>
    </font>
    <font>
      <sz val="11"/>
      <color rgb="FFFFFFFF"/>
      <name val="Calibri"/>
      <family val="2"/>
    </font>
    <font>
      <sz val="11"/>
      <color rgb="FFFFFFFF"/>
      <name val="Calibri"/>
      <family val="2"/>
    </font>
    <font>
      <sz val="11"/>
      <color rgb="FFFFFFFF"/>
      <name val="Calibri"/>
      <family val="2"/>
    </font>
    <font>
      <sz val="11"/>
      <color rgb="FFFFFFFF"/>
      <name val="Calibri"/>
      <family val="2"/>
    </font>
    <font>
      <sz val="11"/>
      <color rgb="FFFFFFFF"/>
      <name val="Calibri"/>
      <family val="2"/>
    </font>
    <font>
      <sz val="11"/>
      <color rgb="FFFFFFFF"/>
      <name val="Calibri"/>
      <family val="2"/>
    </font>
    <font>
      <sz val="11"/>
      <color rgb="FFFFFFFF"/>
      <name val="Calibri"/>
      <family val="2"/>
    </font>
    <font>
      <sz val="11"/>
      <color rgb="FFFFFFFF"/>
      <name val="Calibri"/>
      <family val="2"/>
    </font>
    <font>
      <sz val="11"/>
      <color rgb="FFFFFFFF"/>
      <name val="Calibri"/>
      <family val="2"/>
    </font>
    <font>
      <sz val="11"/>
      <color rgb="FFFFFFFF"/>
      <name val="Calibri"/>
      <family val="2"/>
    </font>
    <font>
      <sz val="11"/>
      <color rgb="FFFFFFFF"/>
      <name val="Calibri"/>
      <family val="2"/>
    </font>
    <font>
      <sz val="11"/>
      <color rgb="FFFFFFFF"/>
      <name val="Calibri"/>
      <family val="2"/>
    </font>
    <font>
      <sz val="11"/>
      <color rgb="FFFFFFFF"/>
      <name val="Calibri"/>
      <family val="2"/>
    </font>
    <font>
      <sz val="11"/>
      <color rgb="FFFFFFFF"/>
      <name val="Calibri"/>
      <family val="2"/>
    </font>
    <font>
      <sz val="11"/>
      <color rgb="FFFFFFFF"/>
      <name val="Calibri"/>
      <family val="2"/>
    </font>
    <font>
      <sz val="11"/>
      <color rgb="FFFFFFFF"/>
      <name val="Calibri"/>
      <family val="2"/>
    </font>
    <font>
      <sz val="11"/>
      <color rgb="FFFFFFFF"/>
      <name val="Calibri"/>
      <family val="2"/>
    </font>
    <font>
      <sz val="11"/>
      <color rgb="FFFFFFFF"/>
      <name val="Calibri"/>
      <family val="2"/>
    </font>
    <font>
      <sz val="11"/>
      <color rgb="FFFFFFFF"/>
      <name val="Calibri"/>
      <family val="2"/>
    </font>
    <font>
      <sz val="11"/>
      <color rgb="FFFFFFFF"/>
      <name val="Calibri"/>
      <family val="2"/>
    </font>
    <font>
      <sz val="11"/>
      <color rgb="FFFFFFFF"/>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color rgb="FF000000"/>
      <name val="Calibri"/>
      <family val="2"/>
    </font>
    <font>
      <sz val="11"/>
      <color rgb="FF000000"/>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u/>
      <sz val="11"/>
      <color rgb="FF0563C1"/>
      <name val="Calibri"/>
      <family val="2"/>
    </font>
    <font>
      <u/>
      <sz val="11"/>
      <color rgb="FF0563C1"/>
      <name val="Calibri"/>
      <family val="2"/>
    </font>
    <font>
      <sz val="11"/>
      <name val="Calibri"/>
      <family val="2"/>
    </font>
    <font>
      <b/>
      <sz val="11"/>
      <name val="Calibri"/>
      <family val="2"/>
    </font>
    <font>
      <b/>
      <sz val="11"/>
      <name val="Calibri"/>
      <family val="2"/>
    </font>
    <font>
      <u/>
      <sz val="11"/>
      <color rgb="FF4182D5"/>
      <name val="Calibri"/>
      <family val="2"/>
    </font>
    <font>
      <u/>
      <sz val="11"/>
      <color rgb="FF4182D5"/>
      <name val="Calibri"/>
      <family val="2"/>
    </font>
    <font>
      <u/>
      <sz val="11"/>
      <color rgb="FF4182D5"/>
      <name val="Calibri"/>
      <family val="2"/>
    </font>
    <font>
      <u/>
      <sz val="11"/>
      <color rgb="FF4182D5"/>
      <name val="Calibri"/>
      <family val="2"/>
    </font>
    <font>
      <u/>
      <sz val="11"/>
      <color rgb="FF4182D5"/>
      <name val="Calibri"/>
      <family val="2"/>
    </font>
    <font>
      <sz val="13"/>
      <color theme="1"/>
      <name val="Arial"/>
      <family val="2"/>
    </font>
    <font>
      <b/>
      <sz val="13"/>
      <color rgb="FFFF0000"/>
      <name val="Arial"/>
      <family val="2"/>
    </font>
    <font>
      <sz val="12"/>
      <color theme="1"/>
      <name val="Arial"/>
      <family val="2"/>
    </font>
    <font>
      <b/>
      <sz val="13"/>
      <color theme="1"/>
      <name val="Arial"/>
      <family val="2"/>
    </font>
    <font>
      <sz val="11"/>
      <color indexed="8"/>
      <name val="Calibri"/>
      <family val="2"/>
      <scheme val="minor"/>
    </font>
    <font>
      <b/>
      <sz val="9"/>
      <name val="Arial"/>
    </font>
    <font>
      <sz val="9"/>
      <name val="Arial"/>
    </font>
    <font>
      <b/>
      <sz val="9"/>
      <color indexed="9"/>
      <name val="Arial"/>
    </font>
    <font>
      <b/>
      <sz val="9"/>
      <name val="Arial"/>
      <family val="2"/>
    </font>
    <font>
      <sz val="9"/>
      <name val="Arial"/>
      <family val="2"/>
    </font>
    <font>
      <b/>
      <sz val="9"/>
      <color indexed="9"/>
      <name val="Arial"/>
      <family val="2"/>
    </font>
    <font>
      <b/>
      <sz val="11"/>
      <color rgb="FF000000"/>
      <name val="Calibri"/>
      <family val="2"/>
    </font>
    <font>
      <sz val="11"/>
      <color theme="1"/>
      <name val="Arial"/>
      <family val="2"/>
    </font>
    <font>
      <b/>
      <sz val="12"/>
      <color rgb="FFFF0000"/>
      <name val="Arial"/>
      <family val="2"/>
    </font>
    <font>
      <sz val="11"/>
      <color theme="1"/>
      <name val="Calibri"/>
      <family val="2"/>
      <scheme val="minor"/>
    </font>
    <font>
      <sz val="14"/>
      <color theme="1"/>
      <name val="Arial"/>
      <family val="2"/>
    </font>
    <font>
      <b/>
      <sz val="14"/>
      <color rgb="FFFF0000"/>
      <name val="Arial"/>
      <family val="2"/>
    </font>
    <font>
      <b/>
      <sz val="11"/>
      <color theme="1"/>
      <name val="Calibri"/>
      <family val="2"/>
      <scheme val="minor"/>
    </font>
    <font>
      <b/>
      <sz val="14"/>
      <name val="Arial"/>
      <family val="2"/>
    </font>
    <font>
      <sz val="14"/>
      <name val="Arial"/>
      <family val="2"/>
    </font>
    <font>
      <b/>
      <sz val="14"/>
      <color theme="1"/>
      <name val="Arial"/>
      <family val="2"/>
    </font>
  </fonts>
  <fills count="3546">
    <fill>
      <patternFill patternType="none"/>
    </fill>
    <fill>
      <patternFill patternType="gray125"/>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theme="2" tint="-9.9978637043366805E-2"/>
        <bgColor indexed="64"/>
      </patternFill>
    </fill>
    <fill>
      <patternFill patternType="solid">
        <fgColor rgb="FFFFFF00"/>
        <bgColor indexed="64"/>
      </patternFill>
    </fill>
    <fill>
      <patternFill patternType="solid">
        <fgColor theme="0"/>
        <bgColor indexed="64"/>
      </patternFill>
    </fill>
    <fill>
      <patternFill patternType="solid">
        <fgColor rgb="FFFFFF00"/>
      </patternFill>
    </fill>
    <fill>
      <patternFill patternType="solid">
        <fgColor rgb="FFFFFF00"/>
        <bgColor auto="1"/>
      </patternFill>
    </fill>
    <fill>
      <patternFill patternType="solid">
        <fgColor rgb="FF4669AF"/>
      </patternFill>
    </fill>
    <fill>
      <patternFill patternType="solid">
        <fgColor rgb="FF0096DC"/>
      </patternFill>
    </fill>
    <fill>
      <patternFill patternType="solid">
        <fgColor rgb="FFDCE6F1"/>
      </patternFill>
    </fill>
    <fill>
      <patternFill patternType="mediumGray">
        <bgColor indexed="22"/>
      </patternFill>
    </fill>
    <fill>
      <patternFill patternType="solid">
        <fgColor rgb="FFF6F6F6"/>
      </patternFill>
    </fill>
    <fill>
      <patternFill patternType="solid">
        <fgColor theme="2"/>
        <bgColor indexed="64"/>
      </patternFill>
    </fill>
    <fill>
      <patternFill patternType="solid">
        <fgColor rgb="FFF1F1F1"/>
      </patternFill>
    </fill>
    <fill>
      <patternFill patternType="solid">
        <fgColor theme="0"/>
      </patternFill>
    </fill>
    <fill>
      <patternFill patternType="solid">
        <fgColor theme="0"/>
        <bgColor auto="1"/>
      </patternFill>
    </fill>
  </fills>
  <borders count="3429">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auto="1"/>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auto="1"/>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B0B0B0"/>
      </left>
      <right style="thin">
        <color rgb="FFB0B0B0"/>
      </right>
      <top style="thin">
        <color rgb="FFB0B0B0"/>
      </top>
      <bottom style="thin">
        <color rgb="FFB0B0B0"/>
      </bottom>
      <diagonal/>
    </border>
  </borders>
  <cellStyleXfs count="5">
    <xf numFmtId="0" fontId="0" fillId="0" borderId="0"/>
    <xf numFmtId="0" fontId="3584" fillId="3531" borderId="3415"/>
    <xf numFmtId="9" fontId="3594" fillId="0" borderId="0" applyFont="0" applyFill="0" applyBorder="0" applyAlignment="0" applyProtection="0"/>
    <xf numFmtId="0" fontId="3594" fillId="3531" borderId="3415"/>
    <xf numFmtId="0" fontId="3594" fillId="3531" borderId="3415"/>
  </cellStyleXfs>
  <cellXfs count="4134">
    <xf numFmtId="0" fontId="0" fillId="0" borderId="0" xfId="0"/>
    <xf numFmtId="0" fontId="1" fillId="2" borderId="1" xfId="0" applyFont="1" applyFill="1" applyBorder="1" applyAlignment="1" applyProtection="1">
      <alignment horizontal="left" readingOrder="1"/>
    </xf>
    <xf numFmtId="0" fontId="2" fillId="3" borderId="2" xfId="0" applyFont="1" applyFill="1" applyBorder="1" applyAlignment="1" applyProtection="1">
      <alignment horizontal="left" readingOrder="1"/>
    </xf>
    <xf numFmtId="0" fontId="3" fillId="4" borderId="3" xfId="0" applyFont="1" applyFill="1" applyBorder="1" applyAlignment="1" applyProtection="1">
      <alignment horizontal="left" readingOrder="1"/>
    </xf>
    <xf numFmtId="0" fontId="4" fillId="5" borderId="4" xfId="0" applyFont="1" applyFill="1" applyBorder="1" applyAlignment="1" applyProtection="1">
      <alignment horizontal="left" readingOrder="1"/>
    </xf>
    <xf numFmtId="0" fontId="5" fillId="6" borderId="5" xfId="0" applyFont="1" applyFill="1" applyBorder="1" applyAlignment="1" applyProtection="1">
      <alignment horizontal="left" readingOrder="1"/>
    </xf>
    <xf numFmtId="0" fontId="6" fillId="7" borderId="6" xfId="0" applyFont="1" applyFill="1" applyBorder="1" applyAlignment="1" applyProtection="1">
      <alignment horizontal="left" vertical="top" wrapText="1" readingOrder="1"/>
    </xf>
    <xf numFmtId="0" fontId="7" fillId="8" borderId="7" xfId="0" applyFont="1" applyFill="1" applyBorder="1" applyAlignment="1" applyProtection="1">
      <alignment horizontal="center" vertical="top" wrapText="1" readingOrder="1"/>
    </xf>
    <xf numFmtId="0" fontId="8" fillId="9" borderId="8" xfId="0" applyFont="1" applyFill="1" applyBorder="1" applyAlignment="1" applyProtection="1">
      <alignment horizontal="center" vertical="top" wrapText="1" readingOrder="1"/>
    </xf>
    <xf numFmtId="0" fontId="9" fillId="10" borderId="9" xfId="0" applyFont="1" applyFill="1" applyBorder="1" applyAlignment="1" applyProtection="1">
      <alignment horizontal="center" vertical="top" wrapText="1" readingOrder="1"/>
    </xf>
    <xf numFmtId="0" fontId="10" fillId="11" borderId="10" xfId="0" applyFont="1" applyFill="1" applyBorder="1" applyAlignment="1" applyProtection="1">
      <alignment horizontal="center" vertical="top" wrapText="1" readingOrder="1"/>
    </xf>
    <xf numFmtId="0" fontId="11" fillId="12" borderId="11" xfId="0" applyFont="1" applyFill="1" applyBorder="1" applyAlignment="1" applyProtection="1">
      <alignment horizontal="center" vertical="top" wrapText="1" readingOrder="1"/>
    </xf>
    <xf numFmtId="0" fontId="12" fillId="13" borderId="12" xfId="0" applyFont="1" applyFill="1" applyBorder="1" applyAlignment="1" applyProtection="1">
      <alignment horizontal="center" vertical="top" wrapText="1" readingOrder="1"/>
    </xf>
    <xf numFmtId="0" fontId="13" fillId="14" borderId="13" xfId="0" applyFont="1" applyFill="1" applyBorder="1" applyAlignment="1" applyProtection="1">
      <alignment horizontal="center" vertical="top" wrapText="1" readingOrder="1"/>
    </xf>
    <xf numFmtId="0" fontId="14" fillId="15" borderId="14" xfId="0" applyFont="1" applyFill="1" applyBorder="1" applyAlignment="1" applyProtection="1">
      <alignment horizontal="center" vertical="top" wrapText="1" readingOrder="1"/>
    </xf>
    <xf numFmtId="0" fontId="15" fillId="16" borderId="15" xfId="0" applyFont="1" applyFill="1" applyBorder="1" applyAlignment="1" applyProtection="1">
      <alignment horizontal="center" vertical="top" wrapText="1" readingOrder="1"/>
    </xf>
    <xf numFmtId="0" fontId="16" fillId="17" borderId="16" xfId="0" applyFont="1" applyFill="1" applyBorder="1" applyAlignment="1" applyProtection="1">
      <alignment horizontal="center" vertical="top" wrapText="1" readingOrder="1"/>
    </xf>
    <xf numFmtId="0" fontId="17" fillId="18" borderId="17" xfId="0" applyFont="1" applyFill="1" applyBorder="1" applyAlignment="1" applyProtection="1">
      <alignment horizontal="center" vertical="top" wrapText="1" readingOrder="1"/>
    </xf>
    <xf numFmtId="0" fontId="18" fillId="19" borderId="18" xfId="0" applyFont="1" applyFill="1" applyBorder="1" applyAlignment="1" applyProtection="1">
      <alignment horizontal="center" vertical="top" wrapText="1" readingOrder="1"/>
    </xf>
    <xf numFmtId="0" fontId="19" fillId="20" borderId="19" xfId="0" applyFont="1" applyFill="1" applyBorder="1" applyAlignment="1" applyProtection="1">
      <alignment horizontal="center" vertical="top" wrapText="1" readingOrder="1"/>
    </xf>
    <xf numFmtId="0" fontId="20" fillId="21" borderId="20" xfId="0" applyFont="1" applyFill="1" applyBorder="1" applyAlignment="1" applyProtection="1">
      <alignment horizontal="center" vertical="top" wrapText="1" readingOrder="1"/>
    </xf>
    <xf numFmtId="0" fontId="21" fillId="22" borderId="21" xfId="0" applyFont="1" applyFill="1" applyBorder="1" applyAlignment="1" applyProtection="1">
      <alignment horizontal="center" vertical="top" wrapText="1" readingOrder="1"/>
    </xf>
    <xf numFmtId="0" fontId="22" fillId="23" borderId="22" xfId="0" applyFont="1" applyFill="1" applyBorder="1" applyAlignment="1" applyProtection="1">
      <alignment horizontal="center" vertical="top" wrapText="1" readingOrder="1"/>
    </xf>
    <xf numFmtId="0" fontId="23" fillId="24" borderId="23" xfId="0" applyFont="1" applyFill="1" applyBorder="1" applyAlignment="1" applyProtection="1">
      <alignment horizontal="center" vertical="top" wrapText="1" readingOrder="1"/>
    </xf>
    <xf numFmtId="0" fontId="24" fillId="25" borderId="24" xfId="0" applyFont="1" applyFill="1" applyBorder="1" applyAlignment="1" applyProtection="1">
      <alignment horizontal="center" vertical="top" wrapText="1" readingOrder="1"/>
    </xf>
    <xf numFmtId="0" fontId="25" fillId="26" borderId="25" xfId="0" applyFont="1" applyFill="1" applyBorder="1" applyAlignment="1" applyProtection="1">
      <alignment horizontal="center" vertical="top" wrapText="1" readingOrder="1"/>
    </xf>
    <xf numFmtId="0" fontId="26" fillId="27" borderId="26" xfId="0" applyFont="1" applyFill="1" applyBorder="1" applyAlignment="1" applyProtection="1">
      <alignment horizontal="center" vertical="top" wrapText="1" readingOrder="1"/>
    </xf>
    <xf numFmtId="0" fontId="27" fillId="28" borderId="27" xfId="0" applyFont="1" applyFill="1" applyBorder="1" applyAlignment="1" applyProtection="1">
      <alignment horizontal="center" vertical="top" wrapText="1" readingOrder="1"/>
    </xf>
    <xf numFmtId="0" fontId="28" fillId="29" borderId="28" xfId="0" applyFont="1" applyFill="1" applyBorder="1" applyAlignment="1" applyProtection="1">
      <alignment horizontal="center" vertical="top" wrapText="1" readingOrder="1"/>
    </xf>
    <xf numFmtId="0" fontId="29" fillId="30" borderId="29" xfId="0" applyFont="1" applyFill="1" applyBorder="1" applyAlignment="1" applyProtection="1">
      <alignment horizontal="center" vertical="top" wrapText="1" readingOrder="1"/>
    </xf>
    <xf numFmtId="0" fontId="30" fillId="31" borderId="30" xfId="0" applyFont="1" applyFill="1" applyBorder="1" applyAlignment="1" applyProtection="1">
      <alignment horizontal="center" vertical="top" wrapText="1" readingOrder="1"/>
    </xf>
    <xf numFmtId="0" fontId="31" fillId="32" borderId="31" xfId="0" applyFont="1" applyFill="1" applyBorder="1" applyAlignment="1" applyProtection="1">
      <alignment horizontal="center" vertical="top" wrapText="1" readingOrder="1"/>
    </xf>
    <xf numFmtId="0" fontId="32" fillId="33" borderId="32" xfId="0" applyFont="1" applyFill="1" applyBorder="1" applyAlignment="1" applyProtection="1">
      <alignment horizontal="center" vertical="top" wrapText="1" readingOrder="1"/>
    </xf>
    <xf numFmtId="0" fontId="33" fillId="34" borderId="33" xfId="0" applyFont="1" applyFill="1" applyBorder="1" applyAlignment="1" applyProtection="1">
      <alignment horizontal="center" vertical="top" wrapText="1" readingOrder="1"/>
    </xf>
    <xf numFmtId="0" fontId="34" fillId="35" borderId="34" xfId="0" applyFont="1" applyFill="1" applyBorder="1" applyAlignment="1" applyProtection="1">
      <alignment horizontal="center" vertical="top" wrapText="1" readingOrder="1"/>
    </xf>
    <xf numFmtId="0" fontId="35" fillId="36" borderId="35" xfId="0" applyFont="1" applyFill="1" applyBorder="1" applyAlignment="1" applyProtection="1">
      <alignment horizontal="center" vertical="top" wrapText="1" readingOrder="1"/>
    </xf>
    <xf numFmtId="0" fontId="65" fillId="66" borderId="65" xfId="0" applyFont="1" applyFill="1" applyBorder="1" applyAlignment="1" applyProtection="1">
      <alignment horizontal="right" vertical="top" wrapText="1" readingOrder="1"/>
    </xf>
    <xf numFmtId="0" fontId="66" fillId="67" borderId="66" xfId="0" applyFont="1" applyFill="1" applyBorder="1" applyAlignment="1" applyProtection="1">
      <alignment horizontal="left" vertical="top" wrapText="1" readingOrder="1"/>
    </xf>
    <xf numFmtId="3" fontId="67" fillId="68" borderId="67" xfId="0" applyNumberFormat="1" applyFont="1" applyFill="1" applyBorder="1" applyAlignment="1" applyProtection="1">
      <alignment horizontal="right" wrapText="1" readingOrder="1"/>
    </xf>
    <xf numFmtId="3" fontId="68" fillId="69" borderId="68" xfId="0" applyNumberFormat="1" applyFont="1" applyFill="1" applyBorder="1" applyAlignment="1" applyProtection="1">
      <alignment horizontal="right" wrapText="1" readingOrder="1"/>
    </xf>
    <xf numFmtId="3" fontId="69" fillId="70" borderId="69" xfId="0" applyNumberFormat="1" applyFont="1" applyFill="1" applyBorder="1" applyAlignment="1" applyProtection="1">
      <alignment horizontal="right" wrapText="1" readingOrder="1"/>
    </xf>
    <xf numFmtId="3" fontId="70" fillId="71" borderId="70" xfId="0" applyNumberFormat="1" applyFont="1" applyFill="1" applyBorder="1" applyAlignment="1" applyProtection="1">
      <alignment horizontal="right" wrapText="1" readingOrder="1"/>
    </xf>
    <xf numFmtId="3" fontId="71" fillId="72" borderId="71" xfId="0" applyNumberFormat="1" applyFont="1" applyFill="1" applyBorder="1" applyAlignment="1" applyProtection="1">
      <alignment horizontal="right" wrapText="1" readingOrder="1"/>
    </xf>
    <xf numFmtId="3" fontId="72" fillId="73" borderId="72" xfId="0" applyNumberFormat="1" applyFont="1" applyFill="1" applyBorder="1" applyAlignment="1" applyProtection="1">
      <alignment horizontal="right" wrapText="1" readingOrder="1"/>
    </xf>
    <xf numFmtId="3" fontId="73" fillId="74" borderId="73" xfId="0" applyNumberFormat="1" applyFont="1" applyFill="1" applyBorder="1" applyAlignment="1" applyProtection="1">
      <alignment horizontal="right" wrapText="1" readingOrder="1"/>
    </xf>
    <xf numFmtId="3" fontId="74" fillId="75" borderId="74" xfId="0" applyNumberFormat="1" applyFont="1" applyFill="1" applyBorder="1" applyAlignment="1" applyProtection="1">
      <alignment horizontal="right" wrapText="1" readingOrder="1"/>
    </xf>
    <xf numFmtId="3" fontId="75" fillId="76" borderId="75" xfId="0" applyNumberFormat="1" applyFont="1" applyFill="1" applyBorder="1" applyAlignment="1" applyProtection="1">
      <alignment horizontal="right" wrapText="1" readingOrder="1"/>
    </xf>
    <xf numFmtId="3" fontId="76" fillId="77" borderId="76" xfId="0" applyNumberFormat="1" applyFont="1" applyFill="1" applyBorder="1" applyAlignment="1" applyProtection="1">
      <alignment horizontal="right" wrapText="1" readingOrder="1"/>
    </xf>
    <xf numFmtId="3" fontId="77" fillId="78" borderId="77" xfId="0" applyNumberFormat="1" applyFont="1" applyFill="1" applyBorder="1" applyAlignment="1" applyProtection="1">
      <alignment horizontal="right" wrapText="1" readingOrder="1"/>
    </xf>
    <xf numFmtId="3" fontId="78" fillId="79" borderId="78" xfId="0" applyNumberFormat="1" applyFont="1" applyFill="1" applyBorder="1" applyAlignment="1" applyProtection="1">
      <alignment horizontal="right" wrapText="1" readingOrder="1"/>
    </xf>
    <xf numFmtId="3" fontId="79" fillId="80" borderId="79" xfId="0" applyNumberFormat="1" applyFont="1" applyFill="1" applyBorder="1" applyAlignment="1" applyProtection="1">
      <alignment horizontal="right" wrapText="1" readingOrder="1"/>
    </xf>
    <xf numFmtId="3" fontId="80" fillId="81" borderId="80" xfId="0" applyNumberFormat="1" applyFont="1" applyFill="1" applyBorder="1" applyAlignment="1" applyProtection="1">
      <alignment horizontal="right" wrapText="1" readingOrder="1"/>
    </xf>
    <xf numFmtId="3" fontId="81" fillId="82" borderId="81" xfId="0" applyNumberFormat="1" applyFont="1" applyFill="1" applyBorder="1" applyAlignment="1" applyProtection="1">
      <alignment horizontal="right" wrapText="1" readingOrder="1"/>
    </xf>
    <xf numFmtId="3" fontId="82" fillId="83" borderId="82" xfId="0" applyNumberFormat="1" applyFont="1" applyFill="1" applyBorder="1" applyAlignment="1" applyProtection="1">
      <alignment horizontal="right" wrapText="1" readingOrder="1"/>
    </xf>
    <xf numFmtId="3" fontId="83" fillId="84" borderId="83" xfId="0" applyNumberFormat="1" applyFont="1" applyFill="1" applyBorder="1" applyAlignment="1" applyProtection="1">
      <alignment horizontal="right" wrapText="1" readingOrder="1"/>
    </xf>
    <xf numFmtId="3" fontId="84" fillId="85" borderId="84" xfId="0" applyNumberFormat="1" applyFont="1" applyFill="1" applyBorder="1" applyAlignment="1" applyProtection="1">
      <alignment horizontal="right" wrapText="1" readingOrder="1"/>
    </xf>
    <xf numFmtId="3" fontId="85" fillId="86" borderId="85" xfId="0" applyNumberFormat="1" applyFont="1" applyFill="1" applyBorder="1" applyAlignment="1" applyProtection="1">
      <alignment horizontal="right" wrapText="1" readingOrder="1"/>
    </xf>
    <xf numFmtId="3" fontId="86" fillId="87" borderId="86" xfId="0" applyNumberFormat="1" applyFont="1" applyFill="1" applyBorder="1" applyAlignment="1" applyProtection="1">
      <alignment horizontal="right" wrapText="1" readingOrder="1"/>
    </xf>
    <xf numFmtId="3" fontId="87" fillId="88" borderId="87" xfId="0" applyNumberFormat="1" applyFont="1" applyFill="1" applyBorder="1" applyAlignment="1" applyProtection="1">
      <alignment horizontal="right" wrapText="1" readingOrder="1"/>
    </xf>
    <xf numFmtId="3" fontId="88" fillId="89" borderId="88" xfId="0" applyNumberFormat="1" applyFont="1" applyFill="1" applyBorder="1" applyAlignment="1" applyProtection="1">
      <alignment horizontal="right" wrapText="1" readingOrder="1"/>
    </xf>
    <xf numFmtId="3" fontId="89" fillId="90" borderId="89" xfId="0" applyNumberFormat="1" applyFont="1" applyFill="1" applyBorder="1" applyAlignment="1" applyProtection="1">
      <alignment horizontal="right" wrapText="1" readingOrder="1"/>
    </xf>
    <xf numFmtId="3" fontId="90" fillId="91" borderId="90" xfId="0" applyNumberFormat="1" applyFont="1" applyFill="1" applyBorder="1" applyAlignment="1" applyProtection="1">
      <alignment horizontal="right" wrapText="1" readingOrder="1"/>
    </xf>
    <xf numFmtId="164" fontId="91" fillId="92" borderId="91" xfId="0" applyNumberFormat="1" applyFont="1" applyFill="1" applyBorder="1" applyAlignment="1" applyProtection="1">
      <alignment horizontal="right" wrapText="1" readingOrder="1"/>
    </xf>
    <xf numFmtId="164" fontId="92" fillId="93" borderId="92" xfId="0" applyNumberFormat="1" applyFont="1" applyFill="1" applyBorder="1" applyAlignment="1" applyProtection="1">
      <alignment horizontal="right" wrapText="1" readingOrder="1"/>
    </xf>
    <xf numFmtId="164" fontId="93" fillId="94" borderId="93" xfId="0" applyNumberFormat="1" applyFont="1" applyFill="1" applyBorder="1" applyAlignment="1" applyProtection="1">
      <alignment horizontal="right" wrapText="1" readingOrder="1"/>
    </xf>
    <xf numFmtId="164" fontId="94" fillId="95" borderId="94" xfId="0" applyNumberFormat="1" applyFont="1" applyFill="1" applyBorder="1" applyAlignment="1" applyProtection="1">
      <alignment horizontal="right" wrapText="1" readingOrder="1"/>
    </xf>
    <xf numFmtId="164" fontId="95" fillId="96" borderId="95" xfId="0" applyNumberFormat="1" applyFont="1" applyFill="1" applyBorder="1" applyAlignment="1" applyProtection="1">
      <alignment horizontal="right" wrapText="1" readingOrder="1"/>
    </xf>
    <xf numFmtId="0" fontId="96" fillId="97" borderId="96" xfId="0" applyFont="1" applyFill="1" applyBorder="1" applyAlignment="1" applyProtection="1">
      <alignment horizontal="left" vertical="top" wrapText="1" readingOrder="1"/>
    </xf>
    <xf numFmtId="3" fontId="97" fillId="98" borderId="97" xfId="0" applyNumberFormat="1" applyFont="1" applyFill="1" applyBorder="1" applyAlignment="1" applyProtection="1">
      <alignment horizontal="right" wrapText="1" readingOrder="1"/>
    </xf>
    <xf numFmtId="0" fontId="98" fillId="99" borderId="98" xfId="0" applyFont="1" applyFill="1" applyBorder="1" applyAlignment="1" applyProtection="1">
      <alignment horizontal="left" vertical="top" wrapText="1" readingOrder="1"/>
    </xf>
    <xf numFmtId="0" fontId="99" fillId="100" borderId="99" xfId="0" applyFont="1" applyFill="1" applyBorder="1" applyAlignment="1" applyProtection="1">
      <alignment horizontal="left" vertical="top" wrapText="1" readingOrder="1"/>
    </xf>
    <xf numFmtId="3" fontId="100" fillId="101" borderId="100" xfId="0" applyNumberFormat="1" applyFont="1" applyFill="1" applyBorder="1" applyAlignment="1" applyProtection="1">
      <alignment horizontal="right" wrapText="1" readingOrder="1"/>
    </xf>
    <xf numFmtId="0" fontId="101" fillId="102" borderId="101" xfId="0" applyFont="1" applyFill="1" applyBorder="1" applyAlignment="1" applyProtection="1">
      <alignment horizontal="left" vertical="top" wrapText="1" readingOrder="1"/>
    </xf>
    <xf numFmtId="3" fontId="102" fillId="103" borderId="102" xfId="0" applyNumberFormat="1" applyFont="1" applyFill="1" applyBorder="1" applyAlignment="1" applyProtection="1">
      <alignment horizontal="right" wrapText="1" readingOrder="1"/>
    </xf>
    <xf numFmtId="0" fontId="103" fillId="104" borderId="103" xfId="0" applyFont="1" applyFill="1" applyBorder="1" applyAlignment="1" applyProtection="1">
      <alignment horizontal="left" vertical="top" wrapText="1" readingOrder="1"/>
    </xf>
    <xf numFmtId="3" fontId="104" fillId="105" borderId="104" xfId="0" applyNumberFormat="1" applyFont="1" applyFill="1" applyBorder="1" applyAlignment="1" applyProtection="1">
      <alignment horizontal="right" wrapText="1" readingOrder="1"/>
    </xf>
    <xf numFmtId="0" fontId="105" fillId="106" borderId="105" xfId="0" applyFont="1" applyFill="1" applyBorder="1" applyAlignment="1" applyProtection="1">
      <alignment horizontal="left" vertical="top" wrapText="1" readingOrder="1"/>
    </xf>
    <xf numFmtId="3" fontId="106" fillId="107" borderId="106" xfId="0" applyNumberFormat="1" applyFont="1" applyFill="1" applyBorder="1" applyAlignment="1" applyProtection="1">
      <alignment horizontal="right" wrapText="1" readingOrder="1"/>
    </xf>
    <xf numFmtId="3" fontId="107" fillId="108" borderId="107" xfId="0" applyNumberFormat="1" applyFont="1" applyFill="1" applyBorder="1" applyAlignment="1" applyProtection="1">
      <alignment horizontal="right" wrapText="1" readingOrder="1"/>
    </xf>
    <xf numFmtId="3" fontId="108" fillId="109" borderId="108" xfId="0" applyNumberFormat="1" applyFont="1" applyFill="1" applyBorder="1" applyAlignment="1" applyProtection="1">
      <alignment horizontal="right" wrapText="1" readingOrder="1"/>
    </xf>
    <xf numFmtId="3" fontId="109" fillId="110" borderId="109" xfId="0" applyNumberFormat="1" applyFont="1" applyFill="1" applyBorder="1" applyAlignment="1" applyProtection="1">
      <alignment horizontal="right" wrapText="1" readingOrder="1"/>
    </xf>
    <xf numFmtId="3" fontId="110" fillId="111" borderId="110" xfId="0" applyNumberFormat="1" applyFont="1" applyFill="1" applyBorder="1" applyAlignment="1" applyProtection="1">
      <alignment horizontal="right" wrapText="1" readingOrder="1"/>
    </xf>
    <xf numFmtId="3" fontId="111" fillId="112" borderId="111" xfId="0" applyNumberFormat="1" applyFont="1" applyFill="1" applyBorder="1" applyAlignment="1" applyProtection="1">
      <alignment horizontal="right" wrapText="1" readingOrder="1"/>
    </xf>
    <xf numFmtId="3" fontId="112" fillId="113" borderId="112" xfId="0" applyNumberFormat="1" applyFont="1" applyFill="1" applyBorder="1" applyAlignment="1" applyProtection="1">
      <alignment horizontal="right" wrapText="1" readingOrder="1"/>
    </xf>
    <xf numFmtId="3" fontId="113" fillId="114" borderId="113" xfId="0" applyNumberFormat="1" applyFont="1" applyFill="1" applyBorder="1" applyAlignment="1" applyProtection="1">
      <alignment horizontal="right" wrapText="1" readingOrder="1"/>
    </xf>
    <xf numFmtId="3" fontId="114" fillId="115" borderId="114" xfId="0" applyNumberFormat="1" applyFont="1" applyFill="1" applyBorder="1" applyAlignment="1" applyProtection="1">
      <alignment horizontal="right" wrapText="1" readingOrder="1"/>
    </xf>
    <xf numFmtId="3" fontId="115" fillId="116" borderId="115" xfId="0" applyNumberFormat="1" applyFont="1" applyFill="1" applyBorder="1" applyAlignment="1" applyProtection="1">
      <alignment horizontal="right" wrapText="1" readingOrder="1"/>
    </xf>
    <xf numFmtId="3" fontId="116" fillId="117" borderId="116" xfId="0" applyNumberFormat="1" applyFont="1" applyFill="1" applyBorder="1" applyAlignment="1" applyProtection="1">
      <alignment horizontal="right" wrapText="1" readingOrder="1"/>
    </xf>
    <xf numFmtId="3" fontId="117" fillId="118" borderId="117" xfId="0" applyNumberFormat="1" applyFont="1" applyFill="1" applyBorder="1" applyAlignment="1" applyProtection="1">
      <alignment horizontal="right" wrapText="1" readingOrder="1"/>
    </xf>
    <xf numFmtId="3" fontId="118" fillId="119" borderId="118" xfId="0" applyNumberFormat="1" applyFont="1" applyFill="1" applyBorder="1" applyAlignment="1" applyProtection="1">
      <alignment horizontal="right" wrapText="1" readingOrder="1"/>
    </xf>
    <xf numFmtId="3" fontId="119" fillId="120" borderId="119" xfId="0" applyNumberFormat="1" applyFont="1" applyFill="1" applyBorder="1" applyAlignment="1" applyProtection="1">
      <alignment horizontal="right" wrapText="1" readingOrder="1"/>
    </xf>
    <xf numFmtId="3" fontId="120" fillId="121" borderId="120" xfId="0" applyNumberFormat="1" applyFont="1" applyFill="1" applyBorder="1" applyAlignment="1" applyProtection="1">
      <alignment horizontal="right" wrapText="1" readingOrder="1"/>
    </xf>
    <xf numFmtId="3" fontId="121" fillId="122" borderId="121" xfId="0" applyNumberFormat="1" applyFont="1" applyFill="1" applyBorder="1" applyAlignment="1" applyProtection="1">
      <alignment horizontal="right" wrapText="1" readingOrder="1"/>
    </xf>
    <xf numFmtId="3" fontId="122" fillId="123" borderId="122" xfId="0" applyNumberFormat="1" applyFont="1" applyFill="1" applyBorder="1" applyAlignment="1" applyProtection="1">
      <alignment horizontal="right" wrapText="1" readingOrder="1"/>
    </xf>
    <xf numFmtId="3" fontId="123" fillId="124" borderId="123" xfId="0" applyNumberFormat="1" applyFont="1" applyFill="1" applyBorder="1" applyAlignment="1" applyProtection="1">
      <alignment horizontal="right" wrapText="1" readingOrder="1"/>
    </xf>
    <xf numFmtId="3" fontId="124" fillId="125" borderId="124" xfId="0" applyNumberFormat="1" applyFont="1" applyFill="1" applyBorder="1" applyAlignment="1" applyProtection="1">
      <alignment horizontal="right" wrapText="1" readingOrder="1"/>
    </xf>
    <xf numFmtId="3" fontId="125" fillId="126" borderId="125" xfId="0" applyNumberFormat="1" applyFont="1" applyFill="1" applyBorder="1" applyAlignment="1" applyProtection="1">
      <alignment horizontal="right" wrapText="1" readingOrder="1"/>
    </xf>
    <xf numFmtId="3" fontId="126" fillId="127" borderId="126" xfId="0" applyNumberFormat="1" applyFont="1" applyFill="1" applyBorder="1" applyAlignment="1" applyProtection="1">
      <alignment horizontal="right" wrapText="1" readingOrder="1"/>
    </xf>
    <xf numFmtId="3" fontId="127" fillId="128" borderId="127" xfId="0" applyNumberFormat="1" applyFont="1" applyFill="1" applyBorder="1" applyAlignment="1" applyProtection="1">
      <alignment horizontal="right" wrapText="1" readingOrder="1"/>
    </xf>
    <xf numFmtId="3" fontId="128" fillId="129" borderId="128" xfId="0" applyNumberFormat="1" applyFont="1" applyFill="1" applyBorder="1" applyAlignment="1" applyProtection="1">
      <alignment horizontal="right" wrapText="1" readingOrder="1"/>
    </xf>
    <xf numFmtId="3" fontId="129" fillId="130" borderId="129" xfId="0" applyNumberFormat="1" applyFont="1" applyFill="1" applyBorder="1" applyAlignment="1" applyProtection="1">
      <alignment horizontal="right" wrapText="1" readingOrder="1"/>
    </xf>
    <xf numFmtId="164" fontId="130" fillId="131" borderId="130" xfId="0" applyNumberFormat="1" applyFont="1" applyFill="1" applyBorder="1" applyAlignment="1" applyProtection="1">
      <alignment horizontal="right" wrapText="1" readingOrder="1"/>
    </xf>
    <xf numFmtId="164" fontId="131" fillId="132" borderId="131" xfId="0" applyNumberFormat="1" applyFont="1" applyFill="1" applyBorder="1" applyAlignment="1" applyProtection="1">
      <alignment horizontal="right" wrapText="1" readingOrder="1"/>
    </xf>
    <xf numFmtId="164" fontId="132" fillId="133" borderId="132" xfId="0" applyNumberFormat="1" applyFont="1" applyFill="1" applyBorder="1" applyAlignment="1" applyProtection="1">
      <alignment horizontal="right" wrapText="1" readingOrder="1"/>
    </xf>
    <xf numFmtId="164" fontId="133" fillId="134" borderId="133" xfId="0" applyNumberFormat="1" applyFont="1" applyFill="1" applyBorder="1" applyAlignment="1" applyProtection="1">
      <alignment horizontal="right" wrapText="1" readingOrder="1"/>
    </xf>
    <xf numFmtId="164" fontId="134" fillId="135" borderId="134" xfId="0" applyNumberFormat="1" applyFont="1" applyFill="1" applyBorder="1" applyAlignment="1" applyProtection="1">
      <alignment horizontal="right" wrapText="1" readingOrder="1"/>
    </xf>
    <xf numFmtId="0" fontId="164" fillId="165" borderId="164" xfId="0" applyFont="1" applyFill="1" applyBorder="1" applyAlignment="1" applyProtection="1">
      <alignment horizontal="right" vertical="top" wrapText="1" readingOrder="1"/>
    </xf>
    <xf numFmtId="0" fontId="165" fillId="166" borderId="165" xfId="0" applyFont="1" applyFill="1" applyBorder="1" applyAlignment="1" applyProtection="1">
      <alignment horizontal="left" vertical="top" wrapText="1" readingOrder="1"/>
    </xf>
    <xf numFmtId="3" fontId="166" fillId="167" borderId="166" xfId="0" applyNumberFormat="1" applyFont="1" applyFill="1" applyBorder="1" applyAlignment="1" applyProtection="1">
      <alignment horizontal="right" wrapText="1" readingOrder="1"/>
    </xf>
    <xf numFmtId="3" fontId="167" fillId="168" borderId="167" xfId="0" applyNumberFormat="1" applyFont="1" applyFill="1" applyBorder="1" applyAlignment="1" applyProtection="1">
      <alignment horizontal="right" wrapText="1" readingOrder="1"/>
    </xf>
    <xf numFmtId="3" fontId="168" fillId="169" borderId="168" xfId="0" applyNumberFormat="1" applyFont="1" applyFill="1" applyBorder="1" applyAlignment="1" applyProtection="1">
      <alignment horizontal="right" wrapText="1" readingOrder="1"/>
    </xf>
    <xf numFmtId="3" fontId="169" fillId="170" borderId="169" xfId="0" applyNumberFormat="1" applyFont="1" applyFill="1" applyBorder="1" applyAlignment="1" applyProtection="1">
      <alignment horizontal="right" wrapText="1" readingOrder="1"/>
    </xf>
    <xf numFmtId="3" fontId="170" fillId="171" borderId="170" xfId="0" applyNumberFormat="1" applyFont="1" applyFill="1" applyBorder="1" applyAlignment="1" applyProtection="1">
      <alignment horizontal="right" wrapText="1" readingOrder="1"/>
    </xf>
    <xf numFmtId="3" fontId="171" fillId="172" borderId="171" xfId="0" applyNumberFormat="1" applyFont="1" applyFill="1" applyBorder="1" applyAlignment="1" applyProtection="1">
      <alignment horizontal="right" wrapText="1" readingOrder="1"/>
    </xf>
    <xf numFmtId="3" fontId="172" fillId="173" borderId="172" xfId="0" applyNumberFormat="1" applyFont="1" applyFill="1" applyBorder="1" applyAlignment="1" applyProtection="1">
      <alignment horizontal="right" wrapText="1" readingOrder="1"/>
    </xf>
    <xf numFmtId="3" fontId="173" fillId="174" borderId="173" xfId="0" applyNumberFormat="1" applyFont="1" applyFill="1" applyBorder="1" applyAlignment="1" applyProtection="1">
      <alignment horizontal="right" wrapText="1" readingOrder="1"/>
    </xf>
    <xf numFmtId="3" fontId="174" fillId="175" borderId="174" xfId="0" applyNumberFormat="1" applyFont="1" applyFill="1" applyBorder="1" applyAlignment="1" applyProtection="1">
      <alignment horizontal="right" wrapText="1" readingOrder="1"/>
    </xf>
    <xf numFmtId="3" fontId="175" fillId="176" borderId="175" xfId="0" applyNumberFormat="1" applyFont="1" applyFill="1" applyBorder="1" applyAlignment="1" applyProtection="1">
      <alignment horizontal="right" wrapText="1" readingOrder="1"/>
    </xf>
    <xf numFmtId="3" fontId="176" fillId="177" borderId="176" xfId="0" applyNumberFormat="1" applyFont="1" applyFill="1" applyBorder="1" applyAlignment="1" applyProtection="1">
      <alignment horizontal="right" wrapText="1" readingOrder="1"/>
    </xf>
    <xf numFmtId="3" fontId="177" fillId="178" borderId="177" xfId="0" applyNumberFormat="1" applyFont="1" applyFill="1" applyBorder="1" applyAlignment="1" applyProtection="1">
      <alignment horizontal="right" wrapText="1" readingOrder="1"/>
    </xf>
    <xf numFmtId="3" fontId="178" fillId="179" borderId="178" xfId="0" applyNumberFormat="1" applyFont="1" applyFill="1" applyBorder="1" applyAlignment="1" applyProtection="1">
      <alignment horizontal="right" wrapText="1" readingOrder="1"/>
    </xf>
    <xf numFmtId="3" fontId="179" fillId="180" borderId="179" xfId="0" applyNumberFormat="1" applyFont="1" applyFill="1" applyBorder="1" applyAlignment="1" applyProtection="1">
      <alignment horizontal="right" wrapText="1" readingOrder="1"/>
    </xf>
    <xf numFmtId="3" fontId="180" fillId="181" borderId="180" xfId="0" applyNumberFormat="1" applyFont="1" applyFill="1" applyBorder="1" applyAlignment="1" applyProtection="1">
      <alignment horizontal="right" wrapText="1" readingOrder="1"/>
    </xf>
    <xf numFmtId="3" fontId="181" fillId="182" borderId="181" xfId="0" applyNumberFormat="1" applyFont="1" applyFill="1" applyBorder="1" applyAlignment="1" applyProtection="1">
      <alignment horizontal="right" wrapText="1" readingOrder="1"/>
    </xf>
    <xf numFmtId="3" fontId="182" fillId="183" borderId="182" xfId="0" applyNumberFormat="1" applyFont="1" applyFill="1" applyBorder="1" applyAlignment="1" applyProtection="1">
      <alignment horizontal="right" wrapText="1" readingOrder="1"/>
    </xf>
    <xf numFmtId="3" fontId="183" fillId="184" borderId="183" xfId="0" applyNumberFormat="1" applyFont="1" applyFill="1" applyBorder="1" applyAlignment="1" applyProtection="1">
      <alignment horizontal="right" wrapText="1" readingOrder="1"/>
    </xf>
    <xf numFmtId="3" fontId="184" fillId="185" borderId="184" xfId="0" applyNumberFormat="1" applyFont="1" applyFill="1" applyBorder="1" applyAlignment="1" applyProtection="1">
      <alignment horizontal="right" wrapText="1" readingOrder="1"/>
    </xf>
    <xf numFmtId="3" fontId="185" fillId="186" borderId="185" xfId="0" applyNumberFormat="1" applyFont="1" applyFill="1" applyBorder="1" applyAlignment="1" applyProtection="1">
      <alignment horizontal="right" wrapText="1" readingOrder="1"/>
    </xf>
    <xf numFmtId="3" fontId="186" fillId="187" borderId="186" xfId="0" applyNumberFormat="1" applyFont="1" applyFill="1" applyBorder="1" applyAlignment="1" applyProtection="1">
      <alignment horizontal="right" wrapText="1" readingOrder="1"/>
    </xf>
    <xf numFmtId="3" fontId="187" fillId="188" borderId="187" xfId="0" applyNumberFormat="1" applyFont="1" applyFill="1" applyBorder="1" applyAlignment="1" applyProtection="1">
      <alignment horizontal="right" wrapText="1" readingOrder="1"/>
    </xf>
    <xf numFmtId="3" fontId="188" fillId="189" borderId="188" xfId="0" applyNumberFormat="1" applyFont="1" applyFill="1" applyBorder="1" applyAlignment="1" applyProtection="1">
      <alignment horizontal="right" wrapText="1" readingOrder="1"/>
    </xf>
    <xf numFmtId="3" fontId="189" fillId="190" borderId="189" xfId="0" applyNumberFormat="1" applyFont="1" applyFill="1" applyBorder="1" applyAlignment="1" applyProtection="1">
      <alignment horizontal="right" wrapText="1" readingOrder="1"/>
    </xf>
    <xf numFmtId="3" fontId="190" fillId="191" borderId="190" xfId="0" applyNumberFormat="1" applyFont="1" applyFill="1" applyBorder="1" applyAlignment="1" applyProtection="1">
      <alignment horizontal="right" wrapText="1" readingOrder="1"/>
    </xf>
    <xf numFmtId="3" fontId="191" fillId="192" borderId="191" xfId="0" applyNumberFormat="1" applyFont="1" applyFill="1" applyBorder="1" applyAlignment="1" applyProtection="1">
      <alignment horizontal="right" wrapText="1" readingOrder="1"/>
    </xf>
    <xf numFmtId="3" fontId="192" fillId="193" borderId="192" xfId="0" applyNumberFormat="1" applyFont="1" applyFill="1" applyBorder="1" applyAlignment="1" applyProtection="1">
      <alignment horizontal="right" wrapText="1" readingOrder="1"/>
    </xf>
    <xf numFmtId="3" fontId="193" fillId="194" borderId="193" xfId="0" applyNumberFormat="1" applyFont="1" applyFill="1" applyBorder="1" applyAlignment="1" applyProtection="1">
      <alignment horizontal="right" wrapText="1" readingOrder="1"/>
    </xf>
    <xf numFmtId="0" fontId="194" fillId="195" borderId="194" xfId="0" applyFont="1" applyFill="1" applyBorder="1" applyAlignment="1" applyProtection="1">
      <alignment horizontal="right" wrapText="1" readingOrder="1"/>
    </xf>
    <xf numFmtId="0" fontId="195" fillId="196" borderId="195" xfId="0" applyFont="1" applyFill="1" applyBorder="1" applyAlignment="1" applyProtection="1">
      <alignment horizontal="left" vertical="top" wrapText="1" readingOrder="1"/>
    </xf>
    <xf numFmtId="3" fontId="196" fillId="197" borderId="196" xfId="0" applyNumberFormat="1" applyFont="1" applyFill="1" applyBorder="1" applyAlignment="1" applyProtection="1">
      <alignment horizontal="right" wrapText="1" readingOrder="1"/>
    </xf>
    <xf numFmtId="3" fontId="197" fillId="198" borderId="197" xfId="0" applyNumberFormat="1" applyFont="1" applyFill="1" applyBorder="1" applyAlignment="1" applyProtection="1">
      <alignment horizontal="right" wrapText="1" readingOrder="1"/>
    </xf>
    <xf numFmtId="3" fontId="198" fillId="199" borderId="198" xfId="0" applyNumberFormat="1" applyFont="1" applyFill="1" applyBorder="1" applyAlignment="1" applyProtection="1">
      <alignment horizontal="right" wrapText="1" readingOrder="1"/>
    </xf>
    <xf numFmtId="3" fontId="199" fillId="200" borderId="199" xfId="0" applyNumberFormat="1" applyFont="1" applyFill="1" applyBorder="1" applyAlignment="1" applyProtection="1">
      <alignment horizontal="right" wrapText="1" readingOrder="1"/>
    </xf>
    <xf numFmtId="3" fontId="200" fillId="201" borderId="200" xfId="0" applyNumberFormat="1" applyFont="1" applyFill="1" applyBorder="1" applyAlignment="1" applyProtection="1">
      <alignment horizontal="right" wrapText="1" readingOrder="1"/>
    </xf>
    <xf numFmtId="3" fontId="201" fillId="202" borderId="201" xfId="0" applyNumberFormat="1" applyFont="1" applyFill="1" applyBorder="1" applyAlignment="1" applyProtection="1">
      <alignment horizontal="right" wrapText="1" readingOrder="1"/>
    </xf>
    <xf numFmtId="3" fontId="202" fillId="203" borderId="202" xfId="0" applyNumberFormat="1" applyFont="1" applyFill="1" applyBorder="1" applyAlignment="1" applyProtection="1">
      <alignment horizontal="right" wrapText="1" readingOrder="1"/>
    </xf>
    <xf numFmtId="3" fontId="203" fillId="204" borderId="203" xfId="0" applyNumberFormat="1" applyFont="1" applyFill="1" applyBorder="1" applyAlignment="1" applyProtection="1">
      <alignment horizontal="right" wrapText="1" readingOrder="1"/>
    </xf>
    <xf numFmtId="3" fontId="204" fillId="205" borderId="204" xfId="0" applyNumberFormat="1" applyFont="1" applyFill="1" applyBorder="1" applyAlignment="1" applyProtection="1">
      <alignment horizontal="right" wrapText="1" readingOrder="1"/>
    </xf>
    <xf numFmtId="3" fontId="205" fillId="206" borderId="205" xfId="0" applyNumberFormat="1" applyFont="1" applyFill="1" applyBorder="1" applyAlignment="1" applyProtection="1">
      <alignment horizontal="right" wrapText="1" readingOrder="1"/>
    </xf>
    <xf numFmtId="3" fontId="206" fillId="207" borderId="206" xfId="0" applyNumberFormat="1" applyFont="1" applyFill="1" applyBorder="1" applyAlignment="1" applyProtection="1">
      <alignment horizontal="right" wrapText="1" readingOrder="1"/>
    </xf>
    <xf numFmtId="3" fontId="207" fillId="208" borderId="207" xfId="0" applyNumberFormat="1" applyFont="1" applyFill="1" applyBorder="1" applyAlignment="1" applyProtection="1">
      <alignment horizontal="right" wrapText="1" readingOrder="1"/>
    </xf>
    <xf numFmtId="3" fontId="208" fillId="209" borderId="208" xfId="0" applyNumberFormat="1" applyFont="1" applyFill="1" applyBorder="1" applyAlignment="1" applyProtection="1">
      <alignment horizontal="right" wrapText="1" readingOrder="1"/>
    </xf>
    <xf numFmtId="3" fontId="209" fillId="210" borderId="209" xfId="0" applyNumberFormat="1" applyFont="1" applyFill="1" applyBorder="1" applyAlignment="1" applyProtection="1">
      <alignment horizontal="right" wrapText="1" readingOrder="1"/>
    </xf>
    <xf numFmtId="3" fontId="210" fillId="211" borderId="210" xfId="0" applyNumberFormat="1" applyFont="1" applyFill="1" applyBorder="1" applyAlignment="1" applyProtection="1">
      <alignment horizontal="right" wrapText="1" readingOrder="1"/>
    </xf>
    <xf numFmtId="3" fontId="211" fillId="212" borderId="211" xfId="0" applyNumberFormat="1" applyFont="1" applyFill="1" applyBorder="1" applyAlignment="1" applyProtection="1">
      <alignment horizontal="right" wrapText="1" readingOrder="1"/>
    </xf>
    <xf numFmtId="3" fontId="212" fillId="213" borderId="212" xfId="0" applyNumberFormat="1" applyFont="1" applyFill="1" applyBorder="1" applyAlignment="1" applyProtection="1">
      <alignment horizontal="right" wrapText="1" readingOrder="1"/>
    </xf>
    <xf numFmtId="3" fontId="213" fillId="214" borderId="213" xfId="0" applyNumberFormat="1" applyFont="1" applyFill="1" applyBorder="1" applyAlignment="1" applyProtection="1">
      <alignment horizontal="right" wrapText="1" readingOrder="1"/>
    </xf>
    <xf numFmtId="3" fontId="214" fillId="215" borderId="214" xfId="0" applyNumberFormat="1" applyFont="1" applyFill="1" applyBorder="1" applyAlignment="1" applyProtection="1">
      <alignment horizontal="right" wrapText="1" readingOrder="1"/>
    </xf>
    <xf numFmtId="3" fontId="215" fillId="216" borderId="215" xfId="0" applyNumberFormat="1" applyFont="1" applyFill="1" applyBorder="1" applyAlignment="1" applyProtection="1">
      <alignment horizontal="right" wrapText="1" readingOrder="1"/>
    </xf>
    <xf numFmtId="3" fontId="216" fillId="217" borderId="216" xfId="0" applyNumberFormat="1" applyFont="1" applyFill="1" applyBorder="1" applyAlignment="1" applyProtection="1">
      <alignment horizontal="right" wrapText="1" readingOrder="1"/>
    </xf>
    <xf numFmtId="3" fontId="217" fillId="218" borderId="217" xfId="0" applyNumberFormat="1" applyFont="1" applyFill="1" applyBorder="1" applyAlignment="1" applyProtection="1">
      <alignment horizontal="right" wrapText="1" readingOrder="1"/>
    </xf>
    <xf numFmtId="3" fontId="218" fillId="219" borderId="218" xfId="0" applyNumberFormat="1" applyFont="1" applyFill="1" applyBorder="1" applyAlignment="1" applyProtection="1">
      <alignment horizontal="right" wrapText="1" readingOrder="1"/>
    </xf>
    <xf numFmtId="3" fontId="219" fillId="220" borderId="219" xfId="0" applyNumberFormat="1" applyFont="1" applyFill="1" applyBorder="1" applyAlignment="1" applyProtection="1">
      <alignment horizontal="right" wrapText="1" readingOrder="1"/>
    </xf>
    <xf numFmtId="3" fontId="220" fillId="221" borderId="220" xfId="0" applyNumberFormat="1" applyFont="1" applyFill="1" applyBorder="1" applyAlignment="1" applyProtection="1">
      <alignment horizontal="right" wrapText="1" readingOrder="1"/>
    </xf>
    <xf numFmtId="3" fontId="221" fillId="222" borderId="221" xfId="0" applyNumberFormat="1" applyFont="1" applyFill="1" applyBorder="1" applyAlignment="1" applyProtection="1">
      <alignment horizontal="right" wrapText="1" readingOrder="1"/>
    </xf>
    <xf numFmtId="3" fontId="222" fillId="223" borderId="222" xfId="0" applyNumberFormat="1" applyFont="1" applyFill="1" applyBorder="1" applyAlignment="1" applyProtection="1">
      <alignment horizontal="right" wrapText="1" readingOrder="1"/>
    </xf>
    <xf numFmtId="3" fontId="223" fillId="224" borderId="223" xfId="0" applyNumberFormat="1" applyFont="1" applyFill="1" applyBorder="1" applyAlignment="1" applyProtection="1">
      <alignment horizontal="right" wrapText="1" readingOrder="1"/>
    </xf>
    <xf numFmtId="0" fontId="224" fillId="225" borderId="224" xfId="0" applyFont="1" applyFill="1" applyBorder="1" applyAlignment="1" applyProtection="1">
      <alignment horizontal="right" wrapText="1" readingOrder="1"/>
    </xf>
    <xf numFmtId="0" fontId="225" fillId="226" borderId="225" xfId="0" applyFont="1" applyFill="1" applyBorder="1" applyAlignment="1" applyProtection="1">
      <alignment horizontal="left" vertical="top" wrapText="1" readingOrder="1"/>
    </xf>
    <xf numFmtId="3" fontId="226" fillId="227" borderId="226" xfId="0" applyNumberFormat="1" applyFont="1" applyFill="1" applyBorder="1" applyAlignment="1" applyProtection="1">
      <alignment horizontal="right" wrapText="1" readingOrder="1"/>
    </xf>
    <xf numFmtId="3" fontId="227" fillId="228" borderId="227" xfId="0" applyNumberFormat="1" applyFont="1" applyFill="1" applyBorder="1" applyAlignment="1" applyProtection="1">
      <alignment horizontal="right" wrapText="1" readingOrder="1"/>
    </xf>
    <xf numFmtId="3" fontId="228" fillId="229" borderId="228" xfId="0" applyNumberFormat="1" applyFont="1" applyFill="1" applyBorder="1" applyAlignment="1" applyProtection="1">
      <alignment horizontal="right" wrapText="1" readingOrder="1"/>
    </xf>
    <xf numFmtId="3" fontId="229" fillId="230" borderId="229" xfId="0" applyNumberFormat="1" applyFont="1" applyFill="1" applyBorder="1" applyAlignment="1" applyProtection="1">
      <alignment horizontal="right" wrapText="1" readingOrder="1"/>
    </xf>
    <xf numFmtId="3" fontId="230" fillId="231" borderId="230" xfId="0" applyNumberFormat="1" applyFont="1" applyFill="1" applyBorder="1" applyAlignment="1" applyProtection="1">
      <alignment horizontal="right" wrapText="1" readingOrder="1"/>
    </xf>
    <xf numFmtId="3" fontId="231" fillId="232" borderId="231" xfId="0" applyNumberFormat="1" applyFont="1" applyFill="1" applyBorder="1" applyAlignment="1" applyProtection="1">
      <alignment horizontal="right" wrapText="1" readingOrder="1"/>
    </xf>
    <xf numFmtId="3" fontId="232" fillId="233" borderId="232" xfId="0" applyNumberFormat="1" applyFont="1" applyFill="1" applyBorder="1" applyAlignment="1" applyProtection="1">
      <alignment horizontal="right" wrapText="1" readingOrder="1"/>
    </xf>
    <xf numFmtId="3" fontId="233" fillId="234" borderId="233" xfId="0" applyNumberFormat="1" applyFont="1" applyFill="1" applyBorder="1" applyAlignment="1" applyProtection="1">
      <alignment horizontal="right" wrapText="1" readingOrder="1"/>
    </xf>
    <xf numFmtId="3" fontId="234" fillId="235" borderId="234" xfId="0" applyNumberFormat="1" applyFont="1" applyFill="1" applyBorder="1" applyAlignment="1" applyProtection="1">
      <alignment horizontal="right" wrapText="1" readingOrder="1"/>
    </xf>
    <xf numFmtId="3" fontId="235" fillId="236" borderId="235" xfId="0" applyNumberFormat="1" applyFont="1" applyFill="1" applyBorder="1" applyAlignment="1" applyProtection="1">
      <alignment horizontal="right" wrapText="1" readingOrder="1"/>
    </xf>
    <xf numFmtId="3" fontId="236" fillId="237" borderId="236" xfId="0" applyNumberFormat="1" applyFont="1" applyFill="1" applyBorder="1" applyAlignment="1" applyProtection="1">
      <alignment horizontal="right" wrapText="1" readingOrder="1"/>
    </xf>
    <xf numFmtId="3" fontId="237" fillId="238" borderId="237" xfId="0" applyNumberFormat="1" applyFont="1" applyFill="1" applyBorder="1" applyAlignment="1" applyProtection="1">
      <alignment horizontal="right" wrapText="1" readingOrder="1"/>
    </xf>
    <xf numFmtId="3" fontId="238" fillId="239" borderId="238" xfId="0" applyNumberFormat="1" applyFont="1" applyFill="1" applyBorder="1" applyAlignment="1" applyProtection="1">
      <alignment horizontal="right" wrapText="1" readingOrder="1"/>
    </xf>
    <xf numFmtId="3" fontId="239" fillId="240" borderId="239" xfId="0" applyNumberFormat="1" applyFont="1" applyFill="1" applyBorder="1" applyAlignment="1" applyProtection="1">
      <alignment horizontal="right" wrapText="1" readingOrder="1"/>
    </xf>
    <xf numFmtId="3" fontId="240" fillId="241" borderId="240" xfId="0" applyNumberFormat="1" applyFont="1" applyFill="1" applyBorder="1" applyAlignment="1" applyProtection="1">
      <alignment horizontal="right" wrapText="1" readingOrder="1"/>
    </xf>
    <xf numFmtId="3" fontId="241" fillId="242" borderId="241" xfId="0" applyNumberFormat="1" applyFont="1" applyFill="1" applyBorder="1" applyAlignment="1" applyProtection="1">
      <alignment horizontal="right" wrapText="1" readingOrder="1"/>
    </xf>
    <xf numFmtId="3" fontId="242" fillId="243" borderId="242" xfId="0" applyNumberFormat="1" applyFont="1" applyFill="1" applyBorder="1" applyAlignment="1" applyProtection="1">
      <alignment horizontal="right" wrapText="1" readingOrder="1"/>
    </xf>
    <xf numFmtId="3" fontId="243" fillId="244" borderId="243" xfId="0" applyNumberFormat="1" applyFont="1" applyFill="1" applyBorder="1" applyAlignment="1" applyProtection="1">
      <alignment horizontal="right" wrapText="1" readingOrder="1"/>
    </xf>
    <xf numFmtId="3" fontId="244" fillId="245" borderId="244" xfId="0" applyNumberFormat="1" applyFont="1" applyFill="1" applyBorder="1" applyAlignment="1" applyProtection="1">
      <alignment horizontal="right" wrapText="1" readingOrder="1"/>
    </xf>
    <xf numFmtId="3" fontId="245" fillId="246" borderId="245" xfId="0" applyNumberFormat="1" applyFont="1" applyFill="1" applyBorder="1" applyAlignment="1" applyProtection="1">
      <alignment horizontal="right" wrapText="1" readingOrder="1"/>
    </xf>
    <xf numFmtId="3" fontId="246" fillId="247" borderId="246" xfId="0" applyNumberFormat="1" applyFont="1" applyFill="1" applyBorder="1" applyAlignment="1" applyProtection="1">
      <alignment horizontal="right" wrapText="1" readingOrder="1"/>
    </xf>
    <xf numFmtId="3" fontId="247" fillId="248" borderId="247" xfId="0" applyNumberFormat="1" applyFont="1" applyFill="1" applyBorder="1" applyAlignment="1" applyProtection="1">
      <alignment horizontal="right" wrapText="1" readingOrder="1"/>
    </xf>
    <xf numFmtId="3" fontId="248" fillId="249" borderId="248" xfId="0" applyNumberFormat="1" applyFont="1" applyFill="1" applyBorder="1" applyAlignment="1" applyProtection="1">
      <alignment horizontal="right" wrapText="1" readingOrder="1"/>
    </xf>
    <xf numFmtId="3" fontId="249" fillId="250" borderId="249" xfId="0" applyNumberFormat="1" applyFont="1" applyFill="1" applyBorder="1" applyAlignment="1" applyProtection="1">
      <alignment horizontal="right" wrapText="1" readingOrder="1"/>
    </xf>
    <xf numFmtId="3" fontId="250" fillId="251" borderId="250" xfId="0" applyNumberFormat="1" applyFont="1" applyFill="1" applyBorder="1" applyAlignment="1" applyProtection="1">
      <alignment horizontal="right" wrapText="1" readingOrder="1"/>
    </xf>
    <xf numFmtId="3" fontId="251" fillId="252" borderId="251" xfId="0" applyNumberFormat="1" applyFont="1" applyFill="1" applyBorder="1" applyAlignment="1" applyProtection="1">
      <alignment horizontal="right" wrapText="1" readingOrder="1"/>
    </xf>
    <xf numFmtId="3" fontId="252" fillId="253" borderId="252" xfId="0" applyNumberFormat="1" applyFont="1" applyFill="1" applyBorder="1" applyAlignment="1" applyProtection="1">
      <alignment horizontal="right" wrapText="1" readingOrder="1"/>
    </xf>
    <xf numFmtId="3" fontId="253" fillId="254" borderId="253" xfId="0" applyNumberFormat="1" applyFont="1" applyFill="1" applyBorder="1" applyAlignment="1" applyProtection="1">
      <alignment horizontal="right" wrapText="1" readingOrder="1"/>
    </xf>
    <xf numFmtId="0" fontId="254" fillId="255" borderId="254" xfId="0" applyFont="1" applyFill="1" applyBorder="1" applyAlignment="1" applyProtection="1">
      <alignment horizontal="right" wrapText="1" readingOrder="1"/>
    </xf>
    <xf numFmtId="0" fontId="255" fillId="256" borderId="255" xfId="0" applyFont="1" applyFill="1" applyBorder="1" applyAlignment="1" applyProtection="1">
      <alignment horizontal="left" vertical="top" wrapText="1" readingOrder="1"/>
    </xf>
    <xf numFmtId="3" fontId="256" fillId="257" borderId="256" xfId="0" applyNumberFormat="1" applyFont="1" applyFill="1" applyBorder="1" applyAlignment="1" applyProtection="1">
      <alignment horizontal="right" wrapText="1" readingOrder="1"/>
    </xf>
    <xf numFmtId="3" fontId="257" fillId="258" borderId="257" xfId="0" applyNumberFormat="1" applyFont="1" applyFill="1" applyBorder="1" applyAlignment="1" applyProtection="1">
      <alignment horizontal="right" wrapText="1" readingOrder="1"/>
    </xf>
    <xf numFmtId="3" fontId="258" fillId="259" borderId="258" xfId="0" applyNumberFormat="1" applyFont="1" applyFill="1" applyBorder="1" applyAlignment="1" applyProtection="1">
      <alignment horizontal="right" wrapText="1" readingOrder="1"/>
    </xf>
    <xf numFmtId="3" fontId="259" fillId="260" borderId="259" xfId="0" applyNumberFormat="1" applyFont="1" applyFill="1" applyBorder="1" applyAlignment="1" applyProtection="1">
      <alignment horizontal="right" wrapText="1" readingOrder="1"/>
    </xf>
    <xf numFmtId="3" fontId="260" fillId="261" borderId="260" xfId="0" applyNumberFormat="1" applyFont="1" applyFill="1" applyBorder="1" applyAlignment="1" applyProtection="1">
      <alignment horizontal="right" wrapText="1" readingOrder="1"/>
    </xf>
    <xf numFmtId="3" fontId="261" fillId="262" borderId="261" xfId="0" applyNumberFormat="1" applyFont="1" applyFill="1" applyBorder="1" applyAlignment="1" applyProtection="1">
      <alignment horizontal="right" wrapText="1" readingOrder="1"/>
    </xf>
    <xf numFmtId="3" fontId="262" fillId="263" borderId="262" xfId="0" applyNumberFormat="1" applyFont="1" applyFill="1" applyBorder="1" applyAlignment="1" applyProtection="1">
      <alignment horizontal="right" wrapText="1" readingOrder="1"/>
    </xf>
    <xf numFmtId="3" fontId="263" fillId="264" borderId="263" xfId="0" applyNumberFormat="1" applyFont="1" applyFill="1" applyBorder="1" applyAlignment="1" applyProtection="1">
      <alignment horizontal="right" wrapText="1" readingOrder="1"/>
    </xf>
    <xf numFmtId="3" fontId="264" fillId="265" borderId="264" xfId="0" applyNumberFormat="1" applyFont="1" applyFill="1" applyBorder="1" applyAlignment="1" applyProtection="1">
      <alignment horizontal="right" wrapText="1" readingOrder="1"/>
    </xf>
    <xf numFmtId="3" fontId="265" fillId="266" borderId="265" xfId="0" applyNumberFormat="1" applyFont="1" applyFill="1" applyBorder="1" applyAlignment="1" applyProtection="1">
      <alignment horizontal="right" wrapText="1" readingOrder="1"/>
    </xf>
    <xf numFmtId="3" fontId="266" fillId="267" borderId="266" xfId="0" applyNumberFormat="1" applyFont="1" applyFill="1" applyBorder="1" applyAlignment="1" applyProtection="1">
      <alignment horizontal="right" wrapText="1" readingOrder="1"/>
    </xf>
    <xf numFmtId="3" fontId="267" fillId="268" borderId="267" xfId="0" applyNumberFormat="1" applyFont="1" applyFill="1" applyBorder="1" applyAlignment="1" applyProtection="1">
      <alignment horizontal="right" wrapText="1" readingOrder="1"/>
    </xf>
    <xf numFmtId="3" fontId="268" fillId="269" borderId="268" xfId="0" applyNumberFormat="1" applyFont="1" applyFill="1" applyBorder="1" applyAlignment="1" applyProtection="1">
      <alignment horizontal="right" wrapText="1" readingOrder="1"/>
    </xf>
    <xf numFmtId="3" fontId="269" fillId="270" borderId="269" xfId="0" applyNumberFormat="1" applyFont="1" applyFill="1" applyBorder="1" applyAlignment="1" applyProtection="1">
      <alignment horizontal="right" wrapText="1" readingOrder="1"/>
    </xf>
    <xf numFmtId="3" fontId="270" fillId="271" borderId="270" xfId="0" applyNumberFormat="1" applyFont="1" applyFill="1" applyBorder="1" applyAlignment="1" applyProtection="1">
      <alignment horizontal="right" wrapText="1" readingOrder="1"/>
    </xf>
    <xf numFmtId="3" fontId="271" fillId="272" borderId="271" xfId="0" applyNumberFormat="1" applyFont="1" applyFill="1" applyBorder="1" applyAlignment="1" applyProtection="1">
      <alignment horizontal="right" wrapText="1" readingOrder="1"/>
    </xf>
    <xf numFmtId="3" fontId="272" fillId="273" borderId="272" xfId="0" applyNumberFormat="1" applyFont="1" applyFill="1" applyBorder="1" applyAlignment="1" applyProtection="1">
      <alignment horizontal="right" wrapText="1" readingOrder="1"/>
    </xf>
    <xf numFmtId="3" fontId="273" fillId="274" borderId="273" xfId="0" applyNumberFormat="1" applyFont="1" applyFill="1" applyBorder="1" applyAlignment="1" applyProtection="1">
      <alignment horizontal="right" wrapText="1" readingOrder="1"/>
    </xf>
    <xf numFmtId="3" fontId="274" fillId="275" borderId="274" xfId="0" applyNumberFormat="1" applyFont="1" applyFill="1" applyBorder="1" applyAlignment="1" applyProtection="1">
      <alignment horizontal="right" wrapText="1" readingOrder="1"/>
    </xf>
    <xf numFmtId="3" fontId="275" fillId="276" borderId="275" xfId="0" applyNumberFormat="1" applyFont="1" applyFill="1" applyBorder="1" applyAlignment="1" applyProtection="1">
      <alignment horizontal="right" wrapText="1" readingOrder="1"/>
    </xf>
    <xf numFmtId="3" fontId="276" fillId="277" borderId="276" xfId="0" applyNumberFormat="1" applyFont="1" applyFill="1" applyBorder="1" applyAlignment="1" applyProtection="1">
      <alignment horizontal="right" wrapText="1" readingOrder="1"/>
    </xf>
    <xf numFmtId="3" fontId="277" fillId="278" borderId="277" xfId="0" applyNumberFormat="1" applyFont="1" applyFill="1" applyBorder="1" applyAlignment="1" applyProtection="1">
      <alignment horizontal="right" wrapText="1" readingOrder="1"/>
    </xf>
    <xf numFmtId="3" fontId="278" fillId="279" borderId="278" xfId="0" applyNumberFormat="1" applyFont="1" applyFill="1" applyBorder="1" applyAlignment="1" applyProtection="1">
      <alignment horizontal="right" wrapText="1" readingOrder="1"/>
    </xf>
    <xf numFmtId="3" fontId="279" fillId="280" borderId="279" xfId="0" applyNumberFormat="1" applyFont="1" applyFill="1" applyBorder="1" applyAlignment="1" applyProtection="1">
      <alignment horizontal="right" wrapText="1" readingOrder="1"/>
    </xf>
    <xf numFmtId="3" fontId="280" fillId="281" borderId="280" xfId="0" applyNumberFormat="1" applyFont="1" applyFill="1" applyBorder="1" applyAlignment="1" applyProtection="1">
      <alignment horizontal="right" wrapText="1" readingOrder="1"/>
    </xf>
    <xf numFmtId="3" fontId="281" fillId="282" borderId="281" xfId="0" applyNumberFormat="1" applyFont="1" applyFill="1" applyBorder="1" applyAlignment="1" applyProtection="1">
      <alignment horizontal="right" wrapText="1" readingOrder="1"/>
    </xf>
    <xf numFmtId="3" fontId="282" fillId="283" borderId="282" xfId="0" applyNumberFormat="1" applyFont="1" applyFill="1" applyBorder="1" applyAlignment="1" applyProtection="1">
      <alignment horizontal="right" wrapText="1" readingOrder="1"/>
    </xf>
    <xf numFmtId="3" fontId="283" fillId="284" borderId="283" xfId="0" applyNumberFormat="1" applyFont="1" applyFill="1" applyBorder="1" applyAlignment="1" applyProtection="1">
      <alignment horizontal="right" wrapText="1" readingOrder="1"/>
    </xf>
    <xf numFmtId="0" fontId="284" fillId="285" borderId="284" xfId="0" applyFont="1" applyFill="1" applyBorder="1" applyAlignment="1" applyProtection="1">
      <alignment horizontal="right" wrapText="1" readingOrder="1"/>
    </xf>
    <xf numFmtId="3" fontId="285" fillId="286" borderId="285" xfId="0" applyNumberFormat="1" applyFont="1" applyFill="1" applyBorder="1" applyAlignment="1" applyProtection="1">
      <alignment horizontal="right" wrapText="1" readingOrder="1"/>
    </xf>
    <xf numFmtId="3" fontId="286" fillId="287" borderId="286" xfId="0" applyNumberFormat="1" applyFont="1" applyFill="1" applyBorder="1" applyAlignment="1" applyProtection="1">
      <alignment horizontal="right" wrapText="1" readingOrder="1"/>
    </xf>
    <xf numFmtId="3" fontId="287" fillId="288" borderId="287" xfId="0" applyNumberFormat="1" applyFont="1" applyFill="1" applyBorder="1" applyAlignment="1" applyProtection="1">
      <alignment horizontal="right" wrapText="1" readingOrder="1"/>
    </xf>
    <xf numFmtId="3" fontId="288" fillId="289" borderId="288" xfId="0" applyNumberFormat="1" applyFont="1" applyFill="1" applyBorder="1" applyAlignment="1" applyProtection="1">
      <alignment horizontal="right" wrapText="1" readingOrder="1"/>
    </xf>
    <xf numFmtId="3" fontId="289" fillId="290" borderId="289" xfId="0" applyNumberFormat="1" applyFont="1" applyFill="1" applyBorder="1" applyAlignment="1" applyProtection="1">
      <alignment horizontal="right" wrapText="1" readingOrder="1"/>
    </xf>
    <xf numFmtId="3" fontId="290" fillId="291" borderId="290" xfId="0" applyNumberFormat="1" applyFont="1" applyFill="1" applyBorder="1" applyAlignment="1" applyProtection="1">
      <alignment horizontal="right" wrapText="1" readingOrder="1"/>
    </xf>
    <xf numFmtId="3" fontId="291" fillId="292" borderId="291" xfId="0" applyNumberFormat="1" applyFont="1" applyFill="1" applyBorder="1" applyAlignment="1" applyProtection="1">
      <alignment horizontal="right" wrapText="1" readingOrder="1"/>
    </xf>
    <xf numFmtId="3" fontId="292" fillId="293" borderId="292" xfId="0" applyNumberFormat="1" applyFont="1" applyFill="1" applyBorder="1" applyAlignment="1" applyProtection="1">
      <alignment horizontal="right" wrapText="1" readingOrder="1"/>
    </xf>
    <xf numFmtId="3" fontId="293" fillId="294" borderId="293" xfId="0" applyNumberFormat="1" applyFont="1" applyFill="1" applyBorder="1" applyAlignment="1" applyProtection="1">
      <alignment horizontal="right" wrapText="1" readingOrder="1"/>
    </xf>
    <xf numFmtId="3" fontId="294" fillId="295" borderId="294" xfId="0" applyNumberFormat="1" applyFont="1" applyFill="1" applyBorder="1" applyAlignment="1" applyProtection="1">
      <alignment horizontal="right" wrapText="1" readingOrder="1"/>
    </xf>
    <xf numFmtId="3" fontId="295" fillId="296" borderId="295" xfId="0" applyNumberFormat="1" applyFont="1" applyFill="1" applyBorder="1" applyAlignment="1" applyProtection="1">
      <alignment horizontal="right" wrapText="1" readingOrder="1"/>
    </xf>
    <xf numFmtId="3" fontId="296" fillId="297" borderId="296" xfId="0" applyNumberFormat="1" applyFont="1" applyFill="1" applyBorder="1" applyAlignment="1" applyProtection="1">
      <alignment horizontal="right" wrapText="1" readingOrder="1"/>
    </xf>
    <xf numFmtId="3" fontId="297" fillId="298" borderId="297" xfId="0" applyNumberFormat="1" applyFont="1" applyFill="1" applyBorder="1" applyAlignment="1" applyProtection="1">
      <alignment horizontal="right" wrapText="1" readingOrder="1"/>
    </xf>
    <xf numFmtId="3" fontId="298" fillId="299" borderId="298" xfId="0" applyNumberFormat="1" applyFont="1" applyFill="1" applyBorder="1" applyAlignment="1" applyProtection="1">
      <alignment horizontal="right" wrapText="1" readingOrder="1"/>
    </xf>
    <xf numFmtId="3" fontId="299" fillId="300" borderId="299" xfId="0" applyNumberFormat="1" applyFont="1" applyFill="1" applyBorder="1" applyAlignment="1" applyProtection="1">
      <alignment horizontal="right" wrapText="1" readingOrder="1"/>
    </xf>
    <xf numFmtId="3" fontId="300" fillId="301" borderId="300" xfId="0" applyNumberFormat="1" applyFont="1" applyFill="1" applyBorder="1" applyAlignment="1" applyProtection="1">
      <alignment horizontal="right" wrapText="1" readingOrder="1"/>
    </xf>
    <xf numFmtId="3" fontId="301" fillId="302" borderId="301" xfId="0" applyNumberFormat="1" applyFont="1" applyFill="1" applyBorder="1" applyAlignment="1" applyProtection="1">
      <alignment horizontal="right" wrapText="1" readingOrder="1"/>
    </xf>
    <xf numFmtId="3" fontId="302" fillId="303" borderId="302" xfId="0" applyNumberFormat="1" applyFont="1" applyFill="1" applyBorder="1" applyAlignment="1" applyProtection="1">
      <alignment horizontal="right" wrapText="1" readingOrder="1"/>
    </xf>
    <xf numFmtId="3" fontId="303" fillId="304" borderId="303" xfId="0" applyNumberFormat="1" applyFont="1" applyFill="1" applyBorder="1" applyAlignment="1" applyProtection="1">
      <alignment horizontal="right" wrapText="1" readingOrder="1"/>
    </xf>
    <xf numFmtId="3" fontId="304" fillId="305" borderId="304" xfId="0" applyNumberFormat="1" applyFont="1" applyFill="1" applyBorder="1" applyAlignment="1" applyProtection="1">
      <alignment horizontal="right" wrapText="1" readingOrder="1"/>
    </xf>
    <xf numFmtId="3" fontId="305" fillId="306" borderId="305" xfId="0" applyNumberFormat="1" applyFont="1" applyFill="1" applyBorder="1" applyAlignment="1" applyProtection="1">
      <alignment horizontal="right" wrapText="1" readingOrder="1"/>
    </xf>
    <xf numFmtId="3" fontId="306" fillId="307" borderId="306" xfId="0" applyNumberFormat="1" applyFont="1" applyFill="1" applyBorder="1" applyAlignment="1" applyProtection="1">
      <alignment horizontal="right" wrapText="1" readingOrder="1"/>
    </xf>
    <xf numFmtId="3" fontId="307" fillId="308" borderId="307" xfId="0" applyNumberFormat="1" applyFont="1" applyFill="1" applyBorder="1" applyAlignment="1" applyProtection="1">
      <alignment horizontal="right" wrapText="1" readingOrder="1"/>
    </xf>
    <xf numFmtId="3" fontId="308" fillId="309" borderId="308" xfId="0" applyNumberFormat="1" applyFont="1" applyFill="1" applyBorder="1" applyAlignment="1" applyProtection="1">
      <alignment horizontal="right" wrapText="1" readingOrder="1"/>
    </xf>
    <xf numFmtId="3" fontId="309" fillId="310" borderId="309" xfId="0" applyNumberFormat="1" applyFont="1" applyFill="1" applyBorder="1" applyAlignment="1" applyProtection="1">
      <alignment horizontal="right" wrapText="1" readingOrder="1"/>
    </xf>
    <xf numFmtId="3" fontId="310" fillId="311" borderId="310" xfId="0" applyNumberFormat="1" applyFont="1" applyFill="1" applyBorder="1" applyAlignment="1" applyProtection="1">
      <alignment horizontal="right" wrapText="1" readingOrder="1"/>
    </xf>
    <xf numFmtId="3" fontId="311" fillId="312" borderId="311" xfId="0" applyNumberFormat="1" applyFont="1" applyFill="1" applyBorder="1" applyAlignment="1" applyProtection="1">
      <alignment horizontal="right" wrapText="1" readingOrder="1"/>
    </xf>
    <xf numFmtId="3" fontId="312" fillId="313" borderId="312" xfId="0" applyNumberFormat="1" applyFont="1" applyFill="1" applyBorder="1" applyAlignment="1" applyProtection="1">
      <alignment horizontal="right" wrapText="1" readingOrder="1"/>
    </xf>
    <xf numFmtId="0" fontId="313" fillId="314" borderId="313" xfId="0" applyFont="1" applyFill="1" applyBorder="1" applyAlignment="1" applyProtection="1">
      <alignment horizontal="right" wrapText="1" readingOrder="1"/>
    </xf>
    <xf numFmtId="0" fontId="343" fillId="344" borderId="343" xfId="0" applyFont="1" applyFill="1" applyBorder="1" applyAlignment="1" applyProtection="1">
      <alignment horizontal="right" vertical="top" wrapText="1" readingOrder="1"/>
    </xf>
    <xf numFmtId="0" fontId="344" fillId="345" borderId="344" xfId="0" applyFont="1" applyFill="1" applyBorder="1" applyAlignment="1" applyProtection="1">
      <alignment horizontal="left" vertical="top" wrapText="1" readingOrder="1"/>
    </xf>
    <xf numFmtId="3" fontId="345" fillId="346" borderId="345" xfId="0" applyNumberFormat="1" applyFont="1" applyFill="1" applyBorder="1" applyAlignment="1" applyProtection="1">
      <alignment horizontal="right" wrapText="1" readingOrder="1"/>
    </xf>
    <xf numFmtId="3" fontId="346" fillId="347" borderId="346" xfId="0" applyNumberFormat="1" applyFont="1" applyFill="1" applyBorder="1" applyAlignment="1" applyProtection="1">
      <alignment horizontal="right" wrapText="1" readingOrder="1"/>
    </xf>
    <xf numFmtId="3" fontId="347" fillId="348" borderId="347" xfId="0" applyNumberFormat="1" applyFont="1" applyFill="1" applyBorder="1" applyAlignment="1" applyProtection="1">
      <alignment horizontal="right" wrapText="1" readingOrder="1"/>
    </xf>
    <xf numFmtId="3" fontId="348" fillId="349" borderId="348" xfId="0" applyNumberFormat="1" applyFont="1" applyFill="1" applyBorder="1" applyAlignment="1" applyProtection="1">
      <alignment horizontal="right" wrapText="1" readingOrder="1"/>
    </xf>
    <xf numFmtId="3" fontId="349" fillId="350" borderId="349" xfId="0" applyNumberFormat="1" applyFont="1" applyFill="1" applyBorder="1" applyAlignment="1" applyProtection="1">
      <alignment horizontal="right" wrapText="1" readingOrder="1"/>
    </xf>
    <xf numFmtId="3" fontId="350" fillId="351" borderId="350" xfId="0" applyNumberFormat="1" applyFont="1" applyFill="1" applyBorder="1" applyAlignment="1" applyProtection="1">
      <alignment horizontal="right" wrapText="1" readingOrder="1"/>
    </xf>
    <xf numFmtId="3" fontId="351" fillId="352" borderId="351" xfId="0" applyNumberFormat="1" applyFont="1" applyFill="1" applyBorder="1" applyAlignment="1" applyProtection="1">
      <alignment horizontal="right" wrapText="1" readingOrder="1"/>
    </xf>
    <xf numFmtId="3" fontId="352" fillId="353" borderId="352" xfId="0" applyNumberFormat="1" applyFont="1" applyFill="1" applyBorder="1" applyAlignment="1" applyProtection="1">
      <alignment horizontal="right" wrapText="1" readingOrder="1"/>
    </xf>
    <xf numFmtId="3" fontId="353" fillId="354" borderId="353" xfId="0" applyNumberFormat="1" applyFont="1" applyFill="1" applyBorder="1" applyAlignment="1" applyProtection="1">
      <alignment horizontal="right" wrapText="1" readingOrder="1"/>
    </xf>
    <xf numFmtId="3" fontId="354" fillId="355" borderId="354" xfId="0" applyNumberFormat="1" applyFont="1" applyFill="1" applyBorder="1" applyAlignment="1" applyProtection="1">
      <alignment horizontal="right" wrapText="1" readingOrder="1"/>
    </xf>
    <xf numFmtId="3" fontId="355" fillId="356" borderId="355" xfId="0" applyNumberFormat="1" applyFont="1" applyFill="1" applyBorder="1" applyAlignment="1" applyProtection="1">
      <alignment horizontal="right" wrapText="1" readingOrder="1"/>
    </xf>
    <xf numFmtId="3" fontId="356" fillId="357" borderId="356" xfId="0" applyNumberFormat="1" applyFont="1" applyFill="1" applyBorder="1" applyAlignment="1" applyProtection="1">
      <alignment horizontal="right" wrapText="1" readingOrder="1"/>
    </xf>
    <xf numFmtId="3" fontId="357" fillId="358" borderId="357" xfId="0" applyNumberFormat="1" applyFont="1" applyFill="1" applyBorder="1" applyAlignment="1" applyProtection="1">
      <alignment horizontal="right" wrapText="1" readingOrder="1"/>
    </xf>
    <xf numFmtId="3" fontId="358" fillId="359" borderId="358" xfId="0" applyNumberFormat="1" applyFont="1" applyFill="1" applyBorder="1" applyAlignment="1" applyProtection="1">
      <alignment horizontal="right" wrapText="1" readingOrder="1"/>
    </xf>
    <xf numFmtId="3" fontId="359" fillId="360" borderId="359" xfId="0" applyNumberFormat="1" applyFont="1" applyFill="1" applyBorder="1" applyAlignment="1" applyProtection="1">
      <alignment horizontal="right" wrapText="1" readingOrder="1"/>
    </xf>
    <xf numFmtId="3" fontId="360" fillId="361" borderId="360" xfId="0" applyNumberFormat="1" applyFont="1" applyFill="1" applyBorder="1" applyAlignment="1" applyProtection="1">
      <alignment horizontal="right" wrapText="1" readingOrder="1"/>
    </xf>
    <xf numFmtId="3" fontId="361" fillId="362" borderId="361" xfId="0" applyNumberFormat="1" applyFont="1" applyFill="1" applyBorder="1" applyAlignment="1" applyProtection="1">
      <alignment horizontal="right" wrapText="1" readingOrder="1"/>
    </xf>
    <xf numFmtId="3" fontId="362" fillId="363" borderId="362" xfId="0" applyNumberFormat="1" applyFont="1" applyFill="1" applyBorder="1" applyAlignment="1" applyProtection="1">
      <alignment horizontal="right" wrapText="1" readingOrder="1"/>
    </xf>
    <xf numFmtId="3" fontId="363" fillId="364" borderId="363" xfId="0" applyNumberFormat="1" applyFont="1" applyFill="1" applyBorder="1" applyAlignment="1" applyProtection="1">
      <alignment horizontal="right" wrapText="1" readingOrder="1"/>
    </xf>
    <xf numFmtId="3" fontId="364" fillId="365" borderId="364" xfId="0" applyNumberFormat="1" applyFont="1" applyFill="1" applyBorder="1" applyAlignment="1" applyProtection="1">
      <alignment horizontal="right" wrapText="1" readingOrder="1"/>
    </xf>
    <xf numFmtId="3" fontId="365" fillId="366" borderId="365" xfId="0" applyNumberFormat="1" applyFont="1" applyFill="1" applyBorder="1" applyAlignment="1" applyProtection="1">
      <alignment horizontal="right" wrapText="1" readingOrder="1"/>
    </xf>
    <xf numFmtId="3" fontId="366" fillId="367" borderId="366" xfId="0" applyNumberFormat="1" applyFont="1" applyFill="1" applyBorder="1" applyAlignment="1" applyProtection="1">
      <alignment horizontal="right" wrapText="1" readingOrder="1"/>
    </xf>
    <xf numFmtId="3" fontId="367" fillId="368" borderId="367" xfId="0" applyNumberFormat="1" applyFont="1" applyFill="1" applyBorder="1" applyAlignment="1" applyProtection="1">
      <alignment horizontal="right" wrapText="1" readingOrder="1"/>
    </xf>
    <xf numFmtId="3" fontId="368" fillId="369" borderId="368" xfId="0" applyNumberFormat="1" applyFont="1" applyFill="1" applyBorder="1" applyAlignment="1" applyProtection="1">
      <alignment horizontal="right" wrapText="1" readingOrder="1"/>
    </xf>
    <xf numFmtId="3" fontId="369" fillId="370" borderId="369" xfId="0" applyNumberFormat="1" applyFont="1" applyFill="1" applyBorder="1" applyAlignment="1" applyProtection="1">
      <alignment horizontal="right" wrapText="1" readingOrder="1"/>
    </xf>
    <xf numFmtId="3" fontId="370" fillId="371" borderId="370" xfId="0" applyNumberFormat="1" applyFont="1" applyFill="1" applyBorder="1" applyAlignment="1" applyProtection="1">
      <alignment horizontal="right" wrapText="1" readingOrder="1"/>
    </xf>
    <xf numFmtId="3" fontId="371" fillId="372" borderId="371" xfId="0" applyNumberFormat="1" applyFont="1" applyFill="1" applyBorder="1" applyAlignment="1" applyProtection="1">
      <alignment horizontal="right" wrapText="1" readingOrder="1"/>
    </xf>
    <xf numFmtId="3" fontId="372" fillId="373" borderId="372" xfId="0" applyNumberFormat="1" applyFont="1" applyFill="1" applyBorder="1" applyAlignment="1" applyProtection="1">
      <alignment horizontal="right" wrapText="1" readingOrder="1"/>
    </xf>
    <xf numFmtId="0" fontId="373" fillId="374" borderId="373" xfId="0" applyFont="1" applyFill="1" applyBorder="1" applyAlignment="1" applyProtection="1">
      <alignment horizontal="right" wrapText="1" readingOrder="1"/>
    </xf>
    <xf numFmtId="0" fontId="374" fillId="375" borderId="374" xfId="0" applyFont="1" applyFill="1" applyBorder="1" applyAlignment="1" applyProtection="1">
      <alignment horizontal="left" vertical="top" wrapText="1" readingOrder="1"/>
    </xf>
    <xf numFmtId="3" fontId="375" fillId="376" borderId="375" xfId="0" applyNumberFormat="1" applyFont="1" applyFill="1" applyBorder="1" applyAlignment="1" applyProtection="1">
      <alignment horizontal="right" wrapText="1" readingOrder="1"/>
    </xf>
    <xf numFmtId="0" fontId="376" fillId="377" borderId="376" xfId="0" applyFont="1" applyFill="1" applyBorder="1" applyAlignment="1" applyProtection="1">
      <alignment horizontal="left" vertical="top" wrapText="1" readingOrder="1"/>
    </xf>
    <xf numFmtId="3" fontId="377" fillId="378" borderId="377" xfId="0" applyNumberFormat="1" applyFont="1" applyFill="1" applyBorder="1" applyAlignment="1" applyProtection="1">
      <alignment horizontal="right" wrapText="1" readingOrder="1"/>
    </xf>
    <xf numFmtId="0" fontId="406" fillId="405" borderId="378" xfId="0" applyFont="1" applyFill="1" applyBorder="1" applyAlignment="1" applyProtection="1">
      <alignment horizontal="left" vertical="top" wrapText="1" readingOrder="1"/>
    </xf>
    <xf numFmtId="3" fontId="407" fillId="406" borderId="379" xfId="0" applyNumberFormat="1" applyFont="1" applyFill="1" applyBorder="1" applyAlignment="1" applyProtection="1">
      <alignment horizontal="right" wrapText="1" readingOrder="1"/>
    </xf>
    <xf numFmtId="0" fontId="408" fillId="407" borderId="380" xfId="0" applyFont="1" applyFill="1" applyBorder="1" applyAlignment="1" applyProtection="1">
      <alignment horizontal="left" vertical="top" wrapText="1" readingOrder="1"/>
    </xf>
    <xf numFmtId="3" fontId="409" fillId="408" borderId="381" xfId="0" applyNumberFormat="1" applyFont="1" applyFill="1" applyBorder="1" applyAlignment="1" applyProtection="1">
      <alignment horizontal="right" wrapText="1" readingOrder="1"/>
    </xf>
    <xf numFmtId="3" fontId="410" fillId="409" borderId="382" xfId="0" applyNumberFormat="1" applyFont="1" applyFill="1" applyBorder="1" applyAlignment="1" applyProtection="1">
      <alignment horizontal="right" wrapText="1" readingOrder="1"/>
    </xf>
    <xf numFmtId="3" fontId="411" fillId="410" borderId="383" xfId="0" applyNumberFormat="1" applyFont="1" applyFill="1" applyBorder="1" applyAlignment="1" applyProtection="1">
      <alignment horizontal="right" wrapText="1" readingOrder="1"/>
    </xf>
    <xf numFmtId="3" fontId="412" fillId="411" borderId="384" xfId="0" applyNumberFormat="1" applyFont="1" applyFill="1" applyBorder="1" applyAlignment="1" applyProtection="1">
      <alignment horizontal="right" wrapText="1" readingOrder="1"/>
    </xf>
    <xf numFmtId="3" fontId="413" fillId="412" borderId="385" xfId="0" applyNumberFormat="1" applyFont="1" applyFill="1" applyBorder="1" applyAlignment="1" applyProtection="1">
      <alignment horizontal="right" wrapText="1" readingOrder="1"/>
    </xf>
    <xf numFmtId="3" fontId="414" fillId="413" borderId="386" xfId="0" applyNumberFormat="1" applyFont="1" applyFill="1" applyBorder="1" applyAlignment="1" applyProtection="1">
      <alignment horizontal="right" wrapText="1" readingOrder="1"/>
    </xf>
    <xf numFmtId="3" fontId="415" fillId="414" borderId="387" xfId="0" applyNumberFormat="1" applyFont="1" applyFill="1" applyBorder="1" applyAlignment="1" applyProtection="1">
      <alignment horizontal="right" wrapText="1" readingOrder="1"/>
    </xf>
    <xf numFmtId="3" fontId="416" fillId="415" borderId="388" xfId="0" applyNumberFormat="1" applyFont="1" applyFill="1" applyBorder="1" applyAlignment="1" applyProtection="1">
      <alignment horizontal="right" wrapText="1" readingOrder="1"/>
    </xf>
    <xf numFmtId="3" fontId="417" fillId="416" borderId="389" xfId="0" applyNumberFormat="1" applyFont="1" applyFill="1" applyBorder="1" applyAlignment="1" applyProtection="1">
      <alignment horizontal="right" wrapText="1" readingOrder="1"/>
    </xf>
    <xf numFmtId="3" fontId="418" fillId="417" borderId="390" xfId="0" applyNumberFormat="1" applyFont="1" applyFill="1" applyBorder="1" applyAlignment="1" applyProtection="1">
      <alignment horizontal="right" wrapText="1" readingOrder="1"/>
    </xf>
    <xf numFmtId="3" fontId="419" fillId="418" borderId="391" xfId="0" applyNumberFormat="1" applyFont="1" applyFill="1" applyBorder="1" applyAlignment="1" applyProtection="1">
      <alignment horizontal="right" wrapText="1" readingOrder="1"/>
    </xf>
    <xf numFmtId="3" fontId="420" fillId="419" borderId="392" xfId="0" applyNumberFormat="1" applyFont="1" applyFill="1" applyBorder="1" applyAlignment="1" applyProtection="1">
      <alignment horizontal="right" wrapText="1" readingOrder="1"/>
    </xf>
    <xf numFmtId="3" fontId="421" fillId="420" borderId="393" xfId="0" applyNumberFormat="1" applyFont="1" applyFill="1" applyBorder="1" applyAlignment="1" applyProtection="1">
      <alignment horizontal="right" wrapText="1" readingOrder="1"/>
    </xf>
    <xf numFmtId="3" fontId="422" fillId="421" borderId="394" xfId="0" applyNumberFormat="1" applyFont="1" applyFill="1" applyBorder="1" applyAlignment="1" applyProtection="1">
      <alignment horizontal="right" wrapText="1" readingOrder="1"/>
    </xf>
    <xf numFmtId="3" fontId="423" fillId="422" borderId="395" xfId="0" applyNumberFormat="1" applyFont="1" applyFill="1" applyBorder="1" applyAlignment="1" applyProtection="1">
      <alignment horizontal="right" wrapText="1" readingOrder="1"/>
    </xf>
    <xf numFmtId="3" fontId="424" fillId="423" borderId="396" xfId="0" applyNumberFormat="1" applyFont="1" applyFill="1" applyBorder="1" applyAlignment="1" applyProtection="1">
      <alignment horizontal="right" wrapText="1" readingOrder="1"/>
    </xf>
    <xf numFmtId="3" fontId="425" fillId="424" borderId="397" xfId="0" applyNumberFormat="1" applyFont="1" applyFill="1" applyBorder="1" applyAlignment="1" applyProtection="1">
      <alignment horizontal="right" wrapText="1" readingOrder="1"/>
    </xf>
    <xf numFmtId="3" fontId="426" fillId="425" borderId="398" xfId="0" applyNumberFormat="1" applyFont="1" applyFill="1" applyBorder="1" applyAlignment="1" applyProtection="1">
      <alignment horizontal="right" wrapText="1" readingOrder="1"/>
    </xf>
    <xf numFmtId="3" fontId="427" fillId="426" borderId="399" xfId="0" applyNumberFormat="1" applyFont="1" applyFill="1" applyBorder="1" applyAlignment="1" applyProtection="1">
      <alignment horizontal="right" wrapText="1" readingOrder="1"/>
    </xf>
    <xf numFmtId="3" fontId="428" fillId="427" borderId="400" xfId="0" applyNumberFormat="1" applyFont="1" applyFill="1" applyBorder="1" applyAlignment="1" applyProtection="1">
      <alignment horizontal="right" wrapText="1" readingOrder="1"/>
    </xf>
    <xf numFmtId="3" fontId="429" fillId="428" borderId="401" xfId="0" applyNumberFormat="1" applyFont="1" applyFill="1" applyBorder="1" applyAlignment="1" applyProtection="1">
      <alignment horizontal="right" wrapText="1" readingOrder="1"/>
    </xf>
    <xf numFmtId="3" fontId="430" fillId="429" borderId="402" xfId="0" applyNumberFormat="1" applyFont="1" applyFill="1" applyBorder="1" applyAlignment="1" applyProtection="1">
      <alignment horizontal="right" wrapText="1" readingOrder="1"/>
    </xf>
    <xf numFmtId="3" fontId="431" fillId="430" borderId="403" xfId="0" applyNumberFormat="1" applyFont="1" applyFill="1" applyBorder="1" applyAlignment="1" applyProtection="1">
      <alignment horizontal="right" wrapText="1" readingOrder="1"/>
    </xf>
    <xf numFmtId="3" fontId="432" fillId="431" borderId="404" xfId="0" applyNumberFormat="1" applyFont="1" applyFill="1" applyBorder="1" applyAlignment="1" applyProtection="1">
      <alignment horizontal="right" wrapText="1" readingOrder="1"/>
    </xf>
    <xf numFmtId="3" fontId="433" fillId="432" borderId="405" xfId="0" applyNumberFormat="1" applyFont="1" applyFill="1" applyBorder="1" applyAlignment="1" applyProtection="1">
      <alignment horizontal="right" wrapText="1" readingOrder="1"/>
    </xf>
    <xf numFmtId="3" fontId="434" fillId="433" borderId="406" xfId="0" applyNumberFormat="1" applyFont="1" applyFill="1" applyBorder="1" applyAlignment="1" applyProtection="1">
      <alignment horizontal="right" wrapText="1" readingOrder="1"/>
    </xf>
    <xf numFmtId="3" fontId="435" fillId="434" borderId="407" xfId="0" applyNumberFormat="1" applyFont="1" applyFill="1" applyBorder="1" applyAlignment="1" applyProtection="1">
      <alignment horizontal="right" wrapText="1" readingOrder="1"/>
    </xf>
    <xf numFmtId="3" fontId="436" fillId="435" borderId="408" xfId="0" applyNumberFormat="1" applyFont="1" applyFill="1" applyBorder="1" applyAlignment="1" applyProtection="1">
      <alignment horizontal="right" wrapText="1" readingOrder="1"/>
    </xf>
    <xf numFmtId="3" fontId="437" fillId="436" borderId="409" xfId="0" applyNumberFormat="1" applyFont="1" applyFill="1" applyBorder="1" applyAlignment="1" applyProtection="1">
      <alignment horizontal="right" wrapText="1" readingOrder="1"/>
    </xf>
    <xf numFmtId="3" fontId="438" fillId="437" borderId="410" xfId="0" applyNumberFormat="1" applyFont="1" applyFill="1" applyBorder="1" applyAlignment="1" applyProtection="1">
      <alignment horizontal="right" wrapText="1" readingOrder="1"/>
    </xf>
    <xf numFmtId="0" fontId="439" fillId="438" borderId="411" xfId="0" applyFont="1" applyFill="1" applyBorder="1" applyAlignment="1" applyProtection="1">
      <alignment horizontal="right" wrapText="1" readingOrder="1"/>
    </xf>
    <xf numFmtId="0" fontId="469" fillId="468" borderId="441" xfId="0" applyFont="1" applyFill="1" applyBorder="1" applyAlignment="1" applyProtection="1">
      <alignment horizontal="right" vertical="top" wrapText="1" readingOrder="1"/>
    </xf>
    <xf numFmtId="0" fontId="470" fillId="469" borderId="442" xfId="0" applyFont="1" applyFill="1" applyBorder="1" applyAlignment="1" applyProtection="1">
      <alignment horizontal="left" vertical="top" wrapText="1" readingOrder="1"/>
    </xf>
    <xf numFmtId="3" fontId="471" fillId="470" borderId="443" xfId="0" applyNumberFormat="1" applyFont="1" applyFill="1" applyBorder="1" applyAlignment="1" applyProtection="1">
      <alignment horizontal="right" wrapText="1" readingOrder="1"/>
    </xf>
    <xf numFmtId="3" fontId="472" fillId="471" borderId="444" xfId="0" applyNumberFormat="1" applyFont="1" applyFill="1" applyBorder="1" applyAlignment="1" applyProtection="1">
      <alignment horizontal="right" wrapText="1" readingOrder="1"/>
    </xf>
    <xf numFmtId="3" fontId="473" fillId="472" borderId="445" xfId="0" applyNumberFormat="1" applyFont="1" applyFill="1" applyBorder="1" applyAlignment="1" applyProtection="1">
      <alignment horizontal="right" wrapText="1" readingOrder="1"/>
    </xf>
    <xf numFmtId="3" fontId="474" fillId="473" borderId="446" xfId="0" applyNumberFormat="1" applyFont="1" applyFill="1" applyBorder="1" applyAlignment="1" applyProtection="1">
      <alignment horizontal="right" wrapText="1" readingOrder="1"/>
    </xf>
    <xf numFmtId="3" fontId="475" fillId="474" borderId="447" xfId="0" applyNumberFormat="1" applyFont="1" applyFill="1" applyBorder="1" applyAlignment="1" applyProtection="1">
      <alignment horizontal="right" wrapText="1" readingOrder="1"/>
    </xf>
    <xf numFmtId="3" fontId="476" fillId="475" borderId="448" xfId="0" applyNumberFormat="1" applyFont="1" applyFill="1" applyBorder="1" applyAlignment="1" applyProtection="1">
      <alignment horizontal="right" wrapText="1" readingOrder="1"/>
    </xf>
    <xf numFmtId="3" fontId="477" fillId="476" borderId="449" xfId="0" applyNumberFormat="1" applyFont="1" applyFill="1" applyBorder="1" applyAlignment="1" applyProtection="1">
      <alignment horizontal="right" wrapText="1" readingOrder="1"/>
    </xf>
    <xf numFmtId="3" fontId="478" fillId="477" borderId="450" xfId="0" applyNumberFormat="1" applyFont="1" applyFill="1" applyBorder="1" applyAlignment="1" applyProtection="1">
      <alignment horizontal="right" wrapText="1" readingOrder="1"/>
    </xf>
    <xf numFmtId="3" fontId="479" fillId="478" borderId="451" xfId="0" applyNumberFormat="1" applyFont="1" applyFill="1" applyBorder="1" applyAlignment="1" applyProtection="1">
      <alignment horizontal="right" wrapText="1" readingOrder="1"/>
    </xf>
    <xf numFmtId="3" fontId="480" fillId="479" borderId="452" xfId="0" applyNumberFormat="1" applyFont="1" applyFill="1" applyBorder="1" applyAlignment="1" applyProtection="1">
      <alignment horizontal="right" wrapText="1" readingOrder="1"/>
    </xf>
    <xf numFmtId="3" fontId="481" fillId="480" borderId="453" xfId="0" applyNumberFormat="1" applyFont="1" applyFill="1" applyBorder="1" applyAlignment="1" applyProtection="1">
      <alignment horizontal="right" wrapText="1" readingOrder="1"/>
    </xf>
    <xf numFmtId="3" fontId="482" fillId="481" borderId="454" xfId="0" applyNumberFormat="1" applyFont="1" applyFill="1" applyBorder="1" applyAlignment="1" applyProtection="1">
      <alignment horizontal="right" wrapText="1" readingOrder="1"/>
    </xf>
    <xf numFmtId="3" fontId="483" fillId="482" borderId="455" xfId="0" applyNumberFormat="1" applyFont="1" applyFill="1" applyBorder="1" applyAlignment="1" applyProtection="1">
      <alignment horizontal="right" wrapText="1" readingOrder="1"/>
    </xf>
    <xf numFmtId="3" fontId="484" fillId="483" borderId="456" xfId="0" applyNumberFormat="1" applyFont="1" applyFill="1" applyBorder="1" applyAlignment="1" applyProtection="1">
      <alignment horizontal="right" wrapText="1" readingOrder="1"/>
    </xf>
    <xf numFmtId="3" fontId="485" fillId="484" borderId="457" xfId="0" applyNumberFormat="1" applyFont="1" applyFill="1" applyBorder="1" applyAlignment="1" applyProtection="1">
      <alignment horizontal="right" wrapText="1" readingOrder="1"/>
    </xf>
    <xf numFmtId="3" fontId="486" fillId="485" borderId="458" xfId="0" applyNumberFormat="1" applyFont="1" applyFill="1" applyBorder="1" applyAlignment="1" applyProtection="1">
      <alignment horizontal="right" wrapText="1" readingOrder="1"/>
    </xf>
    <xf numFmtId="3" fontId="487" fillId="486" borderId="459" xfId="0" applyNumberFormat="1" applyFont="1" applyFill="1" applyBorder="1" applyAlignment="1" applyProtection="1">
      <alignment horizontal="right" wrapText="1" readingOrder="1"/>
    </xf>
    <xf numFmtId="3" fontId="488" fillId="487" borderId="460" xfId="0" applyNumberFormat="1" applyFont="1" applyFill="1" applyBorder="1" applyAlignment="1" applyProtection="1">
      <alignment horizontal="right" wrapText="1" readingOrder="1"/>
    </xf>
    <xf numFmtId="3" fontId="489" fillId="488" borderId="461" xfId="0" applyNumberFormat="1" applyFont="1" applyFill="1" applyBorder="1" applyAlignment="1" applyProtection="1">
      <alignment horizontal="right" wrapText="1" readingOrder="1"/>
    </xf>
    <xf numFmtId="3" fontId="490" fillId="489" borderId="462" xfId="0" applyNumberFormat="1" applyFont="1" applyFill="1" applyBorder="1" applyAlignment="1" applyProtection="1">
      <alignment horizontal="right" wrapText="1" readingOrder="1"/>
    </xf>
    <xf numFmtId="3" fontId="491" fillId="490" borderId="463" xfId="0" applyNumberFormat="1" applyFont="1" applyFill="1" applyBorder="1" applyAlignment="1" applyProtection="1">
      <alignment horizontal="right" wrapText="1" readingOrder="1"/>
    </xf>
    <xf numFmtId="3" fontId="492" fillId="491" borderId="464" xfId="0" applyNumberFormat="1" applyFont="1" applyFill="1" applyBorder="1" applyAlignment="1" applyProtection="1">
      <alignment horizontal="right" wrapText="1" readingOrder="1"/>
    </xf>
    <xf numFmtId="3" fontId="493" fillId="492" borderId="465" xfId="0" applyNumberFormat="1" applyFont="1" applyFill="1" applyBorder="1" applyAlignment="1" applyProtection="1">
      <alignment horizontal="right" wrapText="1" readingOrder="1"/>
    </xf>
    <xf numFmtId="3" fontId="494" fillId="493" borderId="466" xfId="0" applyNumberFormat="1" applyFont="1" applyFill="1" applyBorder="1" applyAlignment="1" applyProtection="1">
      <alignment horizontal="right" wrapText="1" readingOrder="1"/>
    </xf>
    <xf numFmtId="3" fontId="495" fillId="494" borderId="467" xfId="0" applyNumberFormat="1" applyFont="1" applyFill="1" applyBorder="1" applyAlignment="1" applyProtection="1">
      <alignment horizontal="right" wrapText="1" readingOrder="1"/>
    </xf>
    <xf numFmtId="3" fontId="496" fillId="495" borderId="468" xfId="0" applyNumberFormat="1" applyFont="1" applyFill="1" applyBorder="1" applyAlignment="1" applyProtection="1">
      <alignment horizontal="right" wrapText="1" readingOrder="1"/>
    </xf>
    <xf numFmtId="3" fontId="497" fillId="496" borderId="469" xfId="0" applyNumberFormat="1" applyFont="1" applyFill="1" applyBorder="1" applyAlignment="1" applyProtection="1">
      <alignment horizontal="right" wrapText="1" readingOrder="1"/>
    </xf>
    <xf numFmtId="164" fontId="498" fillId="497" borderId="470" xfId="0" applyNumberFormat="1" applyFont="1" applyFill="1" applyBorder="1" applyAlignment="1" applyProtection="1">
      <alignment horizontal="right" wrapText="1" readingOrder="1"/>
    </xf>
    <xf numFmtId="0" fontId="499" fillId="498" borderId="471" xfId="0" applyFont="1" applyFill="1" applyBorder="1" applyAlignment="1" applyProtection="1">
      <alignment horizontal="right" wrapText="1" readingOrder="1"/>
    </xf>
    <xf numFmtId="0" fontId="500" fillId="499" borderId="472" xfId="0" applyFont="1" applyFill="1" applyBorder="1" applyAlignment="1" applyProtection="1">
      <alignment horizontal="left" vertical="top" wrapText="1" readingOrder="1"/>
    </xf>
    <xf numFmtId="3" fontId="501" fillId="500" borderId="473" xfId="0" applyNumberFormat="1" applyFont="1" applyFill="1" applyBorder="1" applyAlignment="1" applyProtection="1">
      <alignment horizontal="right" wrapText="1" readingOrder="1"/>
    </xf>
    <xf numFmtId="0" fontId="502" fillId="501" borderId="474" xfId="0" applyFont="1" applyFill="1" applyBorder="1" applyAlignment="1" applyProtection="1">
      <alignment horizontal="left" vertical="top" wrapText="1" readingOrder="1"/>
    </xf>
    <xf numFmtId="3" fontId="503" fillId="502" borderId="475" xfId="0" applyNumberFormat="1" applyFont="1" applyFill="1" applyBorder="1" applyAlignment="1" applyProtection="1">
      <alignment horizontal="right" wrapText="1" readingOrder="1"/>
    </xf>
    <xf numFmtId="0" fontId="504" fillId="503" borderId="476" xfId="0" applyFont="1" applyFill="1" applyBorder="1" applyAlignment="1" applyProtection="1">
      <alignment horizontal="left" vertical="top" wrapText="1" readingOrder="1"/>
    </xf>
    <xf numFmtId="3" fontId="505" fillId="504" borderId="477" xfId="0" applyNumberFormat="1" applyFont="1" applyFill="1" applyBorder="1" applyAlignment="1" applyProtection="1">
      <alignment horizontal="right" wrapText="1" readingOrder="1"/>
    </xf>
    <xf numFmtId="0" fontId="506" fillId="505" borderId="478" xfId="0" applyFont="1" applyFill="1" applyBorder="1" applyAlignment="1" applyProtection="1">
      <alignment horizontal="left" vertical="top" wrapText="1" readingOrder="1"/>
    </xf>
    <xf numFmtId="3" fontId="507" fillId="506" borderId="479" xfId="0" applyNumberFormat="1" applyFont="1" applyFill="1" applyBorder="1" applyAlignment="1" applyProtection="1">
      <alignment horizontal="right" wrapText="1" readingOrder="1"/>
    </xf>
    <xf numFmtId="3" fontId="508" fillId="507" borderId="480" xfId="0" applyNumberFormat="1" applyFont="1" applyFill="1" applyBorder="1" applyAlignment="1" applyProtection="1">
      <alignment horizontal="right" wrapText="1" readingOrder="1"/>
    </xf>
    <xf numFmtId="0" fontId="509" fillId="508" borderId="481" xfId="0" applyFont="1" applyFill="1" applyBorder="1" applyAlignment="1" applyProtection="1">
      <alignment horizontal="right" wrapText="1" readingOrder="1"/>
    </xf>
    <xf numFmtId="3" fontId="510" fillId="509" borderId="482" xfId="0" applyNumberFormat="1" applyFont="1" applyFill="1" applyBorder="1" applyAlignment="1" applyProtection="1">
      <alignment horizontal="right" wrapText="1" readingOrder="1"/>
    </xf>
    <xf numFmtId="3" fontId="511" fillId="510" borderId="483" xfId="0" applyNumberFormat="1" applyFont="1" applyFill="1" applyBorder="1" applyAlignment="1" applyProtection="1">
      <alignment horizontal="right" wrapText="1" readingOrder="1"/>
    </xf>
    <xf numFmtId="3" fontId="512" fillId="511" borderId="484" xfId="0" applyNumberFormat="1" applyFont="1" applyFill="1" applyBorder="1" applyAlignment="1" applyProtection="1">
      <alignment horizontal="right" wrapText="1" readingOrder="1"/>
    </xf>
    <xf numFmtId="3" fontId="513" fillId="512" borderId="485" xfId="0" applyNumberFormat="1" applyFont="1" applyFill="1" applyBorder="1" applyAlignment="1" applyProtection="1">
      <alignment horizontal="right" wrapText="1" readingOrder="1"/>
    </xf>
    <xf numFmtId="3" fontId="514" fillId="513" borderId="486" xfId="0" applyNumberFormat="1" applyFont="1" applyFill="1" applyBorder="1" applyAlignment="1" applyProtection="1">
      <alignment horizontal="right" wrapText="1" readingOrder="1"/>
    </xf>
    <xf numFmtId="3" fontId="515" fillId="514" borderId="487" xfId="0" applyNumberFormat="1" applyFont="1" applyFill="1" applyBorder="1" applyAlignment="1" applyProtection="1">
      <alignment horizontal="right" wrapText="1" readingOrder="1"/>
    </xf>
    <xf numFmtId="3" fontId="516" fillId="515" borderId="488" xfId="0" applyNumberFormat="1" applyFont="1" applyFill="1" applyBorder="1" applyAlignment="1" applyProtection="1">
      <alignment horizontal="right" wrapText="1" readingOrder="1"/>
    </xf>
    <xf numFmtId="3" fontId="517" fillId="516" borderId="489" xfId="0" applyNumberFormat="1" applyFont="1" applyFill="1" applyBorder="1" applyAlignment="1" applyProtection="1">
      <alignment horizontal="right" wrapText="1" readingOrder="1"/>
    </xf>
    <xf numFmtId="3" fontId="518" fillId="517" borderId="490" xfId="0" applyNumberFormat="1" applyFont="1" applyFill="1" applyBorder="1" applyAlignment="1" applyProtection="1">
      <alignment horizontal="right" wrapText="1" readingOrder="1"/>
    </xf>
    <xf numFmtId="3" fontId="519" fillId="518" borderId="491" xfId="0" applyNumberFormat="1" applyFont="1" applyFill="1" applyBorder="1" applyAlignment="1" applyProtection="1">
      <alignment horizontal="right" wrapText="1" readingOrder="1"/>
    </xf>
    <xf numFmtId="3" fontId="520" fillId="519" borderId="492" xfId="0" applyNumberFormat="1" applyFont="1" applyFill="1" applyBorder="1" applyAlignment="1" applyProtection="1">
      <alignment horizontal="right" wrapText="1" readingOrder="1"/>
    </xf>
    <xf numFmtId="3" fontId="521" fillId="520" borderId="493" xfId="0" applyNumberFormat="1" applyFont="1" applyFill="1" applyBorder="1" applyAlignment="1" applyProtection="1">
      <alignment horizontal="right" wrapText="1" readingOrder="1"/>
    </xf>
    <xf numFmtId="3" fontId="522" fillId="521" borderId="494" xfId="0" applyNumberFormat="1" applyFont="1" applyFill="1" applyBorder="1" applyAlignment="1" applyProtection="1">
      <alignment horizontal="right" wrapText="1" readingOrder="1"/>
    </xf>
    <xf numFmtId="3" fontId="523" fillId="522" borderId="495" xfId="0" applyNumberFormat="1" applyFont="1" applyFill="1" applyBorder="1" applyAlignment="1" applyProtection="1">
      <alignment horizontal="right" wrapText="1" readingOrder="1"/>
    </xf>
    <xf numFmtId="3" fontId="524" fillId="523" borderId="496" xfId="0" applyNumberFormat="1" applyFont="1" applyFill="1" applyBorder="1" applyAlignment="1" applyProtection="1">
      <alignment horizontal="right" wrapText="1" readingOrder="1"/>
    </xf>
    <xf numFmtId="3" fontId="525" fillId="524" borderId="497" xfId="0" applyNumberFormat="1" applyFont="1" applyFill="1" applyBorder="1" applyAlignment="1" applyProtection="1">
      <alignment horizontal="right" wrapText="1" readingOrder="1"/>
    </xf>
    <xf numFmtId="3" fontId="526" fillId="525" borderId="498" xfId="0" applyNumberFormat="1" applyFont="1" applyFill="1" applyBorder="1" applyAlignment="1" applyProtection="1">
      <alignment horizontal="right" wrapText="1" readingOrder="1"/>
    </xf>
    <xf numFmtId="3" fontId="527" fillId="526" borderId="499" xfId="0" applyNumberFormat="1" applyFont="1" applyFill="1" applyBorder="1" applyAlignment="1" applyProtection="1">
      <alignment horizontal="right" wrapText="1" readingOrder="1"/>
    </xf>
    <xf numFmtId="3" fontId="528" fillId="527" borderId="500" xfId="0" applyNumberFormat="1" applyFont="1" applyFill="1" applyBorder="1" applyAlignment="1" applyProtection="1">
      <alignment horizontal="right" wrapText="1" readingOrder="1"/>
    </xf>
    <xf numFmtId="3" fontId="529" fillId="528" borderId="501" xfId="0" applyNumberFormat="1" applyFont="1" applyFill="1" applyBorder="1" applyAlignment="1" applyProtection="1">
      <alignment horizontal="right" wrapText="1" readingOrder="1"/>
    </xf>
    <xf numFmtId="3" fontId="530" fillId="529" borderId="502" xfId="0" applyNumberFormat="1" applyFont="1" applyFill="1" applyBorder="1" applyAlignment="1" applyProtection="1">
      <alignment horizontal="right" wrapText="1" readingOrder="1"/>
    </xf>
    <xf numFmtId="3" fontId="531" fillId="530" borderId="503" xfId="0" applyNumberFormat="1" applyFont="1" applyFill="1" applyBorder="1" applyAlignment="1" applyProtection="1">
      <alignment horizontal="right" wrapText="1" readingOrder="1"/>
    </xf>
    <xf numFmtId="3" fontId="532" fillId="531" borderId="504" xfId="0" applyNumberFormat="1" applyFont="1" applyFill="1" applyBorder="1" applyAlignment="1" applyProtection="1">
      <alignment horizontal="right" wrapText="1" readingOrder="1"/>
    </xf>
    <xf numFmtId="3" fontId="533" fillId="532" borderId="505" xfId="0" applyNumberFormat="1" applyFont="1" applyFill="1" applyBorder="1" applyAlignment="1" applyProtection="1">
      <alignment horizontal="right" wrapText="1" readingOrder="1"/>
    </xf>
    <xf numFmtId="3" fontId="534" fillId="533" borderId="506" xfId="0" applyNumberFormat="1" applyFont="1" applyFill="1" applyBorder="1" applyAlignment="1" applyProtection="1">
      <alignment horizontal="right" wrapText="1" readingOrder="1"/>
    </xf>
    <xf numFmtId="3" fontId="535" fillId="534" borderId="507" xfId="0" applyNumberFormat="1" applyFont="1" applyFill="1" applyBorder="1" applyAlignment="1" applyProtection="1">
      <alignment horizontal="right" wrapText="1" readingOrder="1"/>
    </xf>
    <xf numFmtId="3" fontId="536" fillId="535" borderId="508" xfId="0" applyNumberFormat="1" applyFont="1" applyFill="1" applyBorder="1" applyAlignment="1" applyProtection="1">
      <alignment horizontal="right" wrapText="1" readingOrder="1"/>
    </xf>
    <xf numFmtId="164" fontId="537" fillId="536" borderId="509" xfId="0" applyNumberFormat="1" applyFont="1" applyFill="1" applyBorder="1" applyAlignment="1" applyProtection="1">
      <alignment horizontal="right" wrapText="1" readingOrder="1"/>
    </xf>
    <xf numFmtId="0" fontId="538" fillId="537" borderId="510" xfId="0" applyFont="1" applyFill="1" applyBorder="1" applyAlignment="1" applyProtection="1">
      <alignment horizontal="right" wrapText="1" readingOrder="1"/>
    </xf>
    <xf numFmtId="0" fontId="568" fillId="567" borderId="540" xfId="0" applyFont="1" applyFill="1" applyBorder="1" applyAlignment="1" applyProtection="1">
      <alignment horizontal="right" vertical="top" wrapText="1" readingOrder="1"/>
    </xf>
    <xf numFmtId="0" fontId="569" fillId="568" borderId="541" xfId="0" applyFont="1" applyFill="1" applyBorder="1" applyAlignment="1" applyProtection="1">
      <alignment horizontal="left" vertical="top" wrapText="1" readingOrder="1"/>
    </xf>
    <xf numFmtId="3" fontId="570" fillId="569" borderId="542" xfId="0" applyNumberFormat="1" applyFont="1" applyFill="1" applyBorder="1" applyAlignment="1" applyProtection="1">
      <alignment horizontal="right" wrapText="1" readingOrder="1"/>
    </xf>
    <xf numFmtId="3" fontId="571" fillId="570" borderId="543" xfId="0" applyNumberFormat="1" applyFont="1" applyFill="1" applyBorder="1" applyAlignment="1" applyProtection="1">
      <alignment horizontal="right" wrapText="1" readingOrder="1"/>
    </xf>
    <xf numFmtId="3" fontId="572" fillId="571" borderId="544" xfId="0" applyNumberFormat="1" applyFont="1" applyFill="1" applyBorder="1" applyAlignment="1" applyProtection="1">
      <alignment horizontal="right" wrapText="1" readingOrder="1"/>
    </xf>
    <xf numFmtId="3" fontId="573" fillId="572" borderId="545" xfId="0" applyNumberFormat="1" applyFont="1" applyFill="1" applyBorder="1" applyAlignment="1" applyProtection="1">
      <alignment horizontal="right" wrapText="1" readingOrder="1"/>
    </xf>
    <xf numFmtId="3" fontId="574" fillId="573" borderId="546" xfId="0" applyNumberFormat="1" applyFont="1" applyFill="1" applyBorder="1" applyAlignment="1" applyProtection="1">
      <alignment horizontal="right" wrapText="1" readingOrder="1"/>
    </xf>
    <xf numFmtId="3" fontId="575" fillId="574" borderId="547" xfId="0" applyNumberFormat="1" applyFont="1" applyFill="1" applyBorder="1" applyAlignment="1" applyProtection="1">
      <alignment horizontal="right" wrapText="1" readingOrder="1"/>
    </xf>
    <xf numFmtId="3" fontId="576" fillId="575" borderId="548" xfId="0" applyNumberFormat="1" applyFont="1" applyFill="1" applyBorder="1" applyAlignment="1" applyProtection="1">
      <alignment horizontal="right" wrapText="1" readingOrder="1"/>
    </xf>
    <xf numFmtId="3" fontId="577" fillId="576" borderId="549" xfId="0" applyNumberFormat="1" applyFont="1" applyFill="1" applyBorder="1" applyAlignment="1" applyProtection="1">
      <alignment horizontal="right" wrapText="1" readingOrder="1"/>
    </xf>
    <xf numFmtId="3" fontId="578" fillId="577" borderId="550" xfId="0" applyNumberFormat="1" applyFont="1" applyFill="1" applyBorder="1" applyAlignment="1" applyProtection="1">
      <alignment horizontal="right" wrapText="1" readingOrder="1"/>
    </xf>
    <xf numFmtId="3" fontId="579" fillId="578" borderId="551" xfId="0" applyNumberFormat="1" applyFont="1" applyFill="1" applyBorder="1" applyAlignment="1" applyProtection="1">
      <alignment horizontal="right" wrapText="1" readingOrder="1"/>
    </xf>
    <xf numFmtId="3" fontId="580" fillId="579" borderId="552" xfId="0" applyNumberFormat="1" applyFont="1" applyFill="1" applyBorder="1" applyAlignment="1" applyProtection="1">
      <alignment horizontal="right" wrapText="1" readingOrder="1"/>
    </xf>
    <xf numFmtId="3" fontId="581" fillId="580" borderId="553" xfId="0" applyNumberFormat="1" applyFont="1" applyFill="1" applyBorder="1" applyAlignment="1" applyProtection="1">
      <alignment horizontal="right" wrapText="1" readingOrder="1"/>
    </xf>
    <xf numFmtId="3" fontId="582" fillId="581" borderId="554" xfId="0" applyNumberFormat="1" applyFont="1" applyFill="1" applyBorder="1" applyAlignment="1" applyProtection="1">
      <alignment horizontal="right" wrapText="1" readingOrder="1"/>
    </xf>
    <xf numFmtId="3" fontId="583" fillId="582" borderId="555" xfId="0" applyNumberFormat="1" applyFont="1" applyFill="1" applyBorder="1" applyAlignment="1" applyProtection="1">
      <alignment horizontal="right" wrapText="1" readingOrder="1"/>
    </xf>
    <xf numFmtId="3" fontId="584" fillId="583" borderId="556" xfId="0" applyNumberFormat="1" applyFont="1" applyFill="1" applyBorder="1" applyAlignment="1" applyProtection="1">
      <alignment horizontal="right" wrapText="1" readingOrder="1"/>
    </xf>
    <xf numFmtId="3" fontId="585" fillId="584" borderId="557" xfId="0" applyNumberFormat="1" applyFont="1" applyFill="1" applyBorder="1" applyAlignment="1" applyProtection="1">
      <alignment horizontal="right" wrapText="1" readingOrder="1"/>
    </xf>
    <xf numFmtId="3" fontId="586" fillId="585" borderId="558" xfId="0" applyNumberFormat="1" applyFont="1" applyFill="1" applyBorder="1" applyAlignment="1" applyProtection="1">
      <alignment horizontal="right" wrapText="1" readingOrder="1"/>
    </xf>
    <xf numFmtId="3" fontId="587" fillId="586" borderId="559" xfId="0" applyNumberFormat="1" applyFont="1" applyFill="1" applyBorder="1" applyAlignment="1" applyProtection="1">
      <alignment horizontal="right" wrapText="1" readingOrder="1"/>
    </xf>
    <xf numFmtId="3" fontId="588" fillId="587" borderId="560" xfId="0" applyNumberFormat="1" applyFont="1" applyFill="1" applyBorder="1" applyAlignment="1" applyProtection="1">
      <alignment horizontal="right" wrapText="1" readingOrder="1"/>
    </xf>
    <xf numFmtId="3" fontId="589" fillId="588" borderId="561" xfId="0" applyNumberFormat="1" applyFont="1" applyFill="1" applyBorder="1" applyAlignment="1" applyProtection="1">
      <alignment horizontal="right" wrapText="1" readingOrder="1"/>
    </xf>
    <xf numFmtId="3" fontId="590" fillId="589" borderId="562" xfId="0" applyNumberFormat="1" applyFont="1" applyFill="1" applyBorder="1" applyAlignment="1" applyProtection="1">
      <alignment horizontal="right" wrapText="1" readingOrder="1"/>
    </xf>
    <xf numFmtId="3" fontId="591" fillId="590" borderId="563" xfId="0" applyNumberFormat="1" applyFont="1" applyFill="1" applyBorder="1" applyAlignment="1" applyProtection="1">
      <alignment horizontal="right" wrapText="1" readingOrder="1"/>
    </xf>
    <xf numFmtId="3" fontId="592" fillId="591" borderId="564" xfId="0" applyNumberFormat="1" applyFont="1" applyFill="1" applyBorder="1" applyAlignment="1" applyProtection="1">
      <alignment horizontal="right" wrapText="1" readingOrder="1"/>
    </xf>
    <xf numFmtId="3" fontId="593" fillId="592" borderId="565" xfId="0" applyNumberFormat="1" applyFont="1" applyFill="1" applyBorder="1" applyAlignment="1" applyProtection="1">
      <alignment horizontal="right" wrapText="1" readingOrder="1"/>
    </xf>
    <xf numFmtId="3" fontId="594" fillId="593" borderId="566" xfId="0" applyNumberFormat="1" applyFont="1" applyFill="1" applyBorder="1" applyAlignment="1" applyProtection="1">
      <alignment horizontal="right" wrapText="1" readingOrder="1"/>
    </xf>
    <xf numFmtId="3" fontId="595" fillId="594" borderId="567" xfId="0" applyNumberFormat="1" applyFont="1" applyFill="1" applyBorder="1" applyAlignment="1" applyProtection="1">
      <alignment horizontal="right" wrapText="1" readingOrder="1"/>
    </xf>
    <xf numFmtId="3" fontId="596" fillId="595" borderId="568" xfId="0" applyNumberFormat="1" applyFont="1" applyFill="1" applyBorder="1" applyAlignment="1" applyProtection="1">
      <alignment horizontal="right" wrapText="1" readingOrder="1"/>
    </xf>
    <xf numFmtId="3" fontId="597" fillId="596" borderId="569" xfId="0" applyNumberFormat="1" applyFont="1" applyFill="1" applyBorder="1" applyAlignment="1" applyProtection="1">
      <alignment horizontal="right" wrapText="1" readingOrder="1"/>
    </xf>
    <xf numFmtId="3" fontId="598" fillId="597" borderId="570" xfId="0" applyNumberFormat="1" applyFont="1" applyFill="1" applyBorder="1" applyAlignment="1" applyProtection="1">
      <alignment horizontal="right" wrapText="1" readingOrder="1"/>
    </xf>
    <xf numFmtId="0" fontId="599" fillId="598" borderId="571" xfId="0" applyFont="1" applyFill="1" applyBorder="1" applyAlignment="1" applyProtection="1">
      <alignment horizontal="left" vertical="top" wrapText="1" readingOrder="1"/>
    </xf>
    <xf numFmtId="0" fontId="600" fillId="599" borderId="572" xfId="0" applyFont="1" applyFill="1" applyBorder="1" applyAlignment="1" applyProtection="1">
      <alignment horizontal="right" wrapText="1" readingOrder="1"/>
    </xf>
    <xf numFmtId="0" fontId="601" fillId="600" borderId="573" xfId="0" applyFont="1" applyFill="1" applyBorder="1" applyAlignment="1" applyProtection="1">
      <alignment horizontal="right" wrapText="1" readingOrder="1"/>
    </xf>
    <xf numFmtId="3" fontId="602" fillId="601" borderId="574" xfId="0" applyNumberFormat="1" applyFont="1" applyFill="1" applyBorder="1" applyAlignment="1" applyProtection="1">
      <alignment horizontal="right" wrapText="1" readingOrder="1"/>
    </xf>
    <xf numFmtId="3" fontId="603" fillId="602" borderId="575" xfId="0" applyNumberFormat="1" applyFont="1" applyFill="1" applyBorder="1" applyAlignment="1" applyProtection="1">
      <alignment horizontal="right" wrapText="1" readingOrder="1"/>
    </xf>
    <xf numFmtId="3" fontId="604" fillId="603" borderId="576" xfId="0" applyNumberFormat="1" applyFont="1" applyFill="1" applyBorder="1" applyAlignment="1" applyProtection="1">
      <alignment horizontal="right" wrapText="1" readingOrder="1"/>
    </xf>
    <xf numFmtId="3" fontId="605" fillId="604" borderId="577" xfId="0" applyNumberFormat="1" applyFont="1" applyFill="1" applyBorder="1" applyAlignment="1" applyProtection="1">
      <alignment horizontal="right" wrapText="1" readingOrder="1"/>
    </xf>
    <xf numFmtId="3" fontId="606" fillId="605" borderId="578" xfId="0" applyNumberFormat="1" applyFont="1" applyFill="1" applyBorder="1" applyAlignment="1" applyProtection="1">
      <alignment horizontal="right" wrapText="1" readingOrder="1"/>
    </xf>
    <xf numFmtId="3" fontId="607" fillId="606" borderId="579" xfId="0" applyNumberFormat="1" applyFont="1" applyFill="1" applyBorder="1" applyAlignment="1" applyProtection="1">
      <alignment horizontal="right" wrapText="1" readingOrder="1"/>
    </xf>
    <xf numFmtId="3" fontId="608" fillId="607" borderId="580" xfId="0" applyNumberFormat="1" applyFont="1" applyFill="1" applyBorder="1" applyAlignment="1" applyProtection="1">
      <alignment horizontal="right" wrapText="1" readingOrder="1"/>
    </xf>
    <xf numFmtId="3" fontId="609" fillId="608" borderId="581" xfId="0" applyNumberFormat="1" applyFont="1" applyFill="1" applyBorder="1" applyAlignment="1" applyProtection="1">
      <alignment horizontal="right" wrapText="1" readingOrder="1"/>
    </xf>
    <xf numFmtId="3" fontId="610" fillId="609" borderId="582" xfId="0" applyNumberFormat="1" applyFont="1" applyFill="1" applyBorder="1" applyAlignment="1" applyProtection="1">
      <alignment horizontal="right" wrapText="1" readingOrder="1"/>
    </xf>
    <xf numFmtId="3" fontId="611" fillId="610" borderId="583" xfId="0" applyNumberFormat="1" applyFont="1" applyFill="1" applyBorder="1" applyAlignment="1" applyProtection="1">
      <alignment horizontal="right" wrapText="1" readingOrder="1"/>
    </xf>
    <xf numFmtId="3" fontId="612" fillId="611" borderId="584" xfId="0" applyNumberFormat="1" applyFont="1" applyFill="1" applyBorder="1" applyAlignment="1" applyProtection="1">
      <alignment horizontal="right" wrapText="1" readingOrder="1"/>
    </xf>
    <xf numFmtId="3" fontId="613" fillId="612" borderId="585" xfId="0" applyNumberFormat="1" applyFont="1" applyFill="1" applyBorder="1" applyAlignment="1" applyProtection="1">
      <alignment horizontal="right" wrapText="1" readingOrder="1"/>
    </xf>
    <xf numFmtId="3" fontId="614" fillId="613" borderId="586" xfId="0" applyNumberFormat="1" applyFont="1" applyFill="1" applyBorder="1" applyAlignment="1" applyProtection="1">
      <alignment horizontal="right" wrapText="1" readingOrder="1"/>
    </xf>
    <xf numFmtId="3" fontId="615" fillId="614" borderId="587" xfId="0" applyNumberFormat="1" applyFont="1" applyFill="1" applyBorder="1" applyAlignment="1" applyProtection="1">
      <alignment horizontal="right" wrapText="1" readingOrder="1"/>
    </xf>
    <xf numFmtId="3" fontId="616" fillId="615" borderId="588" xfId="0" applyNumberFormat="1" applyFont="1" applyFill="1" applyBorder="1" applyAlignment="1" applyProtection="1">
      <alignment horizontal="right" wrapText="1" readingOrder="1"/>
    </xf>
    <xf numFmtId="3" fontId="617" fillId="616" borderId="589" xfId="0" applyNumberFormat="1" applyFont="1" applyFill="1" applyBorder="1" applyAlignment="1" applyProtection="1">
      <alignment horizontal="right" wrapText="1" readingOrder="1"/>
    </xf>
    <xf numFmtId="3" fontId="618" fillId="617" borderId="590" xfId="0" applyNumberFormat="1" applyFont="1" applyFill="1" applyBorder="1" applyAlignment="1" applyProtection="1">
      <alignment horizontal="right" wrapText="1" readingOrder="1"/>
    </xf>
    <xf numFmtId="3" fontId="619" fillId="618" borderId="591" xfId="0" applyNumberFormat="1" applyFont="1" applyFill="1" applyBorder="1" applyAlignment="1" applyProtection="1">
      <alignment horizontal="right" wrapText="1" readingOrder="1"/>
    </xf>
    <xf numFmtId="3" fontId="620" fillId="619" borderId="592" xfId="0" applyNumberFormat="1" applyFont="1" applyFill="1" applyBorder="1" applyAlignment="1" applyProtection="1">
      <alignment horizontal="right" wrapText="1" readingOrder="1"/>
    </xf>
    <xf numFmtId="3" fontId="621" fillId="620" borderId="593" xfId="0" applyNumberFormat="1" applyFont="1" applyFill="1" applyBorder="1" applyAlignment="1" applyProtection="1">
      <alignment horizontal="right" wrapText="1" readingOrder="1"/>
    </xf>
    <xf numFmtId="3" fontId="622" fillId="621" borderId="594" xfId="0" applyNumberFormat="1" applyFont="1" applyFill="1" applyBorder="1" applyAlignment="1" applyProtection="1">
      <alignment horizontal="right" wrapText="1" readingOrder="1"/>
    </xf>
    <xf numFmtId="3" fontId="623" fillId="622" borderId="595" xfId="0" applyNumberFormat="1" applyFont="1" applyFill="1" applyBorder="1" applyAlignment="1" applyProtection="1">
      <alignment horizontal="right" wrapText="1" readingOrder="1"/>
    </xf>
    <xf numFmtId="3" fontId="624" fillId="623" borderId="596" xfId="0" applyNumberFormat="1" applyFont="1" applyFill="1" applyBorder="1" applyAlignment="1" applyProtection="1">
      <alignment horizontal="right" wrapText="1" readingOrder="1"/>
    </xf>
    <xf numFmtId="3" fontId="625" fillId="624" borderId="597" xfId="0" applyNumberFormat="1" applyFont="1" applyFill="1" applyBorder="1" applyAlignment="1" applyProtection="1">
      <alignment horizontal="right" wrapText="1" readingOrder="1"/>
    </xf>
    <xf numFmtId="3" fontId="626" fillId="625" borderId="598" xfId="0" applyNumberFormat="1" applyFont="1" applyFill="1" applyBorder="1" applyAlignment="1" applyProtection="1">
      <alignment horizontal="right" wrapText="1" readingOrder="1"/>
    </xf>
    <xf numFmtId="3" fontId="627" fillId="626" borderId="599" xfId="0" applyNumberFormat="1" applyFont="1" applyFill="1" applyBorder="1" applyAlignment="1" applyProtection="1">
      <alignment horizontal="right" wrapText="1" readingOrder="1"/>
    </xf>
    <xf numFmtId="3" fontId="628" fillId="627" borderId="600" xfId="0" applyNumberFormat="1" applyFont="1" applyFill="1" applyBorder="1" applyAlignment="1" applyProtection="1">
      <alignment horizontal="right" wrapText="1" readingOrder="1"/>
    </xf>
    <xf numFmtId="0" fontId="629" fillId="628" borderId="601" xfId="0" applyFont="1" applyFill="1" applyBorder="1" applyAlignment="1" applyProtection="1">
      <alignment horizontal="left" vertical="top" wrapText="1" readingOrder="1"/>
    </xf>
    <xf numFmtId="0" fontId="630" fillId="629" borderId="602" xfId="0" applyFont="1" applyFill="1" applyBorder="1" applyAlignment="1" applyProtection="1">
      <alignment horizontal="right" wrapText="1" readingOrder="1"/>
    </xf>
    <xf numFmtId="0" fontId="631" fillId="630" borderId="603" xfId="0" applyFont="1" applyFill="1" applyBorder="1" applyAlignment="1" applyProtection="1">
      <alignment horizontal="right" wrapText="1" readingOrder="1"/>
    </xf>
    <xf numFmtId="3" fontId="632" fillId="631" borderId="604" xfId="0" applyNumberFormat="1" applyFont="1" applyFill="1" applyBorder="1" applyAlignment="1" applyProtection="1">
      <alignment horizontal="right" wrapText="1" readingOrder="1"/>
    </xf>
    <xf numFmtId="3" fontId="633" fillId="632" borderId="605" xfId="0" applyNumberFormat="1" applyFont="1" applyFill="1" applyBorder="1" applyAlignment="1" applyProtection="1">
      <alignment horizontal="right" wrapText="1" readingOrder="1"/>
    </xf>
    <xf numFmtId="3" fontId="634" fillId="633" borderId="606" xfId="0" applyNumberFormat="1" applyFont="1" applyFill="1" applyBorder="1" applyAlignment="1" applyProtection="1">
      <alignment horizontal="right" wrapText="1" readingOrder="1"/>
    </xf>
    <xf numFmtId="3" fontId="635" fillId="634" borderId="607" xfId="0" applyNumberFormat="1" applyFont="1" applyFill="1" applyBorder="1" applyAlignment="1" applyProtection="1">
      <alignment horizontal="right" wrapText="1" readingOrder="1"/>
    </xf>
    <xf numFmtId="3" fontId="636" fillId="635" borderId="608" xfId="0" applyNumberFormat="1" applyFont="1" applyFill="1" applyBorder="1" applyAlignment="1" applyProtection="1">
      <alignment horizontal="right" wrapText="1" readingOrder="1"/>
    </xf>
    <xf numFmtId="3" fontId="637" fillId="636" borderId="609" xfId="0" applyNumberFormat="1" applyFont="1" applyFill="1" applyBorder="1" applyAlignment="1" applyProtection="1">
      <alignment horizontal="right" wrapText="1" readingOrder="1"/>
    </xf>
    <xf numFmtId="3" fontId="638" fillId="637" borderId="610" xfId="0" applyNumberFormat="1" applyFont="1" applyFill="1" applyBorder="1" applyAlignment="1" applyProtection="1">
      <alignment horizontal="right" wrapText="1" readingOrder="1"/>
    </xf>
    <xf numFmtId="3" fontId="639" fillId="638" borderId="611" xfId="0" applyNumberFormat="1" applyFont="1" applyFill="1" applyBorder="1" applyAlignment="1" applyProtection="1">
      <alignment horizontal="right" wrapText="1" readingOrder="1"/>
    </xf>
    <xf numFmtId="3" fontId="640" fillId="639" borderId="612" xfId="0" applyNumberFormat="1" applyFont="1" applyFill="1" applyBorder="1" applyAlignment="1" applyProtection="1">
      <alignment horizontal="right" wrapText="1" readingOrder="1"/>
    </xf>
    <xf numFmtId="3" fontId="641" fillId="640" borderId="613" xfId="0" applyNumberFormat="1" applyFont="1" applyFill="1" applyBorder="1" applyAlignment="1" applyProtection="1">
      <alignment horizontal="right" wrapText="1" readingOrder="1"/>
    </xf>
    <xf numFmtId="3" fontId="642" fillId="641" borderId="614" xfId="0" applyNumberFormat="1" applyFont="1" applyFill="1" applyBorder="1" applyAlignment="1" applyProtection="1">
      <alignment horizontal="right" wrapText="1" readingOrder="1"/>
    </xf>
    <xf numFmtId="3" fontId="643" fillId="642" borderId="615" xfId="0" applyNumberFormat="1" applyFont="1" applyFill="1" applyBorder="1" applyAlignment="1" applyProtection="1">
      <alignment horizontal="right" wrapText="1" readingOrder="1"/>
    </xf>
    <xf numFmtId="3" fontId="644" fillId="643" borderId="616" xfId="0" applyNumberFormat="1" applyFont="1" applyFill="1" applyBorder="1" applyAlignment="1" applyProtection="1">
      <alignment horizontal="right" wrapText="1" readingOrder="1"/>
    </xf>
    <xf numFmtId="3" fontId="645" fillId="644" borderId="617" xfId="0" applyNumberFormat="1" applyFont="1" applyFill="1" applyBorder="1" applyAlignment="1" applyProtection="1">
      <alignment horizontal="right" wrapText="1" readingOrder="1"/>
    </xf>
    <xf numFmtId="3" fontId="646" fillId="645" borderId="618" xfId="0" applyNumberFormat="1" applyFont="1" applyFill="1" applyBorder="1" applyAlignment="1" applyProtection="1">
      <alignment horizontal="right" wrapText="1" readingOrder="1"/>
    </xf>
    <xf numFmtId="3" fontId="647" fillId="646" borderId="619" xfId="0" applyNumberFormat="1" applyFont="1" applyFill="1" applyBorder="1" applyAlignment="1" applyProtection="1">
      <alignment horizontal="right" wrapText="1" readingOrder="1"/>
    </xf>
    <xf numFmtId="3" fontId="648" fillId="647" borderId="620" xfId="0" applyNumberFormat="1" applyFont="1" applyFill="1" applyBorder="1" applyAlignment="1" applyProtection="1">
      <alignment horizontal="right" wrapText="1" readingOrder="1"/>
    </xf>
    <xf numFmtId="3" fontId="649" fillId="648" borderId="621" xfId="0" applyNumberFormat="1" applyFont="1" applyFill="1" applyBorder="1" applyAlignment="1" applyProtection="1">
      <alignment horizontal="right" wrapText="1" readingOrder="1"/>
    </xf>
    <xf numFmtId="3" fontId="650" fillId="649" borderId="622" xfId="0" applyNumberFormat="1" applyFont="1" applyFill="1" applyBorder="1" applyAlignment="1" applyProtection="1">
      <alignment horizontal="right" wrapText="1" readingOrder="1"/>
    </xf>
    <xf numFmtId="3" fontId="651" fillId="650" borderId="623" xfId="0" applyNumberFormat="1" applyFont="1" applyFill="1" applyBorder="1" applyAlignment="1" applyProtection="1">
      <alignment horizontal="right" wrapText="1" readingOrder="1"/>
    </xf>
    <xf numFmtId="3" fontId="652" fillId="651" borderId="624" xfId="0" applyNumberFormat="1" applyFont="1" applyFill="1" applyBorder="1" applyAlignment="1" applyProtection="1">
      <alignment horizontal="right" wrapText="1" readingOrder="1"/>
    </xf>
    <xf numFmtId="3" fontId="653" fillId="652" borderId="625" xfId="0" applyNumberFormat="1" applyFont="1" applyFill="1" applyBorder="1" applyAlignment="1" applyProtection="1">
      <alignment horizontal="right" wrapText="1" readingOrder="1"/>
    </xf>
    <xf numFmtId="3" fontId="654" fillId="653" borderId="626" xfId="0" applyNumberFormat="1" applyFont="1" applyFill="1" applyBorder="1" applyAlignment="1" applyProtection="1">
      <alignment horizontal="right" wrapText="1" readingOrder="1"/>
    </xf>
    <xf numFmtId="3" fontId="655" fillId="654" borderId="627" xfId="0" applyNumberFormat="1" applyFont="1" applyFill="1" applyBorder="1" applyAlignment="1" applyProtection="1">
      <alignment horizontal="right" wrapText="1" readingOrder="1"/>
    </xf>
    <xf numFmtId="3" fontId="656" fillId="655" borderId="628" xfId="0" applyNumberFormat="1" applyFont="1" applyFill="1" applyBorder="1" applyAlignment="1" applyProtection="1">
      <alignment horizontal="right" wrapText="1" readingOrder="1"/>
    </xf>
    <xf numFmtId="3" fontId="657" fillId="656" borderId="629" xfId="0" applyNumberFormat="1" applyFont="1" applyFill="1" applyBorder="1" applyAlignment="1" applyProtection="1">
      <alignment horizontal="right" wrapText="1" readingOrder="1"/>
    </xf>
    <xf numFmtId="3" fontId="658" fillId="657" borderId="630" xfId="0" applyNumberFormat="1" applyFont="1" applyFill="1" applyBorder="1" applyAlignment="1" applyProtection="1">
      <alignment horizontal="right" wrapText="1" readingOrder="1"/>
    </xf>
    <xf numFmtId="0" fontId="659" fillId="658" borderId="631" xfId="0" applyFont="1" applyFill="1" applyBorder="1" applyAlignment="1" applyProtection="1">
      <alignment horizontal="left" vertical="top" wrapText="1" readingOrder="1"/>
    </xf>
    <xf numFmtId="0" fontId="660" fillId="659" borderId="632" xfId="0" applyFont="1" applyFill="1" applyBorder="1" applyAlignment="1" applyProtection="1">
      <alignment horizontal="right" wrapText="1" readingOrder="1"/>
    </xf>
    <xf numFmtId="0" fontId="661" fillId="660" borderId="633" xfId="0" applyFont="1" applyFill="1" applyBorder="1" applyAlignment="1" applyProtection="1">
      <alignment horizontal="right" wrapText="1" readingOrder="1"/>
    </xf>
    <xf numFmtId="3" fontId="662" fillId="661" borderId="634" xfId="0" applyNumberFormat="1" applyFont="1" applyFill="1" applyBorder="1" applyAlignment="1" applyProtection="1">
      <alignment horizontal="right" wrapText="1" readingOrder="1"/>
    </xf>
    <xf numFmtId="3" fontId="663" fillId="662" borderId="635" xfId="0" applyNumberFormat="1" applyFont="1" applyFill="1" applyBorder="1" applyAlignment="1" applyProtection="1">
      <alignment horizontal="right" wrapText="1" readingOrder="1"/>
    </xf>
    <xf numFmtId="3" fontId="664" fillId="663" borderId="636" xfId="0" applyNumberFormat="1" applyFont="1" applyFill="1" applyBorder="1" applyAlignment="1" applyProtection="1">
      <alignment horizontal="right" wrapText="1" readingOrder="1"/>
    </xf>
    <xf numFmtId="3" fontId="665" fillId="664" borderId="637" xfId="0" applyNumberFormat="1" applyFont="1" applyFill="1" applyBorder="1" applyAlignment="1" applyProtection="1">
      <alignment horizontal="right" wrapText="1" readingOrder="1"/>
    </xf>
    <xf numFmtId="3" fontId="666" fillId="665" borderId="638" xfId="0" applyNumberFormat="1" applyFont="1" applyFill="1" applyBorder="1" applyAlignment="1" applyProtection="1">
      <alignment horizontal="right" wrapText="1" readingOrder="1"/>
    </xf>
    <xf numFmtId="3" fontId="667" fillId="666" borderId="639" xfId="0" applyNumberFormat="1" applyFont="1" applyFill="1" applyBorder="1" applyAlignment="1" applyProtection="1">
      <alignment horizontal="right" wrapText="1" readingOrder="1"/>
    </xf>
    <xf numFmtId="3" fontId="668" fillId="667" borderId="640" xfId="0" applyNumberFormat="1" applyFont="1" applyFill="1" applyBorder="1" applyAlignment="1" applyProtection="1">
      <alignment horizontal="right" wrapText="1" readingOrder="1"/>
    </xf>
    <xf numFmtId="3" fontId="669" fillId="668" borderId="641" xfId="0" applyNumberFormat="1" applyFont="1" applyFill="1" applyBorder="1" applyAlignment="1" applyProtection="1">
      <alignment horizontal="right" wrapText="1" readingOrder="1"/>
    </xf>
    <xf numFmtId="3" fontId="670" fillId="669" borderId="642" xfId="0" applyNumberFormat="1" applyFont="1" applyFill="1" applyBorder="1" applyAlignment="1" applyProtection="1">
      <alignment horizontal="right" wrapText="1" readingOrder="1"/>
    </xf>
    <xf numFmtId="3" fontId="671" fillId="670" borderId="643" xfId="0" applyNumberFormat="1" applyFont="1" applyFill="1" applyBorder="1" applyAlignment="1" applyProtection="1">
      <alignment horizontal="right" wrapText="1" readingOrder="1"/>
    </xf>
    <xf numFmtId="3" fontId="672" fillId="671" borderId="644" xfId="0" applyNumberFormat="1" applyFont="1" applyFill="1" applyBorder="1" applyAlignment="1" applyProtection="1">
      <alignment horizontal="right" wrapText="1" readingOrder="1"/>
    </xf>
    <xf numFmtId="3" fontId="673" fillId="672" borderId="645" xfId="0" applyNumberFormat="1" applyFont="1" applyFill="1" applyBorder="1" applyAlignment="1" applyProtection="1">
      <alignment horizontal="right" wrapText="1" readingOrder="1"/>
    </xf>
    <xf numFmtId="3" fontId="674" fillId="673" borderId="646" xfId="0" applyNumberFormat="1" applyFont="1" applyFill="1" applyBorder="1" applyAlignment="1" applyProtection="1">
      <alignment horizontal="right" wrapText="1" readingOrder="1"/>
    </xf>
    <xf numFmtId="3" fontId="675" fillId="674" borderId="647" xfId="0" applyNumberFormat="1" applyFont="1" applyFill="1" applyBorder="1" applyAlignment="1" applyProtection="1">
      <alignment horizontal="right" wrapText="1" readingOrder="1"/>
    </xf>
    <xf numFmtId="3" fontId="676" fillId="675" borderId="648" xfId="0" applyNumberFormat="1" applyFont="1" applyFill="1" applyBorder="1" applyAlignment="1" applyProtection="1">
      <alignment horizontal="right" wrapText="1" readingOrder="1"/>
    </xf>
    <xf numFmtId="3" fontId="677" fillId="676" borderId="649" xfId="0" applyNumberFormat="1" applyFont="1" applyFill="1" applyBorder="1" applyAlignment="1" applyProtection="1">
      <alignment horizontal="right" wrapText="1" readingOrder="1"/>
    </xf>
    <xf numFmtId="3" fontId="678" fillId="677" borderId="650" xfId="0" applyNumberFormat="1" applyFont="1" applyFill="1" applyBorder="1" applyAlignment="1" applyProtection="1">
      <alignment horizontal="right" wrapText="1" readingOrder="1"/>
    </xf>
    <xf numFmtId="3" fontId="679" fillId="678" borderId="651" xfId="0" applyNumberFormat="1" applyFont="1" applyFill="1" applyBorder="1" applyAlignment="1" applyProtection="1">
      <alignment horizontal="right" wrapText="1" readingOrder="1"/>
    </xf>
    <xf numFmtId="3" fontId="680" fillId="679" borderId="652" xfId="0" applyNumberFormat="1" applyFont="1" applyFill="1" applyBorder="1" applyAlignment="1" applyProtection="1">
      <alignment horizontal="right" wrapText="1" readingOrder="1"/>
    </xf>
    <xf numFmtId="3" fontId="681" fillId="680" borderId="653" xfId="0" applyNumberFormat="1" applyFont="1" applyFill="1" applyBorder="1" applyAlignment="1" applyProtection="1">
      <alignment horizontal="right" wrapText="1" readingOrder="1"/>
    </xf>
    <xf numFmtId="3" fontId="682" fillId="681" borderId="654" xfId="0" applyNumberFormat="1" applyFont="1" applyFill="1" applyBorder="1" applyAlignment="1" applyProtection="1">
      <alignment horizontal="right" wrapText="1" readingOrder="1"/>
    </xf>
    <xf numFmtId="3" fontId="683" fillId="682" borderId="655" xfId="0" applyNumberFormat="1" applyFont="1" applyFill="1" applyBorder="1" applyAlignment="1" applyProtection="1">
      <alignment horizontal="right" wrapText="1" readingOrder="1"/>
    </xf>
    <xf numFmtId="3" fontId="684" fillId="683" borderId="656" xfId="0" applyNumberFormat="1" applyFont="1" applyFill="1" applyBorder="1" applyAlignment="1" applyProtection="1">
      <alignment horizontal="right" wrapText="1" readingOrder="1"/>
    </xf>
    <xf numFmtId="3" fontId="685" fillId="684" borderId="657" xfId="0" applyNumberFormat="1" applyFont="1" applyFill="1" applyBorder="1" applyAlignment="1" applyProtection="1">
      <alignment horizontal="right" wrapText="1" readingOrder="1"/>
    </xf>
    <xf numFmtId="3" fontId="686" fillId="685" borderId="658" xfId="0" applyNumberFormat="1" applyFont="1" applyFill="1" applyBorder="1" applyAlignment="1" applyProtection="1">
      <alignment horizontal="right" wrapText="1" readingOrder="1"/>
    </xf>
    <xf numFmtId="3" fontId="687" fillId="686" borderId="659" xfId="0" applyNumberFormat="1" applyFont="1" applyFill="1" applyBorder="1" applyAlignment="1" applyProtection="1">
      <alignment horizontal="right" wrapText="1" readingOrder="1"/>
    </xf>
    <xf numFmtId="3" fontId="688" fillId="687" borderId="660" xfId="0" applyNumberFormat="1" applyFont="1" applyFill="1" applyBorder="1" applyAlignment="1" applyProtection="1">
      <alignment horizontal="right" wrapText="1" readingOrder="1"/>
    </xf>
    <xf numFmtId="0" fontId="689" fillId="688" borderId="661" xfId="0" applyFont="1" applyFill="1" applyBorder="1" applyAlignment="1" applyProtection="1">
      <alignment horizontal="left" vertical="top" wrapText="1" readingOrder="1"/>
    </xf>
    <xf numFmtId="0" fontId="690" fillId="689" borderId="662" xfId="0" applyFont="1" applyFill="1" applyBorder="1" applyAlignment="1" applyProtection="1">
      <alignment horizontal="right" wrapText="1" readingOrder="1"/>
    </xf>
    <xf numFmtId="0" fontId="691" fillId="690" borderId="663" xfId="0" applyFont="1" applyFill="1" applyBorder="1" applyAlignment="1" applyProtection="1">
      <alignment horizontal="right" wrapText="1" readingOrder="1"/>
    </xf>
    <xf numFmtId="3" fontId="692" fillId="691" borderId="664" xfId="0" applyNumberFormat="1" applyFont="1" applyFill="1" applyBorder="1" applyAlignment="1" applyProtection="1">
      <alignment horizontal="right" wrapText="1" readingOrder="1"/>
    </xf>
    <xf numFmtId="3" fontId="693" fillId="692" borderId="665" xfId="0" applyNumberFormat="1" applyFont="1" applyFill="1" applyBorder="1" applyAlignment="1" applyProtection="1">
      <alignment horizontal="right" wrapText="1" readingOrder="1"/>
    </xf>
    <xf numFmtId="3" fontId="694" fillId="693" borderId="666" xfId="0" applyNumberFormat="1" applyFont="1" applyFill="1" applyBorder="1" applyAlignment="1" applyProtection="1">
      <alignment horizontal="right" wrapText="1" readingOrder="1"/>
    </xf>
    <xf numFmtId="3" fontId="695" fillId="694" borderId="667" xfId="0" applyNumberFormat="1" applyFont="1" applyFill="1" applyBorder="1" applyAlignment="1" applyProtection="1">
      <alignment horizontal="right" wrapText="1" readingOrder="1"/>
    </xf>
    <xf numFmtId="3" fontId="696" fillId="695" borderId="668" xfId="0" applyNumberFormat="1" applyFont="1" applyFill="1" applyBorder="1" applyAlignment="1" applyProtection="1">
      <alignment horizontal="right" wrapText="1" readingOrder="1"/>
    </xf>
    <xf numFmtId="3" fontId="697" fillId="696" borderId="669" xfId="0" applyNumberFormat="1" applyFont="1" applyFill="1" applyBorder="1" applyAlignment="1" applyProtection="1">
      <alignment horizontal="right" wrapText="1" readingOrder="1"/>
    </xf>
    <xf numFmtId="3" fontId="698" fillId="697" borderId="670" xfId="0" applyNumberFormat="1" applyFont="1" applyFill="1" applyBorder="1" applyAlignment="1" applyProtection="1">
      <alignment horizontal="right" wrapText="1" readingOrder="1"/>
    </xf>
    <xf numFmtId="3" fontId="699" fillId="698" borderId="671" xfId="0" applyNumberFormat="1" applyFont="1" applyFill="1" applyBorder="1" applyAlignment="1" applyProtection="1">
      <alignment horizontal="right" wrapText="1" readingOrder="1"/>
    </xf>
    <xf numFmtId="3" fontId="700" fillId="699" borderId="672" xfId="0" applyNumberFormat="1" applyFont="1" applyFill="1" applyBorder="1" applyAlignment="1" applyProtection="1">
      <alignment horizontal="right" wrapText="1" readingOrder="1"/>
    </xf>
    <xf numFmtId="3" fontId="701" fillId="700" borderId="673" xfId="0" applyNumberFormat="1" applyFont="1" applyFill="1" applyBorder="1" applyAlignment="1" applyProtection="1">
      <alignment horizontal="right" wrapText="1" readingOrder="1"/>
    </xf>
    <xf numFmtId="3" fontId="702" fillId="701" borderId="674" xfId="0" applyNumberFormat="1" applyFont="1" applyFill="1" applyBorder="1" applyAlignment="1" applyProtection="1">
      <alignment horizontal="right" wrapText="1" readingOrder="1"/>
    </xf>
    <xf numFmtId="3" fontId="703" fillId="702" borderId="675" xfId="0" applyNumberFormat="1" applyFont="1" applyFill="1" applyBorder="1" applyAlignment="1" applyProtection="1">
      <alignment horizontal="right" wrapText="1" readingOrder="1"/>
    </xf>
    <xf numFmtId="3" fontId="704" fillId="703" borderId="676" xfId="0" applyNumberFormat="1" applyFont="1" applyFill="1" applyBorder="1" applyAlignment="1" applyProtection="1">
      <alignment horizontal="right" wrapText="1" readingOrder="1"/>
    </xf>
    <xf numFmtId="3" fontId="705" fillId="704" borderId="677" xfId="0" applyNumberFormat="1" applyFont="1" applyFill="1" applyBorder="1" applyAlignment="1" applyProtection="1">
      <alignment horizontal="right" wrapText="1" readingOrder="1"/>
    </xf>
    <xf numFmtId="3" fontId="706" fillId="705" borderId="678" xfId="0" applyNumberFormat="1" applyFont="1" applyFill="1" applyBorder="1" applyAlignment="1" applyProtection="1">
      <alignment horizontal="right" wrapText="1" readingOrder="1"/>
    </xf>
    <xf numFmtId="3" fontId="707" fillId="706" borderId="679" xfId="0" applyNumberFormat="1" applyFont="1" applyFill="1" applyBorder="1" applyAlignment="1" applyProtection="1">
      <alignment horizontal="right" wrapText="1" readingOrder="1"/>
    </xf>
    <xf numFmtId="3" fontId="708" fillId="707" borderId="680" xfId="0" applyNumberFormat="1" applyFont="1" applyFill="1" applyBorder="1" applyAlignment="1" applyProtection="1">
      <alignment horizontal="right" wrapText="1" readingOrder="1"/>
    </xf>
    <xf numFmtId="3" fontId="709" fillId="708" borderId="681" xfId="0" applyNumberFormat="1" applyFont="1" applyFill="1" applyBorder="1" applyAlignment="1" applyProtection="1">
      <alignment horizontal="right" wrapText="1" readingOrder="1"/>
    </xf>
    <xf numFmtId="3" fontId="710" fillId="709" borderId="682" xfId="0" applyNumberFormat="1" applyFont="1" applyFill="1" applyBorder="1" applyAlignment="1" applyProtection="1">
      <alignment horizontal="right" wrapText="1" readingOrder="1"/>
    </xf>
    <xf numFmtId="3" fontId="711" fillId="710" borderId="683" xfId="0" applyNumberFormat="1" applyFont="1" applyFill="1" applyBorder="1" applyAlignment="1" applyProtection="1">
      <alignment horizontal="right" wrapText="1" readingOrder="1"/>
    </xf>
    <xf numFmtId="3" fontId="712" fillId="711" borderId="684" xfId="0" applyNumberFormat="1" applyFont="1" applyFill="1" applyBorder="1" applyAlignment="1" applyProtection="1">
      <alignment horizontal="right" wrapText="1" readingOrder="1"/>
    </xf>
    <xf numFmtId="3" fontId="713" fillId="712" borderId="685" xfId="0" applyNumberFormat="1" applyFont="1" applyFill="1" applyBorder="1" applyAlignment="1" applyProtection="1">
      <alignment horizontal="right" wrapText="1" readingOrder="1"/>
    </xf>
    <xf numFmtId="3" fontId="714" fillId="713" borderId="686" xfId="0" applyNumberFormat="1" applyFont="1" applyFill="1" applyBorder="1" applyAlignment="1" applyProtection="1">
      <alignment horizontal="right" wrapText="1" readingOrder="1"/>
    </xf>
    <xf numFmtId="3" fontId="715" fillId="714" borderId="687" xfId="0" applyNumberFormat="1" applyFont="1" applyFill="1" applyBorder="1" applyAlignment="1" applyProtection="1">
      <alignment horizontal="right" wrapText="1" readingOrder="1"/>
    </xf>
    <xf numFmtId="3" fontId="716" fillId="715" borderId="688" xfId="0" applyNumberFormat="1" applyFont="1" applyFill="1" applyBorder="1" applyAlignment="1" applyProtection="1">
      <alignment horizontal="right" wrapText="1" readingOrder="1"/>
    </xf>
    <xf numFmtId="3" fontId="717" fillId="716" borderId="689" xfId="0" applyNumberFormat="1" applyFont="1" applyFill="1" applyBorder="1" applyAlignment="1" applyProtection="1">
      <alignment horizontal="right" wrapText="1" readingOrder="1"/>
    </xf>
    <xf numFmtId="3" fontId="718" fillId="717" borderId="690" xfId="0" applyNumberFormat="1" applyFont="1" applyFill="1" applyBorder="1" applyAlignment="1" applyProtection="1">
      <alignment horizontal="right" wrapText="1" readingOrder="1"/>
    </xf>
    <xf numFmtId="0" fontId="748" fillId="747" borderId="720" xfId="0" applyFont="1" applyFill="1" applyBorder="1" applyAlignment="1" applyProtection="1">
      <alignment horizontal="right" vertical="top" wrapText="1" readingOrder="1"/>
    </xf>
    <xf numFmtId="0" fontId="749" fillId="748" borderId="721" xfId="0" applyFont="1" applyFill="1" applyBorder="1" applyAlignment="1" applyProtection="1">
      <alignment horizontal="left" vertical="top" wrapText="1" readingOrder="1"/>
    </xf>
    <xf numFmtId="3" fontId="750" fillId="749" borderId="722" xfId="0" applyNumberFormat="1" applyFont="1" applyFill="1" applyBorder="1" applyAlignment="1" applyProtection="1">
      <alignment horizontal="right" wrapText="1" readingOrder="1"/>
    </xf>
    <xf numFmtId="3" fontId="751" fillId="750" borderId="723" xfId="0" applyNumberFormat="1" applyFont="1" applyFill="1" applyBorder="1" applyAlignment="1" applyProtection="1">
      <alignment horizontal="right" wrapText="1" readingOrder="1"/>
    </xf>
    <xf numFmtId="3" fontId="752" fillId="751" borderId="724" xfId="0" applyNumberFormat="1" applyFont="1" applyFill="1" applyBorder="1" applyAlignment="1" applyProtection="1">
      <alignment horizontal="right" wrapText="1" readingOrder="1"/>
    </xf>
    <xf numFmtId="3" fontId="753" fillId="752" borderId="725" xfId="0" applyNumberFormat="1" applyFont="1" applyFill="1" applyBorder="1" applyAlignment="1" applyProtection="1">
      <alignment horizontal="right" wrapText="1" readingOrder="1"/>
    </xf>
    <xf numFmtId="3" fontId="754" fillId="753" borderId="726" xfId="0" applyNumberFormat="1" applyFont="1" applyFill="1" applyBorder="1" applyAlignment="1" applyProtection="1">
      <alignment horizontal="right" wrapText="1" readingOrder="1"/>
    </xf>
    <xf numFmtId="3" fontId="755" fillId="754" borderId="727" xfId="0" applyNumberFormat="1" applyFont="1" applyFill="1" applyBorder="1" applyAlignment="1" applyProtection="1">
      <alignment horizontal="right" wrapText="1" readingOrder="1"/>
    </xf>
    <xf numFmtId="3" fontId="756" fillId="755" borderId="728" xfId="0" applyNumberFormat="1" applyFont="1" applyFill="1" applyBorder="1" applyAlignment="1" applyProtection="1">
      <alignment horizontal="right" wrapText="1" readingOrder="1"/>
    </xf>
    <xf numFmtId="3" fontId="757" fillId="756" borderId="729" xfId="0" applyNumberFormat="1" applyFont="1" applyFill="1" applyBorder="1" applyAlignment="1" applyProtection="1">
      <alignment horizontal="right" wrapText="1" readingOrder="1"/>
    </xf>
    <xf numFmtId="3" fontId="758" fillId="757" borderId="730" xfId="0" applyNumberFormat="1" applyFont="1" applyFill="1" applyBorder="1" applyAlignment="1" applyProtection="1">
      <alignment horizontal="right" wrapText="1" readingOrder="1"/>
    </xf>
    <xf numFmtId="3" fontId="759" fillId="758" borderId="731" xfId="0" applyNumberFormat="1" applyFont="1" applyFill="1" applyBorder="1" applyAlignment="1" applyProtection="1">
      <alignment horizontal="right" wrapText="1" readingOrder="1"/>
    </xf>
    <xf numFmtId="3" fontId="760" fillId="759" borderId="732" xfId="0" applyNumberFormat="1" applyFont="1" applyFill="1" applyBorder="1" applyAlignment="1" applyProtection="1">
      <alignment horizontal="right" wrapText="1" readingOrder="1"/>
    </xf>
    <xf numFmtId="3" fontId="761" fillId="760" borderId="733" xfId="0" applyNumberFormat="1" applyFont="1" applyFill="1" applyBorder="1" applyAlignment="1" applyProtection="1">
      <alignment horizontal="right" wrapText="1" readingOrder="1"/>
    </xf>
    <xf numFmtId="3" fontId="762" fillId="761" borderId="734" xfId="0" applyNumberFormat="1" applyFont="1" applyFill="1" applyBorder="1" applyAlignment="1" applyProtection="1">
      <alignment horizontal="right" wrapText="1" readingOrder="1"/>
    </xf>
    <xf numFmtId="3" fontId="763" fillId="762" borderId="735" xfId="0" applyNumberFormat="1" applyFont="1" applyFill="1" applyBorder="1" applyAlignment="1" applyProtection="1">
      <alignment horizontal="right" wrapText="1" readingOrder="1"/>
    </xf>
    <xf numFmtId="3" fontId="764" fillId="763" borderId="736" xfId="0" applyNumberFormat="1" applyFont="1" applyFill="1" applyBorder="1" applyAlignment="1" applyProtection="1">
      <alignment horizontal="right" wrapText="1" readingOrder="1"/>
    </xf>
    <xf numFmtId="3" fontId="765" fillId="764" borderId="737" xfId="0" applyNumberFormat="1" applyFont="1" applyFill="1" applyBorder="1" applyAlignment="1" applyProtection="1">
      <alignment horizontal="right" wrapText="1" readingOrder="1"/>
    </xf>
    <xf numFmtId="3" fontId="766" fillId="765" borderId="738" xfId="0" applyNumberFormat="1" applyFont="1" applyFill="1" applyBorder="1" applyAlignment="1" applyProtection="1">
      <alignment horizontal="right" wrapText="1" readingOrder="1"/>
    </xf>
    <xf numFmtId="3" fontId="767" fillId="766" borderId="739" xfId="0" applyNumberFormat="1" applyFont="1" applyFill="1" applyBorder="1" applyAlignment="1" applyProtection="1">
      <alignment horizontal="right" wrapText="1" readingOrder="1"/>
    </xf>
    <xf numFmtId="3" fontId="768" fillId="767" borderId="740" xfId="0" applyNumberFormat="1" applyFont="1" applyFill="1" applyBorder="1" applyAlignment="1" applyProtection="1">
      <alignment horizontal="right" wrapText="1" readingOrder="1"/>
    </xf>
    <xf numFmtId="3" fontId="769" fillId="768" borderId="741" xfId="0" applyNumberFormat="1" applyFont="1" applyFill="1" applyBorder="1" applyAlignment="1" applyProtection="1">
      <alignment horizontal="right" wrapText="1" readingOrder="1"/>
    </xf>
    <xf numFmtId="3" fontId="770" fillId="769" borderId="742" xfId="0" applyNumberFormat="1" applyFont="1" applyFill="1" applyBorder="1" applyAlignment="1" applyProtection="1">
      <alignment horizontal="right" wrapText="1" readingOrder="1"/>
    </xf>
    <xf numFmtId="3" fontId="771" fillId="770" borderId="743" xfId="0" applyNumberFormat="1" applyFont="1" applyFill="1" applyBorder="1" applyAlignment="1" applyProtection="1">
      <alignment horizontal="right" wrapText="1" readingOrder="1"/>
    </xf>
    <xf numFmtId="3" fontId="772" fillId="771" borderId="744" xfId="0" applyNumberFormat="1" applyFont="1" applyFill="1" applyBorder="1" applyAlignment="1" applyProtection="1">
      <alignment horizontal="right" wrapText="1" readingOrder="1"/>
    </xf>
    <xf numFmtId="3" fontId="773" fillId="772" borderId="745" xfId="0" applyNumberFormat="1" applyFont="1" applyFill="1" applyBorder="1" applyAlignment="1" applyProtection="1">
      <alignment horizontal="right" wrapText="1" readingOrder="1"/>
    </xf>
    <xf numFmtId="3" fontId="774" fillId="773" borderId="746" xfId="0" applyNumberFormat="1" applyFont="1" applyFill="1" applyBorder="1" applyAlignment="1" applyProtection="1">
      <alignment horizontal="right" wrapText="1" readingOrder="1"/>
    </xf>
    <xf numFmtId="3" fontId="775" fillId="774" borderId="747" xfId="0" applyNumberFormat="1" applyFont="1" applyFill="1" applyBorder="1" applyAlignment="1" applyProtection="1">
      <alignment horizontal="right" wrapText="1" readingOrder="1"/>
    </xf>
    <xf numFmtId="3" fontId="776" fillId="775" borderId="748" xfId="0" applyNumberFormat="1" applyFont="1" applyFill="1" applyBorder="1" applyAlignment="1" applyProtection="1">
      <alignment horizontal="right" wrapText="1" readingOrder="1"/>
    </xf>
    <xf numFmtId="3" fontId="777" fillId="776" borderId="749" xfId="0" applyNumberFormat="1" applyFont="1" applyFill="1" applyBorder="1" applyAlignment="1" applyProtection="1">
      <alignment horizontal="right" wrapText="1" readingOrder="1"/>
    </xf>
    <xf numFmtId="3" fontId="778" fillId="777" borderId="750" xfId="0" applyNumberFormat="1" applyFont="1" applyFill="1" applyBorder="1" applyAlignment="1" applyProtection="1">
      <alignment horizontal="right" wrapText="1" readingOrder="1"/>
    </xf>
    <xf numFmtId="0" fontId="779" fillId="778" borderId="751" xfId="0" applyFont="1" applyFill="1" applyBorder="1" applyAlignment="1" applyProtection="1">
      <alignment horizontal="left" vertical="top" wrapText="1" readingOrder="1"/>
    </xf>
    <xf numFmtId="3" fontId="780" fillId="779" borderId="752" xfId="0" applyNumberFormat="1" applyFont="1" applyFill="1" applyBorder="1" applyAlignment="1" applyProtection="1">
      <alignment horizontal="right" wrapText="1" readingOrder="1"/>
    </xf>
    <xf numFmtId="0" fontId="781" fillId="780" borderId="753" xfId="0" applyFont="1" applyFill="1" applyBorder="1" applyAlignment="1" applyProtection="1">
      <alignment horizontal="left" vertical="top" wrapText="1" readingOrder="1"/>
    </xf>
    <xf numFmtId="3" fontId="782" fillId="781" borderId="754" xfId="0" applyNumberFormat="1" applyFont="1" applyFill="1" applyBorder="1" applyAlignment="1" applyProtection="1">
      <alignment horizontal="right" wrapText="1" readingOrder="1"/>
    </xf>
    <xf numFmtId="0" fontId="811" fillId="808" borderId="755" xfId="0" applyFont="1" applyFill="1" applyBorder="1" applyAlignment="1" applyProtection="1">
      <alignment horizontal="left" vertical="top" wrapText="1" readingOrder="1"/>
    </xf>
    <xf numFmtId="3" fontId="812" fillId="809" borderId="756" xfId="0" applyNumberFormat="1" applyFont="1" applyFill="1" applyBorder="1" applyAlignment="1" applyProtection="1">
      <alignment horizontal="right" wrapText="1" readingOrder="1"/>
    </xf>
    <xf numFmtId="0" fontId="813" fillId="810" borderId="757" xfId="0" applyFont="1" applyFill="1" applyBorder="1" applyAlignment="1" applyProtection="1">
      <alignment horizontal="left" vertical="top" wrapText="1" readingOrder="1"/>
    </xf>
    <xf numFmtId="3" fontId="814" fillId="811" borderId="758" xfId="0" applyNumberFormat="1" applyFont="1" applyFill="1" applyBorder="1" applyAlignment="1" applyProtection="1">
      <alignment horizontal="right" wrapText="1" readingOrder="1"/>
    </xf>
    <xf numFmtId="3" fontId="815" fillId="812" borderId="759" xfId="0" applyNumberFormat="1" applyFont="1" applyFill="1" applyBorder="1" applyAlignment="1" applyProtection="1">
      <alignment horizontal="right" wrapText="1" readingOrder="1"/>
    </xf>
    <xf numFmtId="3" fontId="816" fillId="813" borderId="760" xfId="0" applyNumberFormat="1" applyFont="1" applyFill="1" applyBorder="1" applyAlignment="1" applyProtection="1">
      <alignment horizontal="right" wrapText="1" readingOrder="1"/>
    </xf>
    <xf numFmtId="3" fontId="817" fillId="814" borderId="761" xfId="0" applyNumberFormat="1" applyFont="1" applyFill="1" applyBorder="1" applyAlignment="1" applyProtection="1">
      <alignment horizontal="right" wrapText="1" readingOrder="1"/>
    </xf>
    <xf numFmtId="3" fontId="818" fillId="815" borderId="762" xfId="0" applyNumberFormat="1" applyFont="1" applyFill="1" applyBorder="1" applyAlignment="1" applyProtection="1">
      <alignment horizontal="right" wrapText="1" readingOrder="1"/>
    </xf>
    <xf numFmtId="3" fontId="819" fillId="816" borderId="763" xfId="0" applyNumberFormat="1" applyFont="1" applyFill="1" applyBorder="1" applyAlignment="1" applyProtection="1">
      <alignment horizontal="right" wrapText="1" readingOrder="1"/>
    </xf>
    <xf numFmtId="3" fontId="820" fillId="817" borderId="764" xfId="0" applyNumberFormat="1" applyFont="1" applyFill="1" applyBorder="1" applyAlignment="1" applyProtection="1">
      <alignment horizontal="right" wrapText="1" readingOrder="1"/>
    </xf>
    <xf numFmtId="3" fontId="821" fillId="818" borderId="765" xfId="0" applyNumberFormat="1" applyFont="1" applyFill="1" applyBorder="1" applyAlignment="1" applyProtection="1">
      <alignment horizontal="right" wrapText="1" readingOrder="1"/>
    </xf>
    <xf numFmtId="3" fontId="822" fillId="819" borderId="766" xfId="0" applyNumberFormat="1" applyFont="1" applyFill="1" applyBorder="1" applyAlignment="1" applyProtection="1">
      <alignment horizontal="right" wrapText="1" readingOrder="1"/>
    </xf>
    <xf numFmtId="3" fontId="823" fillId="820" borderId="767" xfId="0" applyNumberFormat="1" applyFont="1" applyFill="1" applyBorder="1" applyAlignment="1" applyProtection="1">
      <alignment horizontal="right" wrapText="1" readingOrder="1"/>
    </xf>
    <xf numFmtId="3" fontId="824" fillId="821" borderId="768" xfId="0" applyNumberFormat="1" applyFont="1" applyFill="1" applyBorder="1" applyAlignment="1" applyProtection="1">
      <alignment horizontal="right" wrapText="1" readingOrder="1"/>
    </xf>
    <xf numFmtId="3" fontId="825" fillId="822" borderId="769" xfId="0" applyNumberFormat="1" applyFont="1" applyFill="1" applyBorder="1" applyAlignment="1" applyProtection="1">
      <alignment horizontal="right" wrapText="1" readingOrder="1"/>
    </xf>
    <xf numFmtId="3" fontId="826" fillId="823" borderId="770" xfId="0" applyNumberFormat="1" applyFont="1" applyFill="1" applyBorder="1" applyAlignment="1" applyProtection="1">
      <alignment horizontal="right" wrapText="1" readingOrder="1"/>
    </xf>
    <xf numFmtId="3" fontId="827" fillId="824" borderId="771" xfId="0" applyNumberFormat="1" applyFont="1" applyFill="1" applyBorder="1" applyAlignment="1" applyProtection="1">
      <alignment horizontal="right" wrapText="1" readingOrder="1"/>
    </xf>
    <xf numFmtId="3" fontId="828" fillId="825" borderId="772" xfId="0" applyNumberFormat="1" applyFont="1" applyFill="1" applyBorder="1" applyAlignment="1" applyProtection="1">
      <alignment horizontal="right" wrapText="1" readingOrder="1"/>
    </xf>
    <xf numFmtId="3" fontId="829" fillId="826" borderId="773" xfId="0" applyNumberFormat="1" applyFont="1" applyFill="1" applyBorder="1" applyAlignment="1" applyProtection="1">
      <alignment horizontal="right" wrapText="1" readingOrder="1"/>
    </xf>
    <xf numFmtId="3" fontId="830" fillId="827" borderId="774" xfId="0" applyNumberFormat="1" applyFont="1" applyFill="1" applyBorder="1" applyAlignment="1" applyProtection="1">
      <alignment horizontal="right" wrapText="1" readingOrder="1"/>
    </xf>
    <xf numFmtId="3" fontId="831" fillId="828" borderId="775" xfId="0" applyNumberFormat="1" applyFont="1" applyFill="1" applyBorder="1" applyAlignment="1" applyProtection="1">
      <alignment horizontal="right" wrapText="1" readingOrder="1"/>
    </xf>
    <xf numFmtId="3" fontId="832" fillId="829" borderId="776" xfId="0" applyNumberFormat="1" applyFont="1" applyFill="1" applyBorder="1" applyAlignment="1" applyProtection="1">
      <alignment horizontal="right" wrapText="1" readingOrder="1"/>
    </xf>
    <xf numFmtId="3" fontId="833" fillId="830" borderId="777" xfId="0" applyNumberFormat="1" applyFont="1" applyFill="1" applyBorder="1" applyAlignment="1" applyProtection="1">
      <alignment horizontal="right" wrapText="1" readingOrder="1"/>
    </xf>
    <xf numFmtId="3" fontId="834" fillId="831" borderId="778" xfId="0" applyNumberFormat="1" applyFont="1" applyFill="1" applyBorder="1" applyAlignment="1" applyProtection="1">
      <alignment horizontal="right" wrapText="1" readingOrder="1"/>
    </xf>
    <xf numFmtId="3" fontId="835" fillId="832" borderId="779" xfId="0" applyNumberFormat="1" applyFont="1" applyFill="1" applyBorder="1" applyAlignment="1" applyProtection="1">
      <alignment horizontal="right" wrapText="1" readingOrder="1"/>
    </xf>
    <xf numFmtId="3" fontId="836" fillId="833" borderId="780" xfId="0" applyNumberFormat="1" applyFont="1" applyFill="1" applyBorder="1" applyAlignment="1" applyProtection="1">
      <alignment horizontal="right" wrapText="1" readingOrder="1"/>
    </xf>
    <xf numFmtId="3" fontId="837" fillId="834" borderId="781" xfId="0" applyNumberFormat="1" applyFont="1" applyFill="1" applyBorder="1" applyAlignment="1" applyProtection="1">
      <alignment horizontal="right" wrapText="1" readingOrder="1"/>
    </xf>
    <xf numFmtId="3" fontId="838" fillId="835" borderId="782" xfId="0" applyNumberFormat="1" applyFont="1" applyFill="1" applyBorder="1" applyAlignment="1" applyProtection="1">
      <alignment horizontal="right" wrapText="1" readingOrder="1"/>
    </xf>
    <xf numFmtId="3" fontId="839" fillId="836" borderId="783" xfId="0" applyNumberFormat="1" applyFont="1" applyFill="1" applyBorder="1" applyAlignment="1" applyProtection="1">
      <alignment horizontal="right" wrapText="1" readingOrder="1"/>
    </xf>
    <xf numFmtId="3" fontId="840" fillId="837" borderId="784" xfId="0" applyNumberFormat="1" applyFont="1" applyFill="1" applyBorder="1" applyAlignment="1" applyProtection="1">
      <alignment horizontal="right" wrapText="1" readingOrder="1"/>
    </xf>
    <xf numFmtId="3" fontId="841" fillId="838" borderId="785" xfId="0" applyNumberFormat="1" applyFont="1" applyFill="1" applyBorder="1" applyAlignment="1" applyProtection="1">
      <alignment horizontal="right" wrapText="1" readingOrder="1"/>
    </xf>
    <xf numFmtId="3" fontId="842" fillId="839" borderId="786" xfId="0" applyNumberFormat="1" applyFont="1" applyFill="1" applyBorder="1" applyAlignment="1" applyProtection="1">
      <alignment horizontal="right" wrapText="1" readingOrder="1"/>
    </xf>
    <xf numFmtId="3" fontId="843" fillId="840" borderId="787" xfId="0" applyNumberFormat="1" applyFont="1" applyFill="1" applyBorder="1" applyAlignment="1" applyProtection="1">
      <alignment horizontal="right" wrapText="1" readingOrder="1"/>
    </xf>
    <xf numFmtId="3" fontId="844" fillId="841" borderId="788" xfId="0" applyNumberFormat="1" applyFont="1" applyFill="1" applyBorder="1" applyAlignment="1" applyProtection="1">
      <alignment horizontal="right" wrapText="1" readingOrder="1"/>
    </xf>
    <xf numFmtId="0" fontId="874" fillId="871" borderId="818" xfId="0" applyFont="1" applyFill="1" applyBorder="1" applyAlignment="1" applyProtection="1">
      <alignment horizontal="right" vertical="top" wrapText="1" readingOrder="1"/>
    </xf>
    <xf numFmtId="0" fontId="875" fillId="872" borderId="819" xfId="0" applyFont="1" applyFill="1" applyBorder="1" applyAlignment="1" applyProtection="1">
      <alignment horizontal="left" vertical="top" wrapText="1" readingOrder="1"/>
    </xf>
    <xf numFmtId="3" fontId="876" fillId="873" borderId="820" xfId="0" applyNumberFormat="1" applyFont="1" applyFill="1" applyBorder="1" applyAlignment="1" applyProtection="1">
      <alignment horizontal="right" wrapText="1" readingOrder="1"/>
    </xf>
    <xf numFmtId="3" fontId="877" fillId="874" borderId="821" xfId="0" applyNumberFormat="1" applyFont="1" applyFill="1" applyBorder="1" applyAlignment="1" applyProtection="1">
      <alignment horizontal="right" wrapText="1" readingOrder="1"/>
    </xf>
    <xf numFmtId="3" fontId="878" fillId="875" borderId="822" xfId="0" applyNumberFormat="1" applyFont="1" applyFill="1" applyBorder="1" applyAlignment="1" applyProtection="1">
      <alignment horizontal="right" wrapText="1" readingOrder="1"/>
    </xf>
    <xf numFmtId="3" fontId="879" fillId="876" borderId="823" xfId="0" applyNumberFormat="1" applyFont="1" applyFill="1" applyBorder="1" applyAlignment="1" applyProtection="1">
      <alignment horizontal="right" wrapText="1" readingOrder="1"/>
    </xf>
    <xf numFmtId="3" fontId="880" fillId="877" borderId="824" xfId="0" applyNumberFormat="1" applyFont="1" applyFill="1" applyBorder="1" applyAlignment="1" applyProtection="1">
      <alignment horizontal="right" wrapText="1" readingOrder="1"/>
    </xf>
    <xf numFmtId="3" fontId="881" fillId="878" borderId="825" xfId="0" applyNumberFormat="1" applyFont="1" applyFill="1" applyBorder="1" applyAlignment="1" applyProtection="1">
      <alignment horizontal="right" wrapText="1" readingOrder="1"/>
    </xf>
    <xf numFmtId="3" fontId="882" fillId="879" borderId="826" xfId="0" applyNumberFormat="1" applyFont="1" applyFill="1" applyBorder="1" applyAlignment="1" applyProtection="1">
      <alignment horizontal="right" wrapText="1" readingOrder="1"/>
    </xf>
    <xf numFmtId="3" fontId="883" fillId="880" borderId="827" xfId="0" applyNumberFormat="1" applyFont="1" applyFill="1" applyBorder="1" applyAlignment="1" applyProtection="1">
      <alignment horizontal="right" wrapText="1" readingOrder="1"/>
    </xf>
    <xf numFmtId="3" fontId="884" fillId="881" borderId="828" xfId="0" applyNumberFormat="1" applyFont="1" applyFill="1" applyBorder="1" applyAlignment="1" applyProtection="1">
      <alignment horizontal="right" wrapText="1" readingOrder="1"/>
    </xf>
    <xf numFmtId="3" fontId="885" fillId="882" borderId="829" xfId="0" applyNumberFormat="1" applyFont="1" applyFill="1" applyBorder="1" applyAlignment="1" applyProtection="1">
      <alignment horizontal="right" wrapText="1" readingOrder="1"/>
    </xf>
    <xf numFmtId="3" fontId="886" fillId="883" borderId="830" xfId="0" applyNumberFormat="1" applyFont="1" applyFill="1" applyBorder="1" applyAlignment="1" applyProtection="1">
      <alignment horizontal="right" wrapText="1" readingOrder="1"/>
    </xf>
    <xf numFmtId="3" fontId="887" fillId="884" borderId="831" xfId="0" applyNumberFormat="1" applyFont="1" applyFill="1" applyBorder="1" applyAlignment="1" applyProtection="1">
      <alignment horizontal="right" wrapText="1" readingOrder="1"/>
    </xf>
    <xf numFmtId="3" fontId="888" fillId="885" borderId="832" xfId="0" applyNumberFormat="1" applyFont="1" applyFill="1" applyBorder="1" applyAlignment="1" applyProtection="1">
      <alignment horizontal="right" wrapText="1" readingOrder="1"/>
    </xf>
    <xf numFmtId="3" fontId="889" fillId="886" borderId="833" xfId="0" applyNumberFormat="1" applyFont="1" applyFill="1" applyBorder="1" applyAlignment="1" applyProtection="1">
      <alignment horizontal="right" wrapText="1" readingOrder="1"/>
    </xf>
    <xf numFmtId="3" fontId="890" fillId="887" borderId="834" xfId="0" applyNumberFormat="1" applyFont="1" applyFill="1" applyBorder="1" applyAlignment="1" applyProtection="1">
      <alignment horizontal="right" wrapText="1" readingOrder="1"/>
    </xf>
    <xf numFmtId="3" fontId="891" fillId="888" borderId="835" xfId="0" applyNumberFormat="1" applyFont="1" applyFill="1" applyBorder="1" applyAlignment="1" applyProtection="1">
      <alignment horizontal="right" wrapText="1" readingOrder="1"/>
    </xf>
    <xf numFmtId="3" fontId="892" fillId="889" borderId="836" xfId="0" applyNumberFormat="1" applyFont="1" applyFill="1" applyBorder="1" applyAlignment="1" applyProtection="1">
      <alignment horizontal="right" wrapText="1" readingOrder="1"/>
    </xf>
    <xf numFmtId="3" fontId="893" fillId="890" borderId="837" xfId="0" applyNumberFormat="1" applyFont="1" applyFill="1" applyBorder="1" applyAlignment="1" applyProtection="1">
      <alignment horizontal="right" wrapText="1" readingOrder="1"/>
    </xf>
    <xf numFmtId="3" fontId="894" fillId="891" borderId="838" xfId="0" applyNumberFormat="1" applyFont="1" applyFill="1" applyBorder="1" applyAlignment="1" applyProtection="1">
      <alignment horizontal="right" wrapText="1" readingOrder="1"/>
    </xf>
    <xf numFmtId="3" fontId="895" fillId="892" borderId="839" xfId="0" applyNumberFormat="1" applyFont="1" applyFill="1" applyBorder="1" applyAlignment="1" applyProtection="1">
      <alignment horizontal="right" wrapText="1" readingOrder="1"/>
    </xf>
    <xf numFmtId="3" fontId="896" fillId="893" borderId="840" xfId="0" applyNumberFormat="1" applyFont="1" applyFill="1" applyBorder="1" applyAlignment="1" applyProtection="1">
      <alignment horizontal="right" wrapText="1" readingOrder="1"/>
    </xf>
    <xf numFmtId="3" fontId="897" fillId="894" borderId="841" xfId="0" applyNumberFormat="1" applyFont="1" applyFill="1" applyBorder="1" applyAlignment="1" applyProtection="1">
      <alignment horizontal="right" wrapText="1" readingOrder="1"/>
    </xf>
    <xf numFmtId="3" fontId="898" fillId="895" borderId="842" xfId="0" applyNumberFormat="1" applyFont="1" applyFill="1" applyBorder="1" applyAlignment="1" applyProtection="1">
      <alignment horizontal="right" wrapText="1" readingOrder="1"/>
    </xf>
    <xf numFmtId="3" fontId="899" fillId="896" borderId="843" xfId="0" applyNumberFormat="1" applyFont="1" applyFill="1" applyBorder="1" applyAlignment="1" applyProtection="1">
      <alignment horizontal="right" wrapText="1" readingOrder="1"/>
    </xf>
    <xf numFmtId="3" fontId="900" fillId="897" borderId="844" xfId="0" applyNumberFormat="1" applyFont="1" applyFill="1" applyBorder="1" applyAlignment="1" applyProtection="1">
      <alignment horizontal="right" wrapText="1" readingOrder="1"/>
    </xf>
    <xf numFmtId="3" fontId="901" fillId="898" borderId="845" xfId="0" applyNumberFormat="1" applyFont="1" applyFill="1" applyBorder="1" applyAlignment="1" applyProtection="1">
      <alignment horizontal="right" wrapText="1" readingOrder="1"/>
    </xf>
    <xf numFmtId="3" fontId="902" fillId="899" borderId="846" xfId="0" applyNumberFormat="1" applyFont="1" applyFill="1" applyBorder="1" applyAlignment="1" applyProtection="1">
      <alignment horizontal="right" wrapText="1" readingOrder="1"/>
    </xf>
    <xf numFmtId="3" fontId="903" fillId="900" borderId="847" xfId="0" applyNumberFormat="1" applyFont="1" applyFill="1" applyBorder="1" applyAlignment="1" applyProtection="1">
      <alignment horizontal="right" wrapText="1" readingOrder="1"/>
    </xf>
    <xf numFmtId="0" fontId="904" fillId="901" borderId="848" xfId="0" applyFont="1" applyFill="1" applyBorder="1" applyAlignment="1" applyProtection="1">
      <alignment horizontal="right" wrapText="1" readingOrder="1"/>
    </xf>
    <xf numFmtId="0" fontId="905" fillId="902" borderId="849" xfId="0" applyFont="1" applyFill="1" applyBorder="1" applyAlignment="1" applyProtection="1">
      <alignment horizontal="left" vertical="top" wrapText="1" readingOrder="1"/>
    </xf>
    <xf numFmtId="3" fontId="906" fillId="903" borderId="850" xfId="0" applyNumberFormat="1" applyFont="1" applyFill="1" applyBorder="1" applyAlignment="1" applyProtection="1">
      <alignment horizontal="right" wrapText="1" readingOrder="1"/>
    </xf>
    <xf numFmtId="0" fontId="907" fillId="904" borderId="851" xfId="0" applyFont="1" applyFill="1" applyBorder="1" applyAlignment="1" applyProtection="1">
      <alignment horizontal="left" vertical="top" wrapText="1" readingOrder="1"/>
    </xf>
    <xf numFmtId="3" fontId="908" fillId="905" borderId="852" xfId="0" applyNumberFormat="1" applyFont="1" applyFill="1" applyBorder="1" applyAlignment="1" applyProtection="1">
      <alignment horizontal="right" wrapText="1" readingOrder="1"/>
    </xf>
    <xf numFmtId="0" fontId="909" fillId="906" borderId="853" xfId="0" applyFont="1" applyFill="1" applyBorder="1" applyAlignment="1" applyProtection="1">
      <alignment horizontal="left" vertical="top" wrapText="1" readingOrder="1"/>
    </xf>
    <xf numFmtId="3" fontId="910" fillId="907" borderId="854" xfId="0" applyNumberFormat="1" applyFont="1" applyFill="1" applyBorder="1" applyAlignment="1" applyProtection="1">
      <alignment horizontal="right" wrapText="1" readingOrder="1"/>
    </xf>
    <xf numFmtId="0" fontId="911" fillId="908" borderId="855" xfId="0" applyFont="1" applyFill="1" applyBorder="1" applyAlignment="1" applyProtection="1">
      <alignment horizontal="left" vertical="top" wrapText="1" readingOrder="1"/>
    </xf>
    <xf numFmtId="3" fontId="912" fillId="909" borderId="856" xfId="0" applyNumberFormat="1" applyFont="1" applyFill="1" applyBorder="1" applyAlignment="1" applyProtection="1">
      <alignment horizontal="right" wrapText="1" readingOrder="1"/>
    </xf>
    <xf numFmtId="3" fontId="913" fillId="910" borderId="857" xfId="0" applyNumberFormat="1" applyFont="1" applyFill="1" applyBorder="1" applyAlignment="1" applyProtection="1">
      <alignment horizontal="right" wrapText="1" readingOrder="1"/>
    </xf>
    <xf numFmtId="3" fontId="914" fillId="911" borderId="858" xfId="0" applyNumberFormat="1" applyFont="1" applyFill="1" applyBorder="1" applyAlignment="1" applyProtection="1">
      <alignment horizontal="right" wrapText="1" readingOrder="1"/>
    </xf>
    <xf numFmtId="3" fontId="915" fillId="912" borderId="859" xfId="0" applyNumberFormat="1" applyFont="1" applyFill="1" applyBorder="1" applyAlignment="1" applyProtection="1">
      <alignment horizontal="right" wrapText="1" readingOrder="1"/>
    </xf>
    <xf numFmtId="3" fontId="916" fillId="913" borderId="860" xfId="0" applyNumberFormat="1" applyFont="1" applyFill="1" applyBorder="1" applyAlignment="1" applyProtection="1">
      <alignment horizontal="right" wrapText="1" readingOrder="1"/>
    </xf>
    <xf numFmtId="3" fontId="917" fillId="914" borderId="861" xfId="0" applyNumberFormat="1" applyFont="1" applyFill="1" applyBorder="1" applyAlignment="1" applyProtection="1">
      <alignment horizontal="right" wrapText="1" readingOrder="1"/>
    </xf>
    <xf numFmtId="3" fontId="918" fillId="915" borderId="862" xfId="0" applyNumberFormat="1" applyFont="1" applyFill="1" applyBorder="1" applyAlignment="1" applyProtection="1">
      <alignment horizontal="right" wrapText="1" readingOrder="1"/>
    </xf>
    <xf numFmtId="3" fontId="919" fillId="916" borderId="863" xfId="0" applyNumberFormat="1" applyFont="1" applyFill="1" applyBorder="1" applyAlignment="1" applyProtection="1">
      <alignment horizontal="right" wrapText="1" readingOrder="1"/>
    </xf>
    <xf numFmtId="3" fontId="920" fillId="917" borderId="864" xfId="0" applyNumberFormat="1" applyFont="1" applyFill="1" applyBorder="1" applyAlignment="1" applyProtection="1">
      <alignment horizontal="right" wrapText="1" readingOrder="1"/>
    </xf>
    <xf numFmtId="3" fontId="921" fillId="918" borderId="865" xfId="0" applyNumberFormat="1" applyFont="1" applyFill="1" applyBorder="1" applyAlignment="1" applyProtection="1">
      <alignment horizontal="right" wrapText="1" readingOrder="1"/>
    </xf>
    <xf numFmtId="3" fontId="922" fillId="919" borderId="866" xfId="0" applyNumberFormat="1" applyFont="1" applyFill="1" applyBorder="1" applyAlignment="1" applyProtection="1">
      <alignment horizontal="right" wrapText="1" readingOrder="1"/>
    </xf>
    <xf numFmtId="3" fontId="923" fillId="920" borderId="867" xfId="0" applyNumberFormat="1" applyFont="1" applyFill="1" applyBorder="1" applyAlignment="1" applyProtection="1">
      <alignment horizontal="right" wrapText="1" readingOrder="1"/>
    </xf>
    <xf numFmtId="3" fontId="924" fillId="921" borderId="868" xfId="0" applyNumberFormat="1" applyFont="1" applyFill="1" applyBorder="1" applyAlignment="1" applyProtection="1">
      <alignment horizontal="right" wrapText="1" readingOrder="1"/>
    </xf>
    <xf numFmtId="3" fontId="925" fillId="922" borderId="869" xfId="0" applyNumberFormat="1" applyFont="1" applyFill="1" applyBorder="1" applyAlignment="1" applyProtection="1">
      <alignment horizontal="right" wrapText="1" readingOrder="1"/>
    </xf>
    <xf numFmtId="3" fontId="926" fillId="923" borderId="870" xfId="0" applyNumberFormat="1" applyFont="1" applyFill="1" applyBorder="1" applyAlignment="1" applyProtection="1">
      <alignment horizontal="right" wrapText="1" readingOrder="1"/>
    </xf>
    <xf numFmtId="3" fontId="927" fillId="924" borderId="871" xfId="0" applyNumberFormat="1" applyFont="1" applyFill="1" applyBorder="1" applyAlignment="1" applyProtection="1">
      <alignment horizontal="right" wrapText="1" readingOrder="1"/>
    </xf>
    <xf numFmtId="3" fontId="928" fillId="925" borderId="872" xfId="0" applyNumberFormat="1" applyFont="1" applyFill="1" applyBorder="1" applyAlignment="1" applyProtection="1">
      <alignment horizontal="right" wrapText="1" readingOrder="1"/>
    </xf>
    <xf numFmtId="3" fontId="929" fillId="926" borderId="873" xfId="0" applyNumberFormat="1" applyFont="1" applyFill="1" applyBorder="1" applyAlignment="1" applyProtection="1">
      <alignment horizontal="right" wrapText="1" readingOrder="1"/>
    </xf>
    <xf numFmtId="3" fontId="930" fillId="927" borderId="874" xfId="0" applyNumberFormat="1" applyFont="1" applyFill="1" applyBorder="1" applyAlignment="1" applyProtection="1">
      <alignment horizontal="right" wrapText="1" readingOrder="1"/>
    </xf>
    <xf numFmtId="3" fontId="931" fillId="928" borderId="875" xfId="0" applyNumberFormat="1" applyFont="1" applyFill="1" applyBorder="1" applyAlignment="1" applyProtection="1">
      <alignment horizontal="right" wrapText="1" readingOrder="1"/>
    </xf>
    <xf numFmtId="3" fontId="932" fillId="929" borderId="876" xfId="0" applyNumberFormat="1" applyFont="1" applyFill="1" applyBorder="1" applyAlignment="1" applyProtection="1">
      <alignment horizontal="right" wrapText="1" readingOrder="1"/>
    </xf>
    <xf numFmtId="3" fontId="933" fillId="930" borderId="877" xfId="0" applyNumberFormat="1" applyFont="1" applyFill="1" applyBorder="1" applyAlignment="1" applyProtection="1">
      <alignment horizontal="right" wrapText="1" readingOrder="1"/>
    </xf>
    <xf numFmtId="3" fontId="934" fillId="931" borderId="878" xfId="0" applyNumberFormat="1" applyFont="1" applyFill="1" applyBorder="1" applyAlignment="1" applyProtection="1">
      <alignment horizontal="right" wrapText="1" readingOrder="1"/>
    </xf>
    <xf numFmtId="3" fontId="935" fillId="932" borderId="879" xfId="0" applyNumberFormat="1" applyFont="1" applyFill="1" applyBorder="1" applyAlignment="1" applyProtection="1">
      <alignment horizontal="right" wrapText="1" readingOrder="1"/>
    </xf>
    <xf numFmtId="3" fontId="936" fillId="933" borderId="880" xfId="0" applyNumberFormat="1" applyFont="1" applyFill="1" applyBorder="1" applyAlignment="1" applyProtection="1">
      <alignment horizontal="right" wrapText="1" readingOrder="1"/>
    </xf>
    <xf numFmtId="3" fontId="937" fillId="934" borderId="881" xfId="0" applyNumberFormat="1" applyFont="1" applyFill="1" applyBorder="1" applyAlignment="1" applyProtection="1">
      <alignment horizontal="right" wrapText="1" readingOrder="1"/>
    </xf>
    <xf numFmtId="3" fontId="938" fillId="935" borderId="882" xfId="0" applyNumberFormat="1" applyFont="1" applyFill="1" applyBorder="1" applyAlignment="1" applyProtection="1">
      <alignment horizontal="right" wrapText="1" readingOrder="1"/>
    </xf>
    <xf numFmtId="3" fontId="939" fillId="936" borderId="883" xfId="0" applyNumberFormat="1" applyFont="1" applyFill="1" applyBorder="1" applyAlignment="1" applyProtection="1">
      <alignment horizontal="right" wrapText="1" readingOrder="1"/>
    </xf>
    <xf numFmtId="3" fontId="940" fillId="937" borderId="884" xfId="0" applyNumberFormat="1" applyFont="1" applyFill="1" applyBorder="1" applyAlignment="1" applyProtection="1">
      <alignment horizontal="right" wrapText="1" readingOrder="1"/>
    </xf>
    <xf numFmtId="0" fontId="941" fillId="938" borderId="885" xfId="0" applyFont="1" applyFill="1" applyBorder="1" applyAlignment="1" applyProtection="1">
      <alignment horizontal="right" wrapText="1" readingOrder="1"/>
    </xf>
    <xf numFmtId="0" fontId="971" fillId="968" borderId="915" xfId="0" applyFont="1" applyFill="1" applyBorder="1" applyAlignment="1" applyProtection="1">
      <alignment horizontal="right" vertical="top" wrapText="1" readingOrder="1"/>
    </xf>
    <xf numFmtId="0" fontId="972" fillId="969" borderId="916" xfId="0" applyFont="1" applyFill="1" applyBorder="1" applyAlignment="1" applyProtection="1">
      <alignment horizontal="left" vertical="top" wrapText="1" readingOrder="1"/>
    </xf>
    <xf numFmtId="3" fontId="973" fillId="970" borderId="917" xfId="0" applyNumberFormat="1" applyFont="1" applyFill="1" applyBorder="1" applyAlignment="1" applyProtection="1">
      <alignment horizontal="right" wrapText="1" readingOrder="1"/>
    </xf>
    <xf numFmtId="3" fontId="974" fillId="971" borderId="918" xfId="0" applyNumberFormat="1" applyFont="1" applyFill="1" applyBorder="1" applyAlignment="1" applyProtection="1">
      <alignment horizontal="right" wrapText="1" readingOrder="1"/>
    </xf>
    <xf numFmtId="3" fontId="975" fillId="972" borderId="919" xfId="0" applyNumberFormat="1" applyFont="1" applyFill="1" applyBorder="1" applyAlignment="1" applyProtection="1">
      <alignment horizontal="right" wrapText="1" readingOrder="1"/>
    </xf>
    <xf numFmtId="3" fontId="976" fillId="973" borderId="920" xfId="0" applyNumberFormat="1" applyFont="1" applyFill="1" applyBorder="1" applyAlignment="1" applyProtection="1">
      <alignment horizontal="right" wrapText="1" readingOrder="1"/>
    </xf>
    <xf numFmtId="3" fontId="977" fillId="974" borderId="921" xfId="0" applyNumberFormat="1" applyFont="1" applyFill="1" applyBorder="1" applyAlignment="1" applyProtection="1">
      <alignment horizontal="right" wrapText="1" readingOrder="1"/>
    </xf>
    <xf numFmtId="3" fontId="978" fillId="975" borderId="922" xfId="0" applyNumberFormat="1" applyFont="1" applyFill="1" applyBorder="1" applyAlignment="1" applyProtection="1">
      <alignment horizontal="right" wrapText="1" readingOrder="1"/>
    </xf>
    <xf numFmtId="3" fontId="979" fillId="976" borderId="923" xfId="0" applyNumberFormat="1" applyFont="1" applyFill="1" applyBorder="1" applyAlignment="1" applyProtection="1">
      <alignment horizontal="right" wrapText="1" readingOrder="1"/>
    </xf>
    <xf numFmtId="3" fontId="980" fillId="977" borderId="924" xfId="0" applyNumberFormat="1" applyFont="1" applyFill="1" applyBorder="1" applyAlignment="1" applyProtection="1">
      <alignment horizontal="right" wrapText="1" readingOrder="1"/>
    </xf>
    <xf numFmtId="3" fontId="981" fillId="978" borderId="925" xfId="0" applyNumberFormat="1" applyFont="1" applyFill="1" applyBorder="1" applyAlignment="1" applyProtection="1">
      <alignment horizontal="right" wrapText="1" readingOrder="1"/>
    </xf>
    <xf numFmtId="3" fontId="982" fillId="979" borderId="926" xfId="0" applyNumberFormat="1" applyFont="1" applyFill="1" applyBorder="1" applyAlignment="1" applyProtection="1">
      <alignment horizontal="right" wrapText="1" readingOrder="1"/>
    </xf>
    <xf numFmtId="3" fontId="983" fillId="980" borderId="927" xfId="0" applyNumberFormat="1" applyFont="1" applyFill="1" applyBorder="1" applyAlignment="1" applyProtection="1">
      <alignment horizontal="right" wrapText="1" readingOrder="1"/>
    </xf>
    <xf numFmtId="3" fontId="984" fillId="981" borderId="928" xfId="0" applyNumberFormat="1" applyFont="1" applyFill="1" applyBorder="1" applyAlignment="1" applyProtection="1">
      <alignment horizontal="right" wrapText="1" readingOrder="1"/>
    </xf>
    <xf numFmtId="3" fontId="985" fillId="982" borderId="929" xfId="0" applyNumberFormat="1" applyFont="1" applyFill="1" applyBorder="1" applyAlignment="1" applyProtection="1">
      <alignment horizontal="right" wrapText="1" readingOrder="1"/>
    </xf>
    <xf numFmtId="3" fontId="986" fillId="983" borderId="930" xfId="0" applyNumberFormat="1" applyFont="1" applyFill="1" applyBorder="1" applyAlignment="1" applyProtection="1">
      <alignment horizontal="right" wrapText="1" readingOrder="1"/>
    </xf>
    <xf numFmtId="3" fontId="987" fillId="984" borderId="931" xfId="0" applyNumberFormat="1" applyFont="1" applyFill="1" applyBorder="1" applyAlignment="1" applyProtection="1">
      <alignment horizontal="right" wrapText="1" readingOrder="1"/>
    </xf>
    <xf numFmtId="3" fontId="988" fillId="985" borderId="932" xfId="0" applyNumberFormat="1" applyFont="1" applyFill="1" applyBorder="1" applyAlignment="1" applyProtection="1">
      <alignment horizontal="right" wrapText="1" readingOrder="1"/>
    </xf>
    <xf numFmtId="3" fontId="989" fillId="986" borderId="933" xfId="0" applyNumberFormat="1" applyFont="1" applyFill="1" applyBorder="1" applyAlignment="1" applyProtection="1">
      <alignment horizontal="right" wrapText="1" readingOrder="1"/>
    </xf>
    <xf numFmtId="3" fontId="990" fillId="987" borderId="934" xfId="0" applyNumberFormat="1" applyFont="1" applyFill="1" applyBorder="1" applyAlignment="1" applyProtection="1">
      <alignment horizontal="right" wrapText="1" readingOrder="1"/>
    </xf>
    <xf numFmtId="3" fontId="991" fillId="988" borderId="935" xfId="0" applyNumberFormat="1" applyFont="1" applyFill="1" applyBorder="1" applyAlignment="1" applyProtection="1">
      <alignment horizontal="right" wrapText="1" readingOrder="1"/>
    </xf>
    <xf numFmtId="3" fontId="992" fillId="989" borderId="936" xfId="0" applyNumberFormat="1" applyFont="1" applyFill="1" applyBorder="1" applyAlignment="1" applyProtection="1">
      <alignment horizontal="right" wrapText="1" readingOrder="1"/>
    </xf>
    <xf numFmtId="3" fontId="993" fillId="990" borderId="937" xfId="0" applyNumberFormat="1" applyFont="1" applyFill="1" applyBorder="1" applyAlignment="1" applyProtection="1">
      <alignment horizontal="right" wrapText="1" readingOrder="1"/>
    </xf>
    <xf numFmtId="3" fontId="994" fillId="991" borderId="938" xfId="0" applyNumberFormat="1" applyFont="1" applyFill="1" applyBorder="1" applyAlignment="1" applyProtection="1">
      <alignment horizontal="right" wrapText="1" readingOrder="1"/>
    </xf>
    <xf numFmtId="3" fontId="995" fillId="992" borderId="939" xfId="0" applyNumberFormat="1" applyFont="1" applyFill="1" applyBorder="1" applyAlignment="1" applyProtection="1">
      <alignment horizontal="right" wrapText="1" readingOrder="1"/>
    </xf>
    <xf numFmtId="3" fontId="996" fillId="993" borderId="940" xfId="0" applyNumberFormat="1" applyFont="1" applyFill="1" applyBorder="1" applyAlignment="1" applyProtection="1">
      <alignment horizontal="right" wrapText="1" readingOrder="1"/>
    </xf>
    <xf numFmtId="3" fontId="997" fillId="994" borderId="941" xfId="0" applyNumberFormat="1" applyFont="1" applyFill="1" applyBorder="1" applyAlignment="1" applyProtection="1">
      <alignment horizontal="right" wrapText="1" readingOrder="1"/>
    </xf>
    <xf numFmtId="3" fontId="998" fillId="995" borderId="942" xfId="0" applyNumberFormat="1" applyFont="1" applyFill="1" applyBorder="1" applyAlignment="1" applyProtection="1">
      <alignment horizontal="right" wrapText="1" readingOrder="1"/>
    </xf>
    <xf numFmtId="3" fontId="999" fillId="996" borderId="943" xfId="0" applyNumberFormat="1" applyFont="1" applyFill="1" applyBorder="1" applyAlignment="1" applyProtection="1">
      <alignment horizontal="right" wrapText="1" readingOrder="1"/>
    </xf>
    <xf numFmtId="3" fontId="1000" fillId="997" borderId="944" xfId="0" applyNumberFormat="1" applyFont="1" applyFill="1" applyBorder="1" applyAlignment="1" applyProtection="1">
      <alignment horizontal="right" wrapText="1" readingOrder="1"/>
    </xf>
    <xf numFmtId="0" fontId="1001" fillId="998" borderId="945" xfId="0" applyFont="1" applyFill="1" applyBorder="1" applyAlignment="1" applyProtection="1">
      <alignment horizontal="right" wrapText="1" readingOrder="1"/>
    </xf>
    <xf numFmtId="0" fontId="1002" fillId="999" borderId="946" xfId="0" applyFont="1" applyFill="1" applyBorder="1" applyAlignment="1" applyProtection="1">
      <alignment horizontal="left" vertical="top" wrapText="1" readingOrder="1"/>
    </xf>
    <xf numFmtId="3" fontId="1003" fillId="1000" borderId="947" xfId="0" applyNumberFormat="1" applyFont="1" applyFill="1" applyBorder="1" applyAlignment="1" applyProtection="1">
      <alignment horizontal="right" wrapText="1" readingOrder="1"/>
    </xf>
    <xf numFmtId="3" fontId="1004" fillId="1001" borderId="948" xfId="0" applyNumberFormat="1" applyFont="1" applyFill="1" applyBorder="1" applyAlignment="1" applyProtection="1">
      <alignment horizontal="right" wrapText="1" readingOrder="1"/>
    </xf>
    <xf numFmtId="3" fontId="1005" fillId="1002" borderId="949" xfId="0" applyNumberFormat="1" applyFont="1" applyFill="1" applyBorder="1" applyAlignment="1" applyProtection="1">
      <alignment horizontal="right" wrapText="1" readingOrder="1"/>
    </xf>
    <xf numFmtId="3" fontId="1006" fillId="1003" borderId="950" xfId="0" applyNumberFormat="1" applyFont="1" applyFill="1" applyBorder="1" applyAlignment="1" applyProtection="1">
      <alignment horizontal="right" wrapText="1" readingOrder="1"/>
    </xf>
    <xf numFmtId="3" fontId="1007" fillId="1004" borderId="951" xfId="0" applyNumberFormat="1" applyFont="1" applyFill="1" applyBorder="1" applyAlignment="1" applyProtection="1">
      <alignment horizontal="right" wrapText="1" readingOrder="1"/>
    </xf>
    <xf numFmtId="3" fontId="1008" fillId="1005" borderId="952" xfId="0" applyNumberFormat="1" applyFont="1" applyFill="1" applyBorder="1" applyAlignment="1" applyProtection="1">
      <alignment horizontal="right" wrapText="1" readingOrder="1"/>
    </xf>
    <xf numFmtId="3" fontId="1009" fillId="1006" borderId="953" xfId="0" applyNumberFormat="1" applyFont="1" applyFill="1" applyBorder="1" applyAlignment="1" applyProtection="1">
      <alignment horizontal="right" wrapText="1" readingOrder="1"/>
    </xf>
    <xf numFmtId="3" fontId="1010" fillId="1007" borderId="954" xfId="0" applyNumberFormat="1" applyFont="1" applyFill="1" applyBorder="1" applyAlignment="1" applyProtection="1">
      <alignment horizontal="right" wrapText="1" readingOrder="1"/>
    </xf>
    <xf numFmtId="3" fontId="1011" fillId="1008" borderId="955" xfId="0" applyNumberFormat="1" applyFont="1" applyFill="1" applyBorder="1" applyAlignment="1" applyProtection="1">
      <alignment horizontal="right" wrapText="1" readingOrder="1"/>
    </xf>
    <xf numFmtId="3" fontId="1012" fillId="1009" borderId="956" xfId="0" applyNumberFormat="1" applyFont="1" applyFill="1" applyBorder="1" applyAlignment="1" applyProtection="1">
      <alignment horizontal="right" wrapText="1" readingOrder="1"/>
    </xf>
    <xf numFmtId="3" fontId="1013" fillId="1010" borderId="957" xfId="0" applyNumberFormat="1" applyFont="1" applyFill="1" applyBorder="1" applyAlignment="1" applyProtection="1">
      <alignment horizontal="right" wrapText="1" readingOrder="1"/>
    </xf>
    <xf numFmtId="3" fontId="1014" fillId="1011" borderId="958" xfId="0" applyNumberFormat="1" applyFont="1" applyFill="1" applyBorder="1" applyAlignment="1" applyProtection="1">
      <alignment horizontal="right" wrapText="1" readingOrder="1"/>
    </xf>
    <xf numFmtId="3" fontId="1015" fillId="1012" borderId="959" xfId="0" applyNumberFormat="1" applyFont="1" applyFill="1" applyBorder="1" applyAlignment="1" applyProtection="1">
      <alignment horizontal="right" wrapText="1" readingOrder="1"/>
    </xf>
    <xf numFmtId="3" fontId="1017" fillId="1013" borderId="961" xfId="0" applyNumberFormat="1" applyFont="1" applyFill="1" applyBorder="1" applyAlignment="1" applyProtection="1">
      <alignment horizontal="right" wrapText="1" readingOrder="1"/>
    </xf>
    <xf numFmtId="3" fontId="1018" fillId="1014" borderId="962" xfId="0" applyNumberFormat="1" applyFont="1" applyFill="1" applyBorder="1" applyAlignment="1" applyProtection="1">
      <alignment horizontal="right" wrapText="1" readingOrder="1"/>
    </xf>
    <xf numFmtId="3" fontId="1019" fillId="1015" borderId="963" xfId="0" applyNumberFormat="1" applyFont="1" applyFill="1" applyBorder="1" applyAlignment="1" applyProtection="1">
      <alignment horizontal="right" wrapText="1" readingOrder="1"/>
    </xf>
    <xf numFmtId="3" fontId="1020" fillId="1016" borderId="964" xfId="0" applyNumberFormat="1" applyFont="1" applyFill="1" applyBorder="1" applyAlignment="1" applyProtection="1">
      <alignment horizontal="right" wrapText="1" readingOrder="1"/>
    </xf>
    <xf numFmtId="3" fontId="1021" fillId="1017" borderId="965" xfId="0" applyNumberFormat="1" applyFont="1" applyFill="1" applyBorder="1" applyAlignment="1" applyProtection="1">
      <alignment horizontal="right" wrapText="1" readingOrder="1"/>
    </xf>
    <xf numFmtId="3" fontId="1022" fillId="1018" borderId="966" xfId="0" applyNumberFormat="1" applyFont="1" applyFill="1" applyBorder="1" applyAlignment="1" applyProtection="1">
      <alignment horizontal="right" wrapText="1" readingOrder="1"/>
    </xf>
    <xf numFmtId="3" fontId="1023" fillId="1019" borderId="967" xfId="0" applyNumberFormat="1" applyFont="1" applyFill="1" applyBorder="1" applyAlignment="1" applyProtection="1">
      <alignment horizontal="right" wrapText="1" readingOrder="1"/>
    </xf>
    <xf numFmtId="3" fontId="1024" fillId="1020" borderId="968" xfId="0" applyNumberFormat="1" applyFont="1" applyFill="1" applyBorder="1" applyAlignment="1" applyProtection="1">
      <alignment horizontal="right" wrapText="1" readingOrder="1"/>
    </xf>
    <xf numFmtId="3" fontId="1026" fillId="1021" borderId="970" xfId="0" applyNumberFormat="1" applyFont="1" applyFill="1" applyBorder="1" applyAlignment="1" applyProtection="1">
      <alignment horizontal="right" wrapText="1" readingOrder="1"/>
    </xf>
    <xf numFmtId="3" fontId="1027" fillId="1022" borderId="971" xfId="0" applyNumberFormat="1" applyFont="1" applyFill="1" applyBorder="1" applyAlignment="1" applyProtection="1">
      <alignment horizontal="right" wrapText="1" readingOrder="1"/>
    </xf>
    <xf numFmtId="3" fontId="1028" fillId="1023" borderId="972" xfId="0" applyNumberFormat="1" applyFont="1" applyFill="1" applyBorder="1" applyAlignment="1" applyProtection="1">
      <alignment horizontal="right" wrapText="1" readingOrder="1"/>
    </xf>
    <xf numFmtId="3" fontId="1029" fillId="1024" borderId="973" xfId="0" applyNumberFormat="1" applyFont="1" applyFill="1" applyBorder="1" applyAlignment="1" applyProtection="1">
      <alignment horizontal="right" wrapText="1" readingOrder="1"/>
    </xf>
    <xf numFmtId="3" fontId="1030" fillId="1025" borderId="974" xfId="0" applyNumberFormat="1" applyFont="1" applyFill="1" applyBorder="1" applyAlignment="1" applyProtection="1">
      <alignment horizontal="right" wrapText="1" readingOrder="1"/>
    </xf>
    <xf numFmtId="0" fontId="1031" fillId="1026" borderId="975" xfId="0" applyFont="1" applyFill="1" applyBorder="1" applyAlignment="1" applyProtection="1">
      <alignment horizontal="right" wrapText="1" readingOrder="1"/>
    </xf>
    <xf numFmtId="0" fontId="1032" fillId="1027" borderId="976" xfId="0" applyFont="1" applyFill="1" applyBorder="1" applyAlignment="1" applyProtection="1">
      <alignment horizontal="left" vertical="top" wrapText="1" readingOrder="1"/>
    </xf>
    <xf numFmtId="3" fontId="1033" fillId="1028" borderId="977" xfId="0" applyNumberFormat="1" applyFont="1" applyFill="1" applyBorder="1" applyAlignment="1" applyProtection="1">
      <alignment horizontal="right" wrapText="1" readingOrder="1"/>
    </xf>
    <xf numFmtId="3" fontId="1034" fillId="1029" borderId="978" xfId="0" applyNumberFormat="1" applyFont="1" applyFill="1" applyBorder="1" applyAlignment="1" applyProtection="1">
      <alignment horizontal="right" wrapText="1" readingOrder="1"/>
    </xf>
    <xf numFmtId="3" fontId="1035" fillId="1030" borderId="979" xfId="0" applyNumberFormat="1" applyFont="1" applyFill="1" applyBorder="1" applyAlignment="1" applyProtection="1">
      <alignment horizontal="right" wrapText="1" readingOrder="1"/>
    </xf>
    <xf numFmtId="3" fontId="1036" fillId="1031" borderId="980" xfId="0" applyNumberFormat="1" applyFont="1" applyFill="1" applyBorder="1" applyAlignment="1" applyProtection="1">
      <alignment horizontal="right" wrapText="1" readingOrder="1"/>
    </xf>
    <xf numFmtId="3" fontId="1037" fillId="1032" borderId="981" xfId="0" applyNumberFormat="1" applyFont="1" applyFill="1" applyBorder="1" applyAlignment="1" applyProtection="1">
      <alignment horizontal="right" wrapText="1" readingOrder="1"/>
    </xf>
    <xf numFmtId="3" fontId="1038" fillId="1033" borderId="982" xfId="0" applyNumberFormat="1" applyFont="1" applyFill="1" applyBorder="1" applyAlignment="1" applyProtection="1">
      <alignment horizontal="right" wrapText="1" readingOrder="1"/>
    </xf>
    <xf numFmtId="3" fontId="1039" fillId="1034" borderId="983" xfId="0" applyNumberFormat="1" applyFont="1" applyFill="1" applyBorder="1" applyAlignment="1" applyProtection="1">
      <alignment horizontal="right" wrapText="1" readingOrder="1"/>
    </xf>
    <xf numFmtId="3" fontId="1040" fillId="1035" borderId="984" xfId="0" applyNumberFormat="1" applyFont="1" applyFill="1" applyBorder="1" applyAlignment="1" applyProtection="1">
      <alignment horizontal="right" wrapText="1" readingOrder="1"/>
    </xf>
    <xf numFmtId="3" fontId="1041" fillId="1036" borderId="985" xfId="0" applyNumberFormat="1" applyFont="1" applyFill="1" applyBorder="1" applyAlignment="1" applyProtection="1">
      <alignment horizontal="right" wrapText="1" readingOrder="1"/>
    </xf>
    <xf numFmtId="3" fontId="1042" fillId="1037" borderId="986" xfId="0" applyNumberFormat="1" applyFont="1" applyFill="1" applyBorder="1" applyAlignment="1" applyProtection="1">
      <alignment horizontal="right" wrapText="1" readingOrder="1"/>
    </xf>
    <xf numFmtId="3" fontId="1043" fillId="1038" borderId="987" xfId="0" applyNumberFormat="1" applyFont="1" applyFill="1" applyBorder="1" applyAlignment="1" applyProtection="1">
      <alignment horizontal="right" wrapText="1" readingOrder="1"/>
    </xf>
    <xf numFmtId="3" fontId="1044" fillId="1039" borderId="988" xfId="0" applyNumberFormat="1" applyFont="1" applyFill="1" applyBorder="1" applyAlignment="1" applyProtection="1">
      <alignment horizontal="right" wrapText="1" readingOrder="1"/>
    </xf>
    <xf numFmtId="3" fontId="1045" fillId="1040" borderId="989" xfId="0" applyNumberFormat="1" applyFont="1" applyFill="1" applyBorder="1" applyAlignment="1" applyProtection="1">
      <alignment horizontal="right" wrapText="1" readingOrder="1"/>
    </xf>
    <xf numFmtId="3" fontId="1047" fillId="1041" borderId="991" xfId="0" applyNumberFormat="1" applyFont="1" applyFill="1" applyBorder="1" applyAlignment="1" applyProtection="1">
      <alignment horizontal="right" wrapText="1" readingOrder="1"/>
    </xf>
    <xf numFmtId="3" fontId="1048" fillId="1042" borderId="992" xfId="0" applyNumberFormat="1" applyFont="1" applyFill="1" applyBorder="1" applyAlignment="1" applyProtection="1">
      <alignment horizontal="right" wrapText="1" readingOrder="1"/>
    </xf>
    <xf numFmtId="3" fontId="1049" fillId="1043" borderId="993" xfId="0" applyNumberFormat="1" applyFont="1" applyFill="1" applyBorder="1" applyAlignment="1" applyProtection="1">
      <alignment horizontal="right" wrapText="1" readingOrder="1"/>
    </xf>
    <xf numFmtId="3" fontId="1050" fillId="1044" borderId="994" xfId="0" applyNumberFormat="1" applyFont="1" applyFill="1" applyBorder="1" applyAlignment="1" applyProtection="1">
      <alignment horizontal="right" wrapText="1" readingOrder="1"/>
    </xf>
    <xf numFmtId="3" fontId="1051" fillId="1045" borderId="995" xfId="0" applyNumberFormat="1" applyFont="1" applyFill="1" applyBorder="1" applyAlignment="1" applyProtection="1">
      <alignment horizontal="right" wrapText="1" readingOrder="1"/>
    </xf>
    <xf numFmtId="3" fontId="1052" fillId="1046" borderId="996" xfId="0" applyNumberFormat="1" applyFont="1" applyFill="1" applyBorder="1" applyAlignment="1" applyProtection="1">
      <alignment horizontal="right" wrapText="1" readingOrder="1"/>
    </xf>
    <xf numFmtId="3" fontId="1053" fillId="1047" borderId="997" xfId="0" applyNumberFormat="1" applyFont="1" applyFill="1" applyBorder="1" applyAlignment="1" applyProtection="1">
      <alignment horizontal="right" wrapText="1" readingOrder="1"/>
    </xf>
    <xf numFmtId="3" fontId="1054" fillId="1048" borderId="998" xfId="0" applyNumberFormat="1" applyFont="1" applyFill="1" applyBorder="1" applyAlignment="1" applyProtection="1">
      <alignment horizontal="right" wrapText="1" readingOrder="1"/>
    </xf>
    <xf numFmtId="3" fontId="1056" fillId="1049" borderId="1000" xfId="0" applyNumberFormat="1" applyFont="1" applyFill="1" applyBorder="1" applyAlignment="1" applyProtection="1">
      <alignment horizontal="right" wrapText="1" readingOrder="1"/>
    </xf>
    <xf numFmtId="3" fontId="1057" fillId="1050" borderId="1001" xfId="0" applyNumberFormat="1" applyFont="1" applyFill="1" applyBorder="1" applyAlignment="1" applyProtection="1">
      <alignment horizontal="right" wrapText="1" readingOrder="1"/>
    </xf>
    <xf numFmtId="3" fontId="1058" fillId="1051" borderId="1002" xfId="0" applyNumberFormat="1" applyFont="1" applyFill="1" applyBorder="1" applyAlignment="1" applyProtection="1">
      <alignment horizontal="right" wrapText="1" readingOrder="1"/>
    </xf>
    <xf numFmtId="3" fontId="1059" fillId="1052" borderId="1003" xfId="0" applyNumberFormat="1" applyFont="1" applyFill="1" applyBorder="1" applyAlignment="1" applyProtection="1">
      <alignment horizontal="right" wrapText="1" readingOrder="1"/>
    </xf>
    <xf numFmtId="3" fontId="1060" fillId="1053" borderId="1004" xfId="0" applyNumberFormat="1" applyFont="1" applyFill="1" applyBorder="1" applyAlignment="1" applyProtection="1">
      <alignment horizontal="right" wrapText="1" readingOrder="1"/>
    </xf>
    <xf numFmtId="0" fontId="1061" fillId="1054" borderId="1005" xfId="0" applyFont="1" applyFill="1" applyBorder="1" applyAlignment="1" applyProtection="1">
      <alignment horizontal="right" wrapText="1" readingOrder="1"/>
    </xf>
    <xf numFmtId="0" fontId="1062" fillId="1055" borderId="1006" xfId="0" applyFont="1" applyFill="1" applyBorder="1" applyAlignment="1" applyProtection="1">
      <alignment horizontal="left" vertical="top" wrapText="1" readingOrder="1"/>
    </xf>
    <xf numFmtId="3" fontId="1063" fillId="1056" borderId="1007" xfId="0" applyNumberFormat="1" applyFont="1" applyFill="1" applyBorder="1" applyAlignment="1" applyProtection="1">
      <alignment horizontal="right" wrapText="1" readingOrder="1"/>
    </xf>
    <xf numFmtId="3" fontId="1064" fillId="1057" borderId="1008" xfId="0" applyNumberFormat="1" applyFont="1" applyFill="1" applyBorder="1" applyAlignment="1" applyProtection="1">
      <alignment horizontal="right" wrapText="1" readingOrder="1"/>
    </xf>
    <xf numFmtId="3" fontId="1065" fillId="1058" borderId="1009" xfId="0" applyNumberFormat="1" applyFont="1" applyFill="1" applyBorder="1" applyAlignment="1" applyProtection="1">
      <alignment horizontal="right" wrapText="1" readingOrder="1"/>
    </xf>
    <xf numFmtId="3" fontId="1066" fillId="1059" borderId="1010" xfId="0" applyNumberFormat="1" applyFont="1" applyFill="1" applyBorder="1" applyAlignment="1" applyProtection="1">
      <alignment horizontal="right" wrapText="1" readingOrder="1"/>
    </xf>
    <xf numFmtId="3" fontId="1067" fillId="1060" borderId="1011" xfId="0" applyNumberFormat="1" applyFont="1" applyFill="1" applyBorder="1" applyAlignment="1" applyProtection="1">
      <alignment horizontal="right" wrapText="1" readingOrder="1"/>
    </xf>
    <xf numFmtId="3" fontId="1068" fillId="1061" borderId="1012" xfId="0" applyNumberFormat="1" applyFont="1" applyFill="1" applyBorder="1" applyAlignment="1" applyProtection="1">
      <alignment horizontal="right" wrapText="1" readingOrder="1"/>
    </xf>
    <xf numFmtId="3" fontId="1069" fillId="1062" borderId="1013" xfId="0" applyNumberFormat="1" applyFont="1" applyFill="1" applyBorder="1" applyAlignment="1" applyProtection="1">
      <alignment horizontal="right" wrapText="1" readingOrder="1"/>
    </xf>
    <xf numFmtId="3" fontId="1070" fillId="1063" borderId="1014" xfId="0" applyNumberFormat="1" applyFont="1" applyFill="1" applyBorder="1" applyAlignment="1" applyProtection="1">
      <alignment horizontal="right" wrapText="1" readingOrder="1"/>
    </xf>
    <xf numFmtId="3" fontId="1071" fillId="1064" borderId="1015" xfId="0" applyNumberFormat="1" applyFont="1" applyFill="1" applyBorder="1" applyAlignment="1" applyProtection="1">
      <alignment horizontal="right" wrapText="1" readingOrder="1"/>
    </xf>
    <xf numFmtId="3" fontId="1072" fillId="1065" borderId="1016" xfId="0" applyNumberFormat="1" applyFont="1" applyFill="1" applyBorder="1" applyAlignment="1" applyProtection="1">
      <alignment horizontal="right" wrapText="1" readingOrder="1"/>
    </xf>
    <xf numFmtId="3" fontId="1073" fillId="1066" borderId="1017" xfId="0" applyNumberFormat="1" applyFont="1" applyFill="1" applyBorder="1" applyAlignment="1" applyProtection="1">
      <alignment horizontal="right" wrapText="1" readingOrder="1"/>
    </xf>
    <xf numFmtId="3" fontId="1074" fillId="1067" borderId="1018" xfId="0" applyNumberFormat="1" applyFont="1" applyFill="1" applyBorder="1" applyAlignment="1" applyProtection="1">
      <alignment horizontal="right" wrapText="1" readingOrder="1"/>
    </xf>
    <xf numFmtId="3" fontId="1075" fillId="1068" borderId="1019" xfId="0" applyNumberFormat="1" applyFont="1" applyFill="1" applyBorder="1" applyAlignment="1" applyProtection="1">
      <alignment horizontal="right" wrapText="1" readingOrder="1"/>
    </xf>
    <xf numFmtId="3" fontId="1077" fillId="1069" borderId="1021" xfId="0" applyNumberFormat="1" applyFont="1" applyFill="1" applyBorder="1" applyAlignment="1" applyProtection="1">
      <alignment horizontal="right" wrapText="1" readingOrder="1"/>
    </xf>
    <xf numFmtId="3" fontId="1078" fillId="1070" borderId="1022" xfId="0" applyNumberFormat="1" applyFont="1" applyFill="1" applyBorder="1" applyAlignment="1" applyProtection="1">
      <alignment horizontal="right" wrapText="1" readingOrder="1"/>
    </xf>
    <xf numFmtId="3" fontId="1079" fillId="1071" borderId="1023" xfId="0" applyNumberFormat="1" applyFont="1" applyFill="1" applyBorder="1" applyAlignment="1" applyProtection="1">
      <alignment horizontal="right" wrapText="1" readingOrder="1"/>
    </xf>
    <xf numFmtId="3" fontId="1080" fillId="1072" borderId="1024" xfId="0" applyNumberFormat="1" applyFont="1" applyFill="1" applyBorder="1" applyAlignment="1" applyProtection="1">
      <alignment horizontal="right" wrapText="1" readingOrder="1"/>
    </xf>
    <xf numFmtId="3" fontId="1081" fillId="1073" borderId="1025" xfId="0" applyNumberFormat="1" applyFont="1" applyFill="1" applyBorder="1" applyAlignment="1" applyProtection="1">
      <alignment horizontal="right" wrapText="1" readingOrder="1"/>
    </xf>
    <xf numFmtId="3" fontId="1082" fillId="1074" borderId="1026" xfId="0" applyNumberFormat="1" applyFont="1" applyFill="1" applyBorder="1" applyAlignment="1" applyProtection="1">
      <alignment horizontal="right" wrapText="1" readingOrder="1"/>
    </xf>
    <xf numFmtId="3" fontId="1083" fillId="1075" borderId="1027" xfId="0" applyNumberFormat="1" applyFont="1" applyFill="1" applyBorder="1" applyAlignment="1" applyProtection="1">
      <alignment horizontal="right" wrapText="1" readingOrder="1"/>
    </xf>
    <xf numFmtId="3" fontId="1084" fillId="1076" borderId="1028" xfId="0" applyNumberFormat="1" applyFont="1" applyFill="1" applyBorder="1" applyAlignment="1" applyProtection="1">
      <alignment horizontal="right" wrapText="1" readingOrder="1"/>
    </xf>
    <xf numFmtId="3" fontId="1086" fillId="1077" borderId="1030" xfId="0" applyNumberFormat="1" applyFont="1" applyFill="1" applyBorder="1" applyAlignment="1" applyProtection="1">
      <alignment horizontal="right" wrapText="1" readingOrder="1"/>
    </xf>
    <xf numFmtId="3" fontId="1087" fillId="1078" borderId="1031" xfId="0" applyNumberFormat="1" applyFont="1" applyFill="1" applyBorder="1" applyAlignment="1" applyProtection="1">
      <alignment horizontal="right" wrapText="1" readingOrder="1"/>
    </xf>
    <xf numFmtId="3" fontId="1088" fillId="1079" borderId="1032" xfId="0" applyNumberFormat="1" applyFont="1" applyFill="1" applyBorder="1" applyAlignment="1" applyProtection="1">
      <alignment horizontal="right" wrapText="1" readingOrder="1"/>
    </xf>
    <xf numFmtId="3" fontId="1089" fillId="1080" borderId="1033" xfId="0" applyNumberFormat="1" applyFont="1" applyFill="1" applyBorder="1" applyAlignment="1" applyProtection="1">
      <alignment horizontal="right" wrapText="1" readingOrder="1"/>
    </xf>
    <xf numFmtId="3" fontId="1090" fillId="1081" borderId="1034" xfId="0" applyNumberFormat="1" applyFont="1" applyFill="1" applyBorder="1" applyAlignment="1" applyProtection="1">
      <alignment horizontal="right" wrapText="1" readingOrder="1"/>
    </xf>
    <xf numFmtId="0" fontId="1091" fillId="1082" borderId="1035" xfId="0" applyFont="1" applyFill="1" applyBorder="1" applyAlignment="1" applyProtection="1">
      <alignment horizontal="right" wrapText="1" readingOrder="1"/>
    </xf>
    <xf numFmtId="0" fontId="1092" fillId="1083" borderId="1036" xfId="0" applyFont="1" applyFill="1" applyBorder="1" applyAlignment="1" applyProtection="1">
      <alignment horizontal="left" vertical="top" wrapText="1" readingOrder="1"/>
    </xf>
    <xf numFmtId="3" fontId="1093" fillId="1084" borderId="1037" xfId="0" applyNumberFormat="1" applyFont="1" applyFill="1" applyBorder="1" applyAlignment="1" applyProtection="1">
      <alignment horizontal="right" wrapText="1" readingOrder="1"/>
    </xf>
    <xf numFmtId="3" fontId="1094" fillId="1085" borderId="1038" xfId="0" applyNumberFormat="1" applyFont="1" applyFill="1" applyBorder="1" applyAlignment="1" applyProtection="1">
      <alignment horizontal="right" wrapText="1" readingOrder="1"/>
    </xf>
    <xf numFmtId="3" fontId="1095" fillId="1086" borderId="1039" xfId="0" applyNumberFormat="1" applyFont="1" applyFill="1" applyBorder="1" applyAlignment="1" applyProtection="1">
      <alignment horizontal="right" wrapText="1" readingOrder="1"/>
    </xf>
    <xf numFmtId="3" fontId="1096" fillId="1087" borderId="1040" xfId="0" applyNumberFormat="1" applyFont="1" applyFill="1" applyBorder="1" applyAlignment="1" applyProtection="1">
      <alignment horizontal="right" wrapText="1" readingOrder="1"/>
    </xf>
    <xf numFmtId="3" fontId="1097" fillId="1088" borderId="1041" xfId="0" applyNumberFormat="1" applyFont="1" applyFill="1" applyBorder="1" applyAlignment="1" applyProtection="1">
      <alignment horizontal="right" wrapText="1" readingOrder="1"/>
    </xf>
    <xf numFmtId="3" fontId="1098" fillId="1089" borderId="1042" xfId="0" applyNumberFormat="1" applyFont="1" applyFill="1" applyBorder="1" applyAlignment="1" applyProtection="1">
      <alignment horizontal="right" wrapText="1" readingOrder="1"/>
    </xf>
    <xf numFmtId="3" fontId="1099" fillId="1090" borderId="1043" xfId="0" applyNumberFormat="1" applyFont="1" applyFill="1" applyBorder="1" applyAlignment="1" applyProtection="1">
      <alignment horizontal="right" wrapText="1" readingOrder="1"/>
    </xf>
    <xf numFmtId="3" fontId="1100" fillId="1091" borderId="1044" xfId="0" applyNumberFormat="1" applyFont="1" applyFill="1" applyBorder="1" applyAlignment="1" applyProtection="1">
      <alignment horizontal="right" wrapText="1" readingOrder="1"/>
    </xf>
    <xf numFmtId="3" fontId="1101" fillId="1092" borderId="1045" xfId="0" applyNumberFormat="1" applyFont="1" applyFill="1" applyBorder="1" applyAlignment="1" applyProtection="1">
      <alignment horizontal="right" wrapText="1" readingOrder="1"/>
    </xf>
    <xf numFmtId="3" fontId="1102" fillId="1093" borderId="1046" xfId="0" applyNumberFormat="1" applyFont="1" applyFill="1" applyBorder="1" applyAlignment="1" applyProtection="1">
      <alignment horizontal="right" wrapText="1" readingOrder="1"/>
    </xf>
    <xf numFmtId="3" fontId="1103" fillId="1094" borderId="1047" xfId="0" applyNumberFormat="1" applyFont="1" applyFill="1" applyBorder="1" applyAlignment="1" applyProtection="1">
      <alignment horizontal="right" wrapText="1" readingOrder="1"/>
    </xf>
    <xf numFmtId="3" fontId="1104" fillId="1095" borderId="1048" xfId="0" applyNumberFormat="1" applyFont="1" applyFill="1" applyBorder="1" applyAlignment="1" applyProtection="1">
      <alignment horizontal="right" wrapText="1" readingOrder="1"/>
    </xf>
    <xf numFmtId="3" fontId="1105" fillId="1096" borderId="1049" xfId="0" applyNumberFormat="1" applyFont="1" applyFill="1" applyBorder="1" applyAlignment="1" applyProtection="1">
      <alignment horizontal="right" wrapText="1" readingOrder="1"/>
    </xf>
    <xf numFmtId="3" fontId="1107" fillId="1097" borderId="1051" xfId="0" applyNumberFormat="1" applyFont="1" applyFill="1" applyBorder="1" applyAlignment="1" applyProtection="1">
      <alignment horizontal="right" wrapText="1" readingOrder="1"/>
    </xf>
    <xf numFmtId="3" fontId="1108" fillId="1098" borderId="1052" xfId="0" applyNumberFormat="1" applyFont="1" applyFill="1" applyBorder="1" applyAlignment="1" applyProtection="1">
      <alignment horizontal="right" wrapText="1" readingOrder="1"/>
    </xf>
    <xf numFmtId="3" fontId="1109" fillId="1099" borderId="1053" xfId="0" applyNumberFormat="1" applyFont="1" applyFill="1" applyBorder="1" applyAlignment="1" applyProtection="1">
      <alignment horizontal="right" wrapText="1" readingOrder="1"/>
    </xf>
    <xf numFmtId="3" fontId="1110" fillId="1100" borderId="1054" xfId="0" applyNumberFormat="1" applyFont="1" applyFill="1" applyBorder="1" applyAlignment="1" applyProtection="1">
      <alignment horizontal="right" wrapText="1" readingOrder="1"/>
    </xf>
    <xf numFmtId="3" fontId="1111" fillId="1101" borderId="1055" xfId="0" applyNumberFormat="1" applyFont="1" applyFill="1" applyBorder="1" applyAlignment="1" applyProtection="1">
      <alignment horizontal="right" wrapText="1" readingOrder="1"/>
    </xf>
    <xf numFmtId="3" fontId="1112" fillId="1102" borderId="1056" xfId="0" applyNumberFormat="1" applyFont="1" applyFill="1" applyBorder="1" applyAlignment="1" applyProtection="1">
      <alignment horizontal="right" wrapText="1" readingOrder="1"/>
    </xf>
    <xf numFmtId="3" fontId="1113" fillId="1103" borderId="1057" xfId="0" applyNumberFormat="1" applyFont="1" applyFill="1" applyBorder="1" applyAlignment="1" applyProtection="1">
      <alignment horizontal="right" wrapText="1" readingOrder="1"/>
    </xf>
    <xf numFmtId="3" fontId="1114" fillId="1104" borderId="1058" xfId="0" applyNumberFormat="1" applyFont="1" applyFill="1" applyBorder="1" applyAlignment="1" applyProtection="1">
      <alignment horizontal="right" wrapText="1" readingOrder="1"/>
    </xf>
    <xf numFmtId="3" fontId="1116" fillId="1105" borderId="1060" xfId="0" applyNumberFormat="1" applyFont="1" applyFill="1" applyBorder="1" applyAlignment="1" applyProtection="1">
      <alignment horizontal="right" wrapText="1" readingOrder="1"/>
    </xf>
    <xf numFmtId="3" fontId="1117" fillId="1106" borderId="1061" xfId="0" applyNumberFormat="1" applyFont="1" applyFill="1" applyBorder="1" applyAlignment="1" applyProtection="1">
      <alignment horizontal="right" wrapText="1" readingOrder="1"/>
    </xf>
    <xf numFmtId="3" fontId="1118" fillId="1107" borderId="1062" xfId="0" applyNumberFormat="1" applyFont="1" applyFill="1" applyBorder="1" applyAlignment="1" applyProtection="1">
      <alignment horizontal="right" wrapText="1" readingOrder="1"/>
    </xf>
    <xf numFmtId="3" fontId="1119" fillId="1108" borderId="1063" xfId="0" applyNumberFormat="1" applyFont="1" applyFill="1" applyBorder="1" applyAlignment="1" applyProtection="1">
      <alignment horizontal="right" wrapText="1" readingOrder="1"/>
    </xf>
    <xf numFmtId="3" fontId="1120" fillId="1109" borderId="1064" xfId="0" applyNumberFormat="1" applyFont="1" applyFill="1" applyBorder="1" applyAlignment="1" applyProtection="1">
      <alignment horizontal="right" wrapText="1" readingOrder="1"/>
    </xf>
    <xf numFmtId="0" fontId="1121" fillId="1110" borderId="1065" xfId="0" applyFont="1" applyFill="1" applyBorder="1" applyAlignment="1" applyProtection="1">
      <alignment horizontal="right" wrapText="1" readingOrder="1"/>
    </xf>
    <xf numFmtId="3" fontId="1122" fillId="1111" borderId="1066" xfId="0" applyNumberFormat="1" applyFont="1" applyFill="1" applyBorder="1" applyAlignment="1" applyProtection="1">
      <alignment horizontal="right" wrapText="1" readingOrder="1"/>
    </xf>
    <xf numFmtId="0" fontId="1123" fillId="1112" borderId="1067" xfId="0" applyFont="1" applyFill="1" applyBorder="1" applyAlignment="1" applyProtection="1">
      <alignment horizontal="right" wrapText="1" readingOrder="1"/>
    </xf>
    <xf numFmtId="0" fontId="1153" fillId="1142" borderId="1097" xfId="0" applyFont="1" applyFill="1" applyBorder="1" applyAlignment="1" applyProtection="1">
      <alignment horizontal="right" vertical="top" wrapText="1" readingOrder="1"/>
    </xf>
    <xf numFmtId="0" fontId="1154" fillId="1143" borderId="1098" xfId="0" applyFont="1" applyFill="1" applyBorder="1" applyAlignment="1" applyProtection="1">
      <alignment horizontal="left" vertical="top" wrapText="1" readingOrder="1"/>
    </xf>
    <xf numFmtId="3" fontId="1155" fillId="1144" borderId="1099" xfId="0" applyNumberFormat="1" applyFont="1" applyFill="1" applyBorder="1" applyAlignment="1" applyProtection="1">
      <alignment horizontal="right" wrapText="1" readingOrder="1"/>
    </xf>
    <xf numFmtId="3" fontId="1156" fillId="1145" borderId="1100" xfId="0" applyNumberFormat="1" applyFont="1" applyFill="1" applyBorder="1" applyAlignment="1" applyProtection="1">
      <alignment horizontal="right" wrapText="1" readingOrder="1"/>
    </xf>
    <xf numFmtId="3" fontId="1157" fillId="1146" borderId="1101" xfId="0" applyNumberFormat="1" applyFont="1" applyFill="1" applyBorder="1" applyAlignment="1" applyProtection="1">
      <alignment horizontal="right" wrapText="1" readingOrder="1"/>
    </xf>
    <xf numFmtId="3" fontId="1158" fillId="1147" borderId="1102" xfId="0" applyNumberFormat="1" applyFont="1" applyFill="1" applyBorder="1" applyAlignment="1" applyProtection="1">
      <alignment horizontal="right" wrapText="1" readingOrder="1"/>
    </xf>
    <xf numFmtId="3" fontId="1159" fillId="1148" borderId="1103" xfId="0" applyNumberFormat="1" applyFont="1" applyFill="1" applyBorder="1" applyAlignment="1" applyProtection="1">
      <alignment horizontal="right" wrapText="1" readingOrder="1"/>
    </xf>
    <xf numFmtId="3" fontId="1160" fillId="1149" borderId="1104" xfId="0" applyNumberFormat="1" applyFont="1" applyFill="1" applyBorder="1" applyAlignment="1" applyProtection="1">
      <alignment horizontal="right" wrapText="1" readingOrder="1"/>
    </xf>
    <xf numFmtId="3" fontId="1161" fillId="1150" borderId="1105" xfId="0" applyNumberFormat="1" applyFont="1" applyFill="1" applyBorder="1" applyAlignment="1" applyProtection="1">
      <alignment horizontal="right" wrapText="1" readingOrder="1"/>
    </xf>
    <xf numFmtId="3" fontId="1162" fillId="1151" borderId="1106" xfId="0" applyNumberFormat="1" applyFont="1" applyFill="1" applyBorder="1" applyAlignment="1" applyProtection="1">
      <alignment horizontal="right" wrapText="1" readingOrder="1"/>
    </xf>
    <xf numFmtId="3" fontId="1163" fillId="1152" borderId="1107" xfId="0" applyNumberFormat="1" applyFont="1" applyFill="1" applyBorder="1" applyAlignment="1" applyProtection="1">
      <alignment horizontal="right" wrapText="1" readingOrder="1"/>
    </xf>
    <xf numFmtId="3" fontId="1164" fillId="1153" borderId="1108" xfId="0" applyNumberFormat="1" applyFont="1" applyFill="1" applyBorder="1" applyAlignment="1" applyProtection="1">
      <alignment horizontal="right" wrapText="1" readingOrder="1"/>
    </xf>
    <xf numFmtId="3" fontId="1165" fillId="1154" borderId="1109" xfId="0" applyNumberFormat="1" applyFont="1" applyFill="1" applyBorder="1" applyAlignment="1" applyProtection="1">
      <alignment horizontal="right" wrapText="1" readingOrder="1"/>
    </xf>
    <xf numFmtId="3" fontId="1166" fillId="1155" borderId="1110" xfId="0" applyNumberFormat="1" applyFont="1" applyFill="1" applyBorder="1" applyAlignment="1" applyProtection="1">
      <alignment horizontal="right" wrapText="1" readingOrder="1"/>
    </xf>
    <xf numFmtId="3" fontId="1167" fillId="1156" borderId="1111" xfId="0" applyNumberFormat="1" applyFont="1" applyFill="1" applyBorder="1" applyAlignment="1" applyProtection="1">
      <alignment horizontal="right" wrapText="1" readingOrder="1"/>
    </xf>
    <xf numFmtId="3" fontId="1168" fillId="1157" borderId="1112" xfId="0" applyNumberFormat="1" applyFont="1" applyFill="1" applyBorder="1" applyAlignment="1" applyProtection="1">
      <alignment horizontal="right" wrapText="1" readingOrder="1"/>
    </xf>
    <xf numFmtId="3" fontId="1169" fillId="1158" borderId="1113" xfId="0" applyNumberFormat="1" applyFont="1" applyFill="1" applyBorder="1" applyAlignment="1" applyProtection="1">
      <alignment horizontal="right" wrapText="1" readingOrder="1"/>
    </xf>
    <xf numFmtId="3" fontId="1170" fillId="1159" borderId="1114" xfId="0" applyNumberFormat="1" applyFont="1" applyFill="1" applyBorder="1" applyAlignment="1" applyProtection="1">
      <alignment horizontal="right" wrapText="1" readingOrder="1"/>
    </xf>
    <xf numFmtId="3" fontId="1171" fillId="1160" borderId="1115" xfId="0" applyNumberFormat="1" applyFont="1" applyFill="1" applyBorder="1" applyAlignment="1" applyProtection="1">
      <alignment horizontal="right" wrapText="1" readingOrder="1"/>
    </xf>
    <xf numFmtId="3" fontId="1172" fillId="1161" borderId="1116" xfId="0" applyNumberFormat="1" applyFont="1" applyFill="1" applyBorder="1" applyAlignment="1" applyProtection="1">
      <alignment horizontal="right" wrapText="1" readingOrder="1"/>
    </xf>
    <xf numFmtId="3" fontId="1173" fillId="1162" borderId="1117" xfId="0" applyNumberFormat="1" applyFont="1" applyFill="1" applyBorder="1" applyAlignment="1" applyProtection="1">
      <alignment horizontal="right" wrapText="1" readingOrder="1"/>
    </xf>
    <xf numFmtId="3" fontId="1174" fillId="1163" borderId="1118" xfId="0" applyNumberFormat="1" applyFont="1" applyFill="1" applyBorder="1" applyAlignment="1" applyProtection="1">
      <alignment horizontal="right" wrapText="1" readingOrder="1"/>
    </xf>
    <xf numFmtId="3" fontId="1175" fillId="1164" borderId="1119" xfId="0" applyNumberFormat="1" applyFont="1" applyFill="1" applyBorder="1" applyAlignment="1" applyProtection="1">
      <alignment horizontal="right" wrapText="1" readingOrder="1"/>
    </xf>
    <xf numFmtId="3" fontId="1176" fillId="1165" borderId="1120" xfId="0" applyNumberFormat="1" applyFont="1" applyFill="1" applyBorder="1" applyAlignment="1" applyProtection="1">
      <alignment horizontal="right" wrapText="1" readingOrder="1"/>
    </xf>
    <xf numFmtId="3" fontId="1177" fillId="1166" borderId="1121" xfId="0" applyNumberFormat="1" applyFont="1" applyFill="1" applyBorder="1" applyAlignment="1" applyProtection="1">
      <alignment horizontal="right" wrapText="1" readingOrder="1"/>
    </xf>
    <xf numFmtId="3" fontId="1178" fillId="1167" borderId="1122" xfId="0" applyNumberFormat="1" applyFont="1" applyFill="1" applyBorder="1" applyAlignment="1" applyProtection="1">
      <alignment horizontal="right" wrapText="1" readingOrder="1"/>
    </xf>
    <xf numFmtId="3" fontId="1179" fillId="1168" borderId="1123" xfId="0" applyNumberFormat="1" applyFont="1" applyFill="1" applyBorder="1" applyAlignment="1" applyProtection="1">
      <alignment horizontal="right" wrapText="1" readingOrder="1"/>
    </xf>
    <xf numFmtId="3" fontId="1180" fillId="1169" borderId="1124" xfId="0" applyNumberFormat="1" applyFont="1" applyFill="1" applyBorder="1" applyAlignment="1" applyProtection="1">
      <alignment horizontal="right" wrapText="1" readingOrder="1"/>
    </xf>
    <xf numFmtId="3" fontId="1181" fillId="1170" borderId="1125" xfId="0" applyNumberFormat="1" applyFont="1" applyFill="1" applyBorder="1" applyAlignment="1" applyProtection="1">
      <alignment horizontal="right" wrapText="1" readingOrder="1"/>
    </xf>
    <xf numFmtId="3" fontId="1182" fillId="1171" borderId="1126" xfId="0" applyNumberFormat="1" applyFont="1" applyFill="1" applyBorder="1" applyAlignment="1" applyProtection="1">
      <alignment horizontal="right" wrapText="1" readingOrder="1"/>
    </xf>
    <xf numFmtId="3" fontId="1183" fillId="1172" borderId="1127" xfId="0" applyNumberFormat="1" applyFont="1" applyFill="1" applyBorder="1" applyAlignment="1" applyProtection="1">
      <alignment horizontal="right" wrapText="1" readingOrder="1"/>
    </xf>
    <xf numFmtId="0" fontId="1184" fillId="1173" borderId="1128" xfId="0" applyFont="1" applyFill="1" applyBorder="1" applyAlignment="1" applyProtection="1">
      <alignment horizontal="left" vertical="top" wrapText="1" readingOrder="1"/>
    </xf>
    <xf numFmtId="3" fontId="1185" fillId="1174" borderId="1129" xfId="0" applyNumberFormat="1" applyFont="1" applyFill="1" applyBorder="1" applyAlignment="1" applyProtection="1">
      <alignment horizontal="right" wrapText="1" readingOrder="1"/>
    </xf>
    <xf numFmtId="0" fontId="1186" fillId="1175" borderId="1130" xfId="0" applyFont="1" applyFill="1" applyBorder="1" applyAlignment="1" applyProtection="1">
      <alignment horizontal="left" vertical="top" wrapText="1" readingOrder="1"/>
    </xf>
    <xf numFmtId="3" fontId="1187" fillId="1176" borderId="1131" xfId="0" applyNumberFormat="1" applyFont="1" applyFill="1" applyBorder="1" applyAlignment="1" applyProtection="1">
      <alignment horizontal="right" wrapText="1" readingOrder="1"/>
    </xf>
    <xf numFmtId="3" fontId="1188" fillId="1177" borderId="1132" xfId="0" applyNumberFormat="1" applyFont="1" applyFill="1" applyBorder="1" applyAlignment="1" applyProtection="1">
      <alignment horizontal="right" wrapText="1" readingOrder="1"/>
    </xf>
    <xf numFmtId="0" fontId="1189" fillId="1178" borderId="1133" xfId="0" applyFont="1" applyFill="1" applyBorder="1" applyAlignment="1" applyProtection="1">
      <alignment horizontal="left" vertical="top" wrapText="1" readingOrder="1"/>
    </xf>
    <xf numFmtId="3" fontId="1190" fillId="1179" borderId="1134" xfId="0" applyNumberFormat="1" applyFont="1" applyFill="1" applyBorder="1" applyAlignment="1" applyProtection="1">
      <alignment horizontal="right" wrapText="1" readingOrder="1"/>
    </xf>
    <xf numFmtId="0" fontId="1191" fillId="1180" borderId="1135" xfId="0" applyFont="1" applyFill="1" applyBorder="1" applyAlignment="1" applyProtection="1">
      <alignment horizontal="left" vertical="top" wrapText="1" readingOrder="1"/>
    </xf>
    <xf numFmtId="3" fontId="1192" fillId="1181" borderId="1136" xfId="0" applyNumberFormat="1" applyFont="1" applyFill="1" applyBorder="1" applyAlignment="1" applyProtection="1">
      <alignment horizontal="right" wrapText="1" readingOrder="1"/>
    </xf>
    <xf numFmtId="3" fontId="1193" fillId="1182" borderId="1137" xfId="0" applyNumberFormat="1" applyFont="1" applyFill="1" applyBorder="1" applyAlignment="1" applyProtection="1">
      <alignment horizontal="right" wrapText="1" readingOrder="1"/>
    </xf>
    <xf numFmtId="0" fontId="1194" fillId="1183" borderId="1138" xfId="0" applyFont="1" applyFill="1" applyBorder="1" applyAlignment="1" applyProtection="1">
      <alignment horizontal="left" vertical="top" wrapText="1" readingOrder="1"/>
    </xf>
    <xf numFmtId="3" fontId="1195" fillId="1184" borderId="1139" xfId="0" applyNumberFormat="1" applyFont="1" applyFill="1" applyBorder="1" applyAlignment="1" applyProtection="1">
      <alignment horizontal="right" wrapText="1" readingOrder="1"/>
    </xf>
    <xf numFmtId="3" fontId="1196" fillId="1185" borderId="1140" xfId="0" applyNumberFormat="1" applyFont="1" applyFill="1" applyBorder="1" applyAlignment="1" applyProtection="1">
      <alignment horizontal="right" wrapText="1" readingOrder="1"/>
    </xf>
    <xf numFmtId="3" fontId="1197" fillId="1186" borderId="1141" xfId="0" applyNumberFormat="1" applyFont="1" applyFill="1" applyBorder="1" applyAlignment="1" applyProtection="1">
      <alignment horizontal="right" wrapText="1" readingOrder="1"/>
    </xf>
    <xf numFmtId="3" fontId="1198" fillId="1187" borderId="1142" xfId="0" applyNumberFormat="1" applyFont="1" applyFill="1" applyBorder="1" applyAlignment="1" applyProtection="1">
      <alignment horizontal="right" wrapText="1" readingOrder="1"/>
    </xf>
    <xf numFmtId="3" fontId="1199" fillId="1188" borderId="1143" xfId="0" applyNumberFormat="1" applyFont="1" applyFill="1" applyBorder="1" applyAlignment="1" applyProtection="1">
      <alignment horizontal="right" wrapText="1" readingOrder="1"/>
    </xf>
    <xf numFmtId="3" fontId="1200" fillId="1189" borderId="1144" xfId="0" applyNumberFormat="1" applyFont="1" applyFill="1" applyBorder="1" applyAlignment="1" applyProtection="1">
      <alignment horizontal="right" wrapText="1" readingOrder="1"/>
    </xf>
    <xf numFmtId="3" fontId="1201" fillId="1190" borderId="1145" xfId="0" applyNumberFormat="1" applyFont="1" applyFill="1" applyBorder="1" applyAlignment="1" applyProtection="1">
      <alignment horizontal="right" wrapText="1" readingOrder="1"/>
    </xf>
    <xf numFmtId="3" fontId="1202" fillId="1191" borderId="1146" xfId="0" applyNumberFormat="1" applyFont="1" applyFill="1" applyBorder="1" applyAlignment="1" applyProtection="1">
      <alignment horizontal="right" wrapText="1" readingOrder="1"/>
    </xf>
    <xf numFmtId="3" fontId="1203" fillId="1192" borderId="1147" xfId="0" applyNumberFormat="1" applyFont="1" applyFill="1" applyBorder="1" applyAlignment="1" applyProtection="1">
      <alignment horizontal="right" wrapText="1" readingOrder="1"/>
    </xf>
    <xf numFmtId="3" fontId="1204" fillId="1193" borderId="1148" xfId="0" applyNumberFormat="1" applyFont="1" applyFill="1" applyBorder="1" applyAlignment="1" applyProtection="1">
      <alignment horizontal="right" wrapText="1" readingOrder="1"/>
    </xf>
    <xf numFmtId="3" fontId="1205" fillId="1194" borderId="1149" xfId="0" applyNumberFormat="1" applyFont="1" applyFill="1" applyBorder="1" applyAlignment="1" applyProtection="1">
      <alignment horizontal="right" wrapText="1" readingOrder="1"/>
    </xf>
    <xf numFmtId="3" fontId="1206" fillId="1195" borderId="1150" xfId="0" applyNumberFormat="1" applyFont="1" applyFill="1" applyBorder="1" applyAlignment="1" applyProtection="1">
      <alignment horizontal="right" wrapText="1" readingOrder="1"/>
    </xf>
    <xf numFmtId="3" fontId="1207" fillId="1196" borderId="1151" xfId="0" applyNumberFormat="1" applyFont="1" applyFill="1" applyBorder="1" applyAlignment="1" applyProtection="1">
      <alignment horizontal="right" wrapText="1" readingOrder="1"/>
    </xf>
    <xf numFmtId="3" fontId="1208" fillId="1197" borderId="1152" xfId="0" applyNumberFormat="1" applyFont="1" applyFill="1" applyBorder="1" applyAlignment="1" applyProtection="1">
      <alignment horizontal="right" wrapText="1" readingOrder="1"/>
    </xf>
    <xf numFmtId="3" fontId="1209" fillId="1198" borderId="1153" xfId="0" applyNumberFormat="1" applyFont="1" applyFill="1" applyBorder="1" applyAlignment="1" applyProtection="1">
      <alignment horizontal="right" wrapText="1" readingOrder="1"/>
    </xf>
    <xf numFmtId="3" fontId="1210" fillId="1199" borderId="1154" xfId="0" applyNumberFormat="1" applyFont="1" applyFill="1" applyBorder="1" applyAlignment="1" applyProtection="1">
      <alignment horizontal="right" wrapText="1" readingOrder="1"/>
    </xf>
    <xf numFmtId="3" fontId="1211" fillId="1200" borderId="1155" xfId="0" applyNumberFormat="1" applyFont="1" applyFill="1" applyBorder="1" applyAlignment="1" applyProtection="1">
      <alignment horizontal="right" wrapText="1" readingOrder="1"/>
    </xf>
    <xf numFmtId="3" fontId="1212" fillId="1201" borderId="1156" xfId="0" applyNumberFormat="1" applyFont="1" applyFill="1" applyBorder="1" applyAlignment="1" applyProtection="1">
      <alignment horizontal="right" wrapText="1" readingOrder="1"/>
    </xf>
    <xf numFmtId="3" fontId="1213" fillId="1202" borderId="1157" xfId="0" applyNumberFormat="1" applyFont="1" applyFill="1" applyBorder="1" applyAlignment="1" applyProtection="1">
      <alignment horizontal="right" wrapText="1" readingOrder="1"/>
    </xf>
    <xf numFmtId="3" fontId="1214" fillId="1203" borderId="1158" xfId="0" applyNumberFormat="1" applyFont="1" applyFill="1" applyBorder="1" applyAlignment="1" applyProtection="1">
      <alignment horizontal="right" wrapText="1" readingOrder="1"/>
    </xf>
    <xf numFmtId="3" fontId="1215" fillId="1204" borderId="1159" xfId="0" applyNumberFormat="1" applyFont="1" applyFill="1" applyBorder="1" applyAlignment="1" applyProtection="1">
      <alignment horizontal="right" wrapText="1" readingOrder="1"/>
    </xf>
    <xf numFmtId="3" fontId="1216" fillId="1205" borderId="1160" xfId="0" applyNumberFormat="1" applyFont="1" applyFill="1" applyBorder="1" applyAlignment="1" applyProtection="1">
      <alignment horizontal="right" wrapText="1" readingOrder="1"/>
    </xf>
    <xf numFmtId="3" fontId="1217" fillId="1206" borderId="1161" xfId="0" applyNumberFormat="1" applyFont="1" applyFill="1" applyBorder="1" applyAlignment="1" applyProtection="1">
      <alignment horizontal="right" wrapText="1" readingOrder="1"/>
    </xf>
    <xf numFmtId="3" fontId="1218" fillId="1207" borderId="1162" xfId="0" applyNumberFormat="1" applyFont="1" applyFill="1" applyBorder="1" applyAlignment="1" applyProtection="1">
      <alignment horizontal="right" wrapText="1" readingOrder="1"/>
    </xf>
    <xf numFmtId="3" fontId="1219" fillId="1208" borderId="1163" xfId="0" applyNumberFormat="1" applyFont="1" applyFill="1" applyBorder="1" applyAlignment="1" applyProtection="1">
      <alignment horizontal="right" wrapText="1" readingOrder="1"/>
    </xf>
    <xf numFmtId="3" fontId="1220" fillId="1209" borderId="1164" xfId="0" applyNumberFormat="1" applyFont="1" applyFill="1" applyBorder="1" applyAlignment="1" applyProtection="1">
      <alignment horizontal="right" wrapText="1" readingOrder="1"/>
    </xf>
    <xf numFmtId="3" fontId="1221" fillId="1210" borderId="1165" xfId="0" applyNumberFormat="1" applyFont="1" applyFill="1" applyBorder="1" applyAlignment="1" applyProtection="1">
      <alignment horizontal="right" wrapText="1" readingOrder="1"/>
    </xf>
    <xf numFmtId="3" fontId="1222" fillId="1211" borderId="1166" xfId="0" applyNumberFormat="1" applyFont="1" applyFill="1" applyBorder="1" applyAlignment="1" applyProtection="1">
      <alignment horizontal="right" wrapText="1" readingOrder="1"/>
    </xf>
    <xf numFmtId="3" fontId="1223" fillId="1212" borderId="1167" xfId="0" applyNumberFormat="1" applyFont="1" applyFill="1" applyBorder="1" applyAlignment="1" applyProtection="1">
      <alignment horizontal="right" wrapText="1" readingOrder="1"/>
    </xf>
    <xf numFmtId="0" fontId="1253" fillId="1242" borderId="1197" xfId="0" applyFont="1" applyFill="1" applyBorder="1" applyAlignment="1" applyProtection="1">
      <alignment horizontal="right" vertical="top" wrapText="1" readingOrder="1"/>
    </xf>
    <xf numFmtId="0" fontId="1254" fillId="1243" borderId="1198" xfId="0" applyFont="1" applyFill="1" applyBorder="1" applyAlignment="1" applyProtection="1">
      <alignment horizontal="left" vertical="top" wrapText="1" readingOrder="1"/>
    </xf>
    <xf numFmtId="3" fontId="1255" fillId="1244" borderId="1199" xfId="0" applyNumberFormat="1" applyFont="1" applyFill="1" applyBorder="1" applyAlignment="1" applyProtection="1">
      <alignment horizontal="right" wrapText="1" readingOrder="1"/>
    </xf>
    <xf numFmtId="3" fontId="1256" fillId="1245" borderId="1200" xfId="0" applyNumberFormat="1" applyFont="1" applyFill="1" applyBorder="1" applyAlignment="1" applyProtection="1">
      <alignment horizontal="right" wrapText="1" readingOrder="1"/>
    </xf>
    <xf numFmtId="3" fontId="1257" fillId="1246" borderId="1201" xfId="0" applyNumberFormat="1" applyFont="1" applyFill="1" applyBorder="1" applyAlignment="1" applyProtection="1">
      <alignment horizontal="right" wrapText="1" readingOrder="1"/>
    </xf>
    <xf numFmtId="3" fontId="1258" fillId="1247" borderId="1202" xfId="0" applyNumberFormat="1" applyFont="1" applyFill="1" applyBorder="1" applyAlignment="1" applyProtection="1">
      <alignment horizontal="right" wrapText="1" readingOrder="1"/>
    </xf>
    <xf numFmtId="3" fontId="1259" fillId="1248" borderId="1203" xfId="0" applyNumberFormat="1" applyFont="1" applyFill="1" applyBorder="1" applyAlignment="1" applyProtection="1">
      <alignment horizontal="right" wrapText="1" readingOrder="1"/>
    </xf>
    <xf numFmtId="3" fontId="1260" fillId="1249" borderId="1204" xfId="0" applyNumberFormat="1" applyFont="1" applyFill="1" applyBorder="1" applyAlignment="1" applyProtection="1">
      <alignment horizontal="right" wrapText="1" readingOrder="1"/>
    </xf>
    <xf numFmtId="3" fontId="1261" fillId="1250" borderId="1205" xfId="0" applyNumberFormat="1" applyFont="1" applyFill="1" applyBorder="1" applyAlignment="1" applyProtection="1">
      <alignment horizontal="right" wrapText="1" readingOrder="1"/>
    </xf>
    <xf numFmtId="3" fontId="1262" fillId="1251" borderId="1206" xfId="0" applyNumberFormat="1" applyFont="1" applyFill="1" applyBorder="1" applyAlignment="1" applyProtection="1">
      <alignment horizontal="right" wrapText="1" readingOrder="1"/>
    </xf>
    <xf numFmtId="3" fontId="1263" fillId="1252" borderId="1207" xfId="0" applyNumberFormat="1" applyFont="1" applyFill="1" applyBorder="1" applyAlignment="1" applyProtection="1">
      <alignment horizontal="right" wrapText="1" readingOrder="1"/>
    </xf>
    <xf numFmtId="3" fontId="1264" fillId="1253" borderId="1208" xfId="0" applyNumberFormat="1" applyFont="1" applyFill="1" applyBorder="1" applyAlignment="1" applyProtection="1">
      <alignment horizontal="right" wrapText="1" readingOrder="1"/>
    </xf>
    <xf numFmtId="3" fontId="1265" fillId="1254" borderId="1209" xfId="0" applyNumberFormat="1" applyFont="1" applyFill="1" applyBorder="1" applyAlignment="1" applyProtection="1">
      <alignment horizontal="right" wrapText="1" readingOrder="1"/>
    </xf>
    <xf numFmtId="3" fontId="1266" fillId="1255" borderId="1210" xfId="0" applyNumberFormat="1" applyFont="1" applyFill="1" applyBorder="1" applyAlignment="1" applyProtection="1">
      <alignment horizontal="right" wrapText="1" readingOrder="1"/>
    </xf>
    <xf numFmtId="3" fontId="1267" fillId="1256" borderId="1211" xfId="0" applyNumberFormat="1" applyFont="1" applyFill="1" applyBorder="1" applyAlignment="1" applyProtection="1">
      <alignment horizontal="right" wrapText="1" readingOrder="1"/>
    </xf>
    <xf numFmtId="3" fontId="1268" fillId="1257" borderId="1212" xfId="0" applyNumberFormat="1" applyFont="1" applyFill="1" applyBorder="1" applyAlignment="1" applyProtection="1">
      <alignment horizontal="right" wrapText="1" readingOrder="1"/>
    </xf>
    <xf numFmtId="3" fontId="1269" fillId="1258" borderId="1213" xfId="0" applyNumberFormat="1" applyFont="1" applyFill="1" applyBorder="1" applyAlignment="1" applyProtection="1">
      <alignment horizontal="right" wrapText="1" readingOrder="1"/>
    </xf>
    <xf numFmtId="3" fontId="1270" fillId="1259" borderId="1214" xfId="0" applyNumberFormat="1" applyFont="1" applyFill="1" applyBorder="1" applyAlignment="1" applyProtection="1">
      <alignment horizontal="right" wrapText="1" readingOrder="1"/>
    </xf>
    <xf numFmtId="3" fontId="1271" fillId="1260" borderId="1215" xfId="0" applyNumberFormat="1" applyFont="1" applyFill="1" applyBorder="1" applyAlignment="1" applyProtection="1">
      <alignment horizontal="right" wrapText="1" readingOrder="1"/>
    </xf>
    <xf numFmtId="3" fontId="1272" fillId="1261" borderId="1216" xfId="0" applyNumberFormat="1" applyFont="1" applyFill="1" applyBorder="1" applyAlignment="1" applyProtection="1">
      <alignment horizontal="right" wrapText="1" readingOrder="1"/>
    </xf>
    <xf numFmtId="3" fontId="1273" fillId="1262" borderId="1217" xfId="0" applyNumberFormat="1" applyFont="1" applyFill="1" applyBorder="1" applyAlignment="1" applyProtection="1">
      <alignment horizontal="right" wrapText="1" readingOrder="1"/>
    </xf>
    <xf numFmtId="3" fontId="1274" fillId="1263" borderId="1218" xfId="0" applyNumberFormat="1" applyFont="1" applyFill="1" applyBorder="1" applyAlignment="1" applyProtection="1">
      <alignment horizontal="right" wrapText="1" readingOrder="1"/>
    </xf>
    <xf numFmtId="3" fontId="1275" fillId="1264" borderId="1219" xfId="0" applyNumberFormat="1" applyFont="1" applyFill="1" applyBorder="1" applyAlignment="1" applyProtection="1">
      <alignment horizontal="right" wrapText="1" readingOrder="1"/>
    </xf>
    <xf numFmtId="3" fontId="1276" fillId="1265" borderId="1220" xfId="0" applyNumberFormat="1" applyFont="1" applyFill="1" applyBorder="1" applyAlignment="1" applyProtection="1">
      <alignment horizontal="right" wrapText="1" readingOrder="1"/>
    </xf>
    <xf numFmtId="3" fontId="1277" fillId="1266" borderId="1221" xfId="0" applyNumberFormat="1" applyFont="1" applyFill="1" applyBorder="1" applyAlignment="1" applyProtection="1">
      <alignment horizontal="right" wrapText="1" readingOrder="1"/>
    </xf>
    <xf numFmtId="3" fontId="1278" fillId="1267" borderId="1222" xfId="0" applyNumberFormat="1" applyFont="1" applyFill="1" applyBorder="1" applyAlignment="1" applyProtection="1">
      <alignment horizontal="right" wrapText="1" readingOrder="1"/>
    </xf>
    <xf numFmtId="3" fontId="1279" fillId="1268" borderId="1223" xfId="0" applyNumberFormat="1" applyFont="1" applyFill="1" applyBorder="1" applyAlignment="1" applyProtection="1">
      <alignment horizontal="right" wrapText="1" readingOrder="1"/>
    </xf>
    <xf numFmtId="3" fontId="1280" fillId="1269" borderId="1224" xfId="0" applyNumberFormat="1" applyFont="1" applyFill="1" applyBorder="1" applyAlignment="1" applyProtection="1">
      <alignment horizontal="right" wrapText="1" readingOrder="1"/>
    </xf>
    <xf numFmtId="3" fontId="1281" fillId="1270" borderId="1225" xfId="0" applyNumberFormat="1" applyFont="1" applyFill="1" applyBorder="1" applyAlignment="1" applyProtection="1">
      <alignment horizontal="right" wrapText="1" readingOrder="1"/>
    </xf>
    <xf numFmtId="164" fontId="1282" fillId="1271" borderId="1226" xfId="0" applyNumberFormat="1" applyFont="1" applyFill="1" applyBorder="1" applyAlignment="1" applyProtection="1">
      <alignment horizontal="right" wrapText="1" readingOrder="1"/>
    </xf>
    <xf numFmtId="164" fontId="1283" fillId="1272" borderId="1227" xfId="0" applyNumberFormat="1" applyFont="1" applyFill="1" applyBorder="1" applyAlignment="1" applyProtection="1">
      <alignment horizontal="right" wrapText="1" readingOrder="1"/>
    </xf>
    <xf numFmtId="0" fontId="1284" fillId="1273" borderId="1228" xfId="0" applyFont="1" applyFill="1" applyBorder="1" applyAlignment="1" applyProtection="1">
      <alignment horizontal="left" vertical="top" wrapText="1" readingOrder="1"/>
    </xf>
    <xf numFmtId="3" fontId="1285" fillId="1274" borderId="1229" xfId="0" applyNumberFormat="1" applyFont="1" applyFill="1" applyBorder="1" applyAlignment="1" applyProtection="1">
      <alignment horizontal="right" wrapText="1" readingOrder="1"/>
    </xf>
    <xf numFmtId="0" fontId="1288" fillId="1275" borderId="1232" xfId="0" applyFont="1" applyFill="1" applyBorder="1" applyAlignment="1" applyProtection="1">
      <alignment horizontal="left" vertical="top" wrapText="1" readingOrder="1"/>
    </xf>
    <xf numFmtId="3" fontId="1289" fillId="1276" borderId="1233" xfId="0" applyNumberFormat="1" applyFont="1" applyFill="1" applyBorder="1" applyAlignment="1" applyProtection="1">
      <alignment horizontal="right" wrapText="1" readingOrder="1"/>
    </xf>
    <xf numFmtId="0" fontId="1290" fillId="1277" borderId="1234" xfId="0" applyFont="1" applyFill="1" applyBorder="1" applyAlignment="1" applyProtection="1">
      <alignment horizontal="left" vertical="top" wrapText="1" readingOrder="1"/>
    </xf>
    <xf numFmtId="3" fontId="1291" fillId="1278" borderId="1235" xfId="0" applyNumberFormat="1" applyFont="1" applyFill="1" applyBorder="1" applyAlignment="1" applyProtection="1">
      <alignment horizontal="right" wrapText="1" readingOrder="1"/>
    </xf>
    <xf numFmtId="0" fontId="1292" fillId="1279" borderId="1236" xfId="0" applyFont="1" applyFill="1" applyBorder="1" applyAlignment="1" applyProtection="1">
      <alignment horizontal="left" vertical="top" wrapText="1" readingOrder="1"/>
    </xf>
    <xf numFmtId="3" fontId="1293" fillId="1280" borderId="1237" xfId="0" applyNumberFormat="1" applyFont="1" applyFill="1" applyBorder="1" applyAlignment="1" applyProtection="1">
      <alignment horizontal="right" wrapText="1" readingOrder="1"/>
    </xf>
    <xf numFmtId="3" fontId="1294" fillId="1281" borderId="1238" xfId="0" applyNumberFormat="1" applyFont="1" applyFill="1" applyBorder="1" applyAlignment="1" applyProtection="1">
      <alignment horizontal="right" wrapText="1" readingOrder="1"/>
    </xf>
    <xf numFmtId="0" fontId="1295" fillId="1282" borderId="1239" xfId="0" applyFont="1" applyFill="1" applyBorder="1" applyAlignment="1" applyProtection="1">
      <alignment horizontal="left" vertical="top" wrapText="1" readingOrder="1"/>
    </xf>
    <xf numFmtId="3" fontId="1296" fillId="1283" borderId="1240" xfId="0" applyNumberFormat="1" applyFont="1" applyFill="1" applyBorder="1" applyAlignment="1" applyProtection="1">
      <alignment horizontal="right" wrapText="1" readingOrder="1"/>
    </xf>
    <xf numFmtId="3" fontId="1297" fillId="1284" borderId="1241" xfId="0" applyNumberFormat="1" applyFont="1" applyFill="1" applyBorder="1" applyAlignment="1" applyProtection="1">
      <alignment horizontal="right" wrapText="1" readingOrder="1"/>
    </xf>
    <xf numFmtId="3" fontId="1298" fillId="1285" borderId="1242" xfId="0" applyNumberFormat="1" applyFont="1" applyFill="1" applyBorder="1" applyAlignment="1" applyProtection="1">
      <alignment horizontal="right" wrapText="1" readingOrder="1"/>
    </xf>
    <xf numFmtId="3" fontId="1299" fillId="1286" borderId="1243" xfId="0" applyNumberFormat="1" applyFont="1" applyFill="1" applyBorder="1" applyAlignment="1" applyProtection="1">
      <alignment horizontal="right" wrapText="1" readingOrder="1"/>
    </xf>
    <xf numFmtId="3" fontId="1300" fillId="1287" borderId="1244" xfId="0" applyNumberFormat="1" applyFont="1" applyFill="1" applyBorder="1" applyAlignment="1" applyProtection="1">
      <alignment horizontal="right" wrapText="1" readingOrder="1"/>
    </xf>
    <xf numFmtId="3" fontId="1301" fillId="1288" borderId="1245" xfId="0" applyNumberFormat="1" applyFont="1" applyFill="1" applyBorder="1" applyAlignment="1" applyProtection="1">
      <alignment horizontal="right" wrapText="1" readingOrder="1"/>
    </xf>
    <xf numFmtId="3" fontId="1302" fillId="1289" borderId="1246" xfId="0" applyNumberFormat="1" applyFont="1" applyFill="1" applyBorder="1" applyAlignment="1" applyProtection="1">
      <alignment horizontal="right" wrapText="1" readingOrder="1"/>
    </xf>
    <xf numFmtId="3" fontId="1303" fillId="1290" borderId="1247" xfId="0" applyNumberFormat="1" applyFont="1" applyFill="1" applyBorder="1" applyAlignment="1" applyProtection="1">
      <alignment horizontal="right" wrapText="1" readingOrder="1"/>
    </xf>
    <xf numFmtId="3" fontId="1304" fillId="1291" borderId="1248" xfId="0" applyNumberFormat="1" applyFont="1" applyFill="1" applyBorder="1" applyAlignment="1" applyProtection="1">
      <alignment horizontal="right" wrapText="1" readingOrder="1"/>
    </xf>
    <xf numFmtId="3" fontId="1305" fillId="1292" borderId="1249" xfId="0" applyNumberFormat="1" applyFont="1" applyFill="1" applyBorder="1" applyAlignment="1" applyProtection="1">
      <alignment horizontal="right" wrapText="1" readingOrder="1"/>
    </xf>
    <xf numFmtId="3" fontId="1306" fillId="1293" borderId="1250" xfId="0" applyNumberFormat="1" applyFont="1" applyFill="1" applyBorder="1" applyAlignment="1" applyProtection="1">
      <alignment horizontal="right" wrapText="1" readingOrder="1"/>
    </xf>
    <xf numFmtId="3" fontId="1307" fillId="1294" borderId="1251" xfId="0" applyNumberFormat="1" applyFont="1" applyFill="1" applyBorder="1" applyAlignment="1" applyProtection="1">
      <alignment horizontal="right" wrapText="1" readingOrder="1"/>
    </xf>
    <xf numFmtId="3" fontId="1308" fillId="1295" borderId="1252" xfId="0" applyNumberFormat="1" applyFont="1" applyFill="1" applyBorder="1" applyAlignment="1" applyProtection="1">
      <alignment horizontal="right" wrapText="1" readingOrder="1"/>
    </xf>
    <xf numFmtId="3" fontId="1309" fillId="1296" borderId="1253" xfId="0" applyNumberFormat="1" applyFont="1" applyFill="1" applyBorder="1" applyAlignment="1" applyProtection="1">
      <alignment horizontal="right" wrapText="1" readingOrder="1"/>
    </xf>
    <xf numFmtId="3" fontId="1310" fillId="1297" borderId="1254" xfId="0" applyNumberFormat="1" applyFont="1" applyFill="1" applyBorder="1" applyAlignment="1" applyProtection="1">
      <alignment horizontal="right" wrapText="1" readingOrder="1"/>
    </xf>
    <xf numFmtId="3" fontId="1311" fillId="1298" borderId="1255" xfId="0" applyNumberFormat="1" applyFont="1" applyFill="1" applyBorder="1" applyAlignment="1" applyProtection="1">
      <alignment horizontal="right" wrapText="1" readingOrder="1"/>
    </xf>
    <xf numFmtId="3" fontId="1312" fillId="1299" borderId="1256" xfId="0" applyNumberFormat="1" applyFont="1" applyFill="1" applyBorder="1" applyAlignment="1" applyProtection="1">
      <alignment horizontal="right" wrapText="1" readingOrder="1"/>
    </xf>
    <xf numFmtId="3" fontId="1313" fillId="1300" borderId="1257" xfId="0" applyNumberFormat="1" applyFont="1" applyFill="1" applyBorder="1" applyAlignment="1" applyProtection="1">
      <alignment horizontal="right" wrapText="1" readingOrder="1"/>
    </xf>
    <xf numFmtId="3" fontId="1314" fillId="1301" borderId="1258" xfId="0" applyNumberFormat="1" applyFont="1" applyFill="1" applyBorder="1" applyAlignment="1" applyProtection="1">
      <alignment horizontal="right" wrapText="1" readingOrder="1"/>
    </xf>
    <xf numFmtId="3" fontId="1315" fillId="1302" borderId="1259" xfId="0" applyNumberFormat="1" applyFont="1" applyFill="1" applyBorder="1" applyAlignment="1" applyProtection="1">
      <alignment horizontal="right" wrapText="1" readingOrder="1"/>
    </xf>
    <xf numFmtId="3" fontId="1316" fillId="1303" borderId="1260" xfId="0" applyNumberFormat="1" applyFont="1" applyFill="1" applyBorder="1" applyAlignment="1" applyProtection="1">
      <alignment horizontal="right" wrapText="1" readingOrder="1"/>
    </xf>
    <xf numFmtId="3" fontId="1317" fillId="1304" borderId="1261" xfId="0" applyNumberFormat="1" applyFont="1" applyFill="1" applyBorder="1" applyAlignment="1" applyProtection="1">
      <alignment horizontal="right" wrapText="1" readingOrder="1"/>
    </xf>
    <xf numFmtId="3" fontId="1318" fillId="1305" borderId="1262" xfId="0" applyNumberFormat="1" applyFont="1" applyFill="1" applyBorder="1" applyAlignment="1" applyProtection="1">
      <alignment horizontal="right" wrapText="1" readingOrder="1"/>
    </xf>
    <xf numFmtId="3" fontId="1319" fillId="1306" borderId="1263" xfId="0" applyNumberFormat="1" applyFont="1" applyFill="1" applyBorder="1" applyAlignment="1" applyProtection="1">
      <alignment horizontal="right" wrapText="1" readingOrder="1"/>
    </xf>
    <xf numFmtId="3" fontId="1320" fillId="1307" borderId="1264" xfId="0" applyNumberFormat="1" applyFont="1" applyFill="1" applyBorder="1" applyAlignment="1" applyProtection="1">
      <alignment horizontal="right" wrapText="1" readingOrder="1"/>
    </xf>
    <xf numFmtId="3" fontId="1321" fillId="1308" borderId="1265" xfId="0" applyNumberFormat="1" applyFont="1" applyFill="1" applyBorder="1" applyAlignment="1" applyProtection="1">
      <alignment horizontal="right" wrapText="1" readingOrder="1"/>
    </xf>
    <xf numFmtId="3" fontId="1322" fillId="1309" borderId="1266" xfId="0" applyNumberFormat="1" applyFont="1" applyFill="1" applyBorder="1" applyAlignment="1" applyProtection="1">
      <alignment horizontal="right" wrapText="1" readingOrder="1"/>
    </xf>
    <xf numFmtId="164" fontId="1323" fillId="1310" borderId="1267" xfId="0" applyNumberFormat="1" applyFont="1" applyFill="1" applyBorder="1" applyAlignment="1" applyProtection="1">
      <alignment horizontal="right" wrapText="1" readingOrder="1"/>
    </xf>
    <xf numFmtId="164" fontId="1324" fillId="1311" borderId="1268" xfId="0" applyNumberFormat="1" applyFont="1" applyFill="1" applyBorder="1" applyAlignment="1" applyProtection="1">
      <alignment horizontal="right" wrapText="1" readingOrder="1"/>
    </xf>
    <xf numFmtId="0" fontId="1354" fillId="1341" borderId="1298" xfId="0" applyFont="1" applyFill="1" applyBorder="1" applyAlignment="1" applyProtection="1">
      <alignment horizontal="right" vertical="top" wrapText="1" readingOrder="1"/>
    </xf>
    <xf numFmtId="0" fontId="1355" fillId="1342" borderId="1299" xfId="0" applyFont="1" applyFill="1" applyBorder="1" applyAlignment="1" applyProtection="1">
      <alignment horizontal="left" vertical="top" wrapText="1" readingOrder="1"/>
    </xf>
    <xf numFmtId="3" fontId="1356" fillId="1343" borderId="1300" xfId="0" applyNumberFormat="1" applyFont="1" applyFill="1" applyBorder="1" applyAlignment="1" applyProtection="1">
      <alignment horizontal="right" wrapText="1" readingOrder="1"/>
    </xf>
    <xf numFmtId="3" fontId="1357" fillId="1344" borderId="1301" xfId="0" applyNumberFormat="1" applyFont="1" applyFill="1" applyBorder="1" applyAlignment="1" applyProtection="1">
      <alignment horizontal="right" wrapText="1" readingOrder="1"/>
    </xf>
    <xf numFmtId="3" fontId="1358" fillId="1345" borderId="1302" xfId="0" applyNumberFormat="1" applyFont="1" applyFill="1" applyBorder="1" applyAlignment="1" applyProtection="1">
      <alignment horizontal="right" wrapText="1" readingOrder="1"/>
    </xf>
    <xf numFmtId="3" fontId="1359" fillId="1346" borderId="1303" xfId="0" applyNumberFormat="1" applyFont="1" applyFill="1" applyBorder="1" applyAlignment="1" applyProtection="1">
      <alignment horizontal="right" wrapText="1" readingOrder="1"/>
    </xf>
    <xf numFmtId="3" fontId="1360" fillId="1347" borderId="1304" xfId="0" applyNumberFormat="1" applyFont="1" applyFill="1" applyBorder="1" applyAlignment="1" applyProtection="1">
      <alignment horizontal="right" wrapText="1" readingOrder="1"/>
    </xf>
    <xf numFmtId="3" fontId="1361" fillId="1348" borderId="1305" xfId="0" applyNumberFormat="1" applyFont="1" applyFill="1" applyBorder="1" applyAlignment="1" applyProtection="1">
      <alignment horizontal="right" wrapText="1" readingOrder="1"/>
    </xf>
    <xf numFmtId="3" fontId="1362" fillId="1349" borderId="1306" xfId="0" applyNumberFormat="1" applyFont="1" applyFill="1" applyBorder="1" applyAlignment="1" applyProtection="1">
      <alignment horizontal="right" wrapText="1" readingOrder="1"/>
    </xf>
    <xf numFmtId="3" fontId="1363" fillId="1350" borderId="1307" xfId="0" applyNumberFormat="1" applyFont="1" applyFill="1" applyBorder="1" applyAlignment="1" applyProtection="1">
      <alignment horizontal="right" wrapText="1" readingOrder="1"/>
    </xf>
    <xf numFmtId="3" fontId="1364" fillId="1351" borderId="1308" xfId="0" applyNumberFormat="1" applyFont="1" applyFill="1" applyBorder="1" applyAlignment="1" applyProtection="1">
      <alignment horizontal="right" wrapText="1" readingOrder="1"/>
    </xf>
    <xf numFmtId="3" fontId="1365" fillId="1352" borderId="1309" xfId="0" applyNumberFormat="1" applyFont="1" applyFill="1" applyBorder="1" applyAlignment="1" applyProtection="1">
      <alignment horizontal="right" wrapText="1" readingOrder="1"/>
    </xf>
    <xf numFmtId="3" fontId="1366" fillId="1353" borderId="1310" xfId="0" applyNumberFormat="1" applyFont="1" applyFill="1" applyBorder="1" applyAlignment="1" applyProtection="1">
      <alignment horizontal="right" wrapText="1" readingOrder="1"/>
    </xf>
    <xf numFmtId="3" fontId="1367" fillId="1354" borderId="1311" xfId="0" applyNumberFormat="1" applyFont="1" applyFill="1" applyBorder="1" applyAlignment="1" applyProtection="1">
      <alignment horizontal="right" wrapText="1" readingOrder="1"/>
    </xf>
    <xf numFmtId="3" fontId="1368" fillId="1355" borderId="1312" xfId="0" applyNumberFormat="1" applyFont="1" applyFill="1" applyBorder="1" applyAlignment="1" applyProtection="1">
      <alignment horizontal="right" wrapText="1" readingOrder="1"/>
    </xf>
    <xf numFmtId="3" fontId="1369" fillId="1356" borderId="1313" xfId="0" applyNumberFormat="1" applyFont="1" applyFill="1" applyBorder="1" applyAlignment="1" applyProtection="1">
      <alignment horizontal="right" wrapText="1" readingOrder="1"/>
    </xf>
    <xf numFmtId="3" fontId="1370" fillId="1357" borderId="1314" xfId="0" applyNumberFormat="1" applyFont="1" applyFill="1" applyBorder="1" applyAlignment="1" applyProtection="1">
      <alignment horizontal="right" wrapText="1" readingOrder="1"/>
    </xf>
    <xf numFmtId="165" fontId="1371" fillId="1358" borderId="1315" xfId="0" applyNumberFormat="1" applyFont="1" applyFill="1" applyBorder="1" applyAlignment="1" applyProtection="1">
      <alignment horizontal="right" wrapText="1" readingOrder="1"/>
    </xf>
    <xf numFmtId="3" fontId="1372" fillId="1359" borderId="1316" xfId="0" applyNumberFormat="1" applyFont="1" applyFill="1" applyBorder="1" applyAlignment="1" applyProtection="1">
      <alignment horizontal="right" wrapText="1" readingOrder="1"/>
    </xf>
    <xf numFmtId="3" fontId="1373" fillId="1360" borderId="1317" xfId="0" applyNumberFormat="1" applyFont="1" applyFill="1" applyBorder="1" applyAlignment="1" applyProtection="1">
      <alignment horizontal="right" wrapText="1" readingOrder="1"/>
    </xf>
    <xf numFmtId="3" fontId="1374" fillId="1361" borderId="1318" xfId="0" applyNumberFormat="1" applyFont="1" applyFill="1" applyBorder="1" applyAlignment="1" applyProtection="1">
      <alignment horizontal="right" wrapText="1" readingOrder="1"/>
    </xf>
    <xf numFmtId="3" fontId="1375" fillId="1362" borderId="1319" xfId="0" applyNumberFormat="1" applyFont="1" applyFill="1" applyBorder="1" applyAlignment="1" applyProtection="1">
      <alignment horizontal="right" wrapText="1" readingOrder="1"/>
    </xf>
    <xf numFmtId="3" fontId="1376" fillId="1363" borderId="1320" xfId="0" applyNumberFormat="1" applyFont="1" applyFill="1" applyBorder="1" applyAlignment="1" applyProtection="1">
      <alignment horizontal="right" wrapText="1" readingOrder="1"/>
    </xf>
    <xf numFmtId="3" fontId="1377" fillId="1364" borderId="1321" xfId="0" applyNumberFormat="1" applyFont="1" applyFill="1" applyBorder="1" applyAlignment="1" applyProtection="1">
      <alignment horizontal="right" wrapText="1" readingOrder="1"/>
    </xf>
    <xf numFmtId="3" fontId="1378" fillId="1365" borderId="1322" xfId="0" applyNumberFormat="1" applyFont="1" applyFill="1" applyBorder="1" applyAlignment="1" applyProtection="1">
      <alignment horizontal="right" wrapText="1" readingOrder="1"/>
    </xf>
    <xf numFmtId="3" fontId="1379" fillId="1366" borderId="1323" xfId="0" applyNumberFormat="1" applyFont="1" applyFill="1" applyBorder="1" applyAlignment="1" applyProtection="1">
      <alignment horizontal="right" wrapText="1" readingOrder="1"/>
    </xf>
    <xf numFmtId="3" fontId="1380" fillId="1367" borderId="1324" xfId="0" applyNumberFormat="1" applyFont="1" applyFill="1" applyBorder="1" applyAlignment="1" applyProtection="1">
      <alignment horizontal="right" wrapText="1" readingOrder="1"/>
    </xf>
    <xf numFmtId="164" fontId="1381" fillId="1368" borderId="1325" xfId="0" applyNumberFormat="1" applyFont="1" applyFill="1" applyBorder="1" applyAlignment="1" applyProtection="1">
      <alignment horizontal="right" wrapText="1" readingOrder="1"/>
    </xf>
    <xf numFmtId="164" fontId="1382" fillId="1369" borderId="1326" xfId="0" applyNumberFormat="1" applyFont="1" applyFill="1" applyBorder="1" applyAlignment="1" applyProtection="1">
      <alignment horizontal="right" wrapText="1" readingOrder="1"/>
    </xf>
    <xf numFmtId="164" fontId="1383" fillId="1370" borderId="1327" xfId="0" applyNumberFormat="1" applyFont="1" applyFill="1" applyBorder="1" applyAlignment="1" applyProtection="1">
      <alignment horizontal="right" wrapText="1" readingOrder="1"/>
    </xf>
    <xf numFmtId="0" fontId="1384" fillId="1371" borderId="1328" xfId="0" applyFont="1" applyFill="1" applyBorder="1" applyAlignment="1" applyProtection="1">
      <alignment horizontal="right" wrapText="1" readingOrder="1"/>
    </xf>
    <xf numFmtId="0" fontId="1385" fillId="1372" borderId="1329" xfId="0" applyFont="1" applyFill="1" applyBorder="1" applyAlignment="1" applyProtection="1">
      <alignment horizontal="left" vertical="top" wrapText="1" readingOrder="1"/>
    </xf>
    <xf numFmtId="3" fontId="1386" fillId="1373" borderId="1330" xfId="0" applyNumberFormat="1" applyFont="1" applyFill="1" applyBorder="1" applyAlignment="1" applyProtection="1">
      <alignment horizontal="right" wrapText="1" readingOrder="1"/>
    </xf>
    <xf numFmtId="0" fontId="1387" fillId="1374" borderId="1331" xfId="0" applyFont="1" applyFill="1" applyBorder="1" applyAlignment="1" applyProtection="1">
      <alignment horizontal="left" vertical="top" wrapText="1" readingOrder="1"/>
    </xf>
    <xf numFmtId="3" fontId="1388" fillId="1375" borderId="1332" xfId="0" applyNumberFormat="1" applyFont="1" applyFill="1" applyBorder="1" applyAlignment="1" applyProtection="1">
      <alignment horizontal="right" wrapText="1" readingOrder="1"/>
    </xf>
    <xf numFmtId="0" fontId="1389" fillId="1376" borderId="1333" xfId="0" applyFont="1" applyFill="1" applyBorder="1" applyAlignment="1" applyProtection="1">
      <alignment horizontal="left" vertical="top" wrapText="1" readingOrder="1"/>
    </xf>
    <xf numFmtId="3" fontId="1390" fillId="1377" borderId="1334" xfId="0" applyNumberFormat="1" applyFont="1" applyFill="1" applyBorder="1" applyAlignment="1" applyProtection="1">
      <alignment horizontal="right" wrapText="1" readingOrder="1"/>
    </xf>
    <xf numFmtId="0" fontId="1391" fillId="1378" borderId="1335" xfId="0" applyFont="1" applyFill="1" applyBorder="1" applyAlignment="1" applyProtection="1">
      <alignment horizontal="left" vertical="top" wrapText="1" readingOrder="1"/>
    </xf>
    <xf numFmtId="3" fontId="1392" fillId="1379" borderId="1336" xfId="0" applyNumberFormat="1" applyFont="1" applyFill="1" applyBorder="1" applyAlignment="1" applyProtection="1">
      <alignment horizontal="right" wrapText="1" readingOrder="1"/>
    </xf>
    <xf numFmtId="0" fontId="1393" fillId="1380" borderId="1337" xfId="0" applyFont="1" applyFill="1" applyBorder="1" applyAlignment="1" applyProtection="1">
      <alignment horizontal="left" vertical="top" wrapText="1" readingOrder="1"/>
    </xf>
    <xf numFmtId="3" fontId="1394" fillId="1381" borderId="1338" xfId="0" applyNumberFormat="1" applyFont="1" applyFill="1" applyBorder="1" applyAlignment="1" applyProtection="1">
      <alignment horizontal="right" wrapText="1" readingOrder="1"/>
    </xf>
    <xf numFmtId="3" fontId="1395" fillId="1382" borderId="1339" xfId="0" applyNumberFormat="1" applyFont="1" applyFill="1" applyBorder="1" applyAlignment="1" applyProtection="1">
      <alignment horizontal="right" wrapText="1" readingOrder="1"/>
    </xf>
    <xf numFmtId="0" fontId="1396" fillId="1383" borderId="1340" xfId="0" applyFont="1" applyFill="1" applyBorder="1" applyAlignment="1" applyProtection="1">
      <alignment horizontal="left" vertical="top" wrapText="1" readingOrder="1"/>
    </xf>
    <xf numFmtId="3" fontId="1397" fillId="1384" borderId="1341" xfId="0" applyNumberFormat="1" applyFont="1" applyFill="1" applyBorder="1" applyAlignment="1" applyProtection="1">
      <alignment horizontal="right" wrapText="1" readingOrder="1"/>
    </xf>
    <xf numFmtId="3" fontId="1398" fillId="1385" borderId="1342" xfId="0" applyNumberFormat="1" applyFont="1" applyFill="1" applyBorder="1" applyAlignment="1" applyProtection="1">
      <alignment horizontal="right" wrapText="1" readingOrder="1"/>
    </xf>
    <xf numFmtId="3" fontId="1399" fillId="1386" borderId="1343" xfId="0" applyNumberFormat="1" applyFont="1" applyFill="1" applyBorder="1" applyAlignment="1" applyProtection="1">
      <alignment horizontal="right" wrapText="1" readingOrder="1"/>
    </xf>
    <xf numFmtId="3" fontId="1400" fillId="1387" borderId="1344" xfId="0" applyNumberFormat="1" applyFont="1" applyFill="1" applyBorder="1" applyAlignment="1" applyProtection="1">
      <alignment horizontal="right" wrapText="1" readingOrder="1"/>
    </xf>
    <xf numFmtId="3" fontId="1401" fillId="1388" borderId="1345" xfId="0" applyNumberFormat="1" applyFont="1" applyFill="1" applyBorder="1" applyAlignment="1" applyProtection="1">
      <alignment horizontal="right" wrapText="1" readingOrder="1"/>
    </xf>
    <xf numFmtId="3" fontId="1402" fillId="1389" borderId="1346" xfId="0" applyNumberFormat="1" applyFont="1" applyFill="1" applyBorder="1" applyAlignment="1" applyProtection="1">
      <alignment horizontal="right" wrapText="1" readingOrder="1"/>
    </xf>
    <xf numFmtId="3" fontId="1403" fillId="1390" borderId="1347" xfId="0" applyNumberFormat="1" applyFont="1" applyFill="1" applyBorder="1" applyAlignment="1" applyProtection="1">
      <alignment horizontal="right" wrapText="1" readingOrder="1"/>
    </xf>
    <xf numFmtId="3" fontId="1404" fillId="1391" borderId="1348" xfId="0" applyNumberFormat="1" applyFont="1" applyFill="1" applyBorder="1" applyAlignment="1" applyProtection="1">
      <alignment horizontal="right" wrapText="1" readingOrder="1"/>
    </xf>
    <xf numFmtId="3" fontId="1405" fillId="1392" borderId="1349" xfId="0" applyNumberFormat="1" applyFont="1" applyFill="1" applyBorder="1" applyAlignment="1" applyProtection="1">
      <alignment horizontal="right" wrapText="1" readingOrder="1"/>
    </xf>
    <xf numFmtId="3" fontId="1406" fillId="1393" borderId="1350" xfId="0" applyNumberFormat="1" applyFont="1" applyFill="1" applyBorder="1" applyAlignment="1" applyProtection="1">
      <alignment horizontal="right" wrapText="1" readingOrder="1"/>
    </xf>
    <xf numFmtId="3" fontId="1407" fillId="1394" borderId="1351" xfId="0" applyNumberFormat="1" applyFont="1" applyFill="1" applyBorder="1" applyAlignment="1" applyProtection="1">
      <alignment horizontal="right" wrapText="1" readingOrder="1"/>
    </xf>
    <xf numFmtId="3" fontId="1408" fillId="1395" borderId="1352" xfId="0" applyNumberFormat="1" applyFont="1" applyFill="1" applyBorder="1" applyAlignment="1" applyProtection="1">
      <alignment horizontal="right" wrapText="1" readingOrder="1"/>
    </xf>
    <xf numFmtId="3" fontId="1409" fillId="1396" borderId="1353" xfId="0" applyNumberFormat="1" applyFont="1" applyFill="1" applyBorder="1" applyAlignment="1" applyProtection="1">
      <alignment horizontal="right" wrapText="1" readingOrder="1"/>
    </xf>
    <xf numFmtId="3" fontId="1410" fillId="1397" borderId="1354" xfId="0" applyNumberFormat="1" applyFont="1" applyFill="1" applyBorder="1" applyAlignment="1" applyProtection="1">
      <alignment horizontal="right" wrapText="1" readingOrder="1"/>
    </xf>
    <xf numFmtId="3" fontId="1411" fillId="1398" borderId="1355" xfId="0" applyNumberFormat="1" applyFont="1" applyFill="1" applyBorder="1" applyAlignment="1" applyProtection="1">
      <alignment horizontal="right" wrapText="1" readingOrder="1"/>
    </xf>
    <xf numFmtId="165" fontId="1412" fillId="1399" borderId="1356" xfId="0" applyNumberFormat="1" applyFont="1" applyFill="1" applyBorder="1" applyAlignment="1" applyProtection="1">
      <alignment horizontal="right" wrapText="1" readingOrder="1"/>
    </xf>
    <xf numFmtId="3" fontId="1413" fillId="1400" borderId="1357" xfId="0" applyNumberFormat="1" applyFont="1" applyFill="1" applyBorder="1" applyAlignment="1" applyProtection="1">
      <alignment horizontal="right" wrapText="1" readingOrder="1"/>
    </xf>
    <xf numFmtId="3" fontId="1414" fillId="1401" borderId="1358" xfId="0" applyNumberFormat="1" applyFont="1" applyFill="1" applyBorder="1" applyAlignment="1" applyProtection="1">
      <alignment horizontal="right" wrapText="1" readingOrder="1"/>
    </xf>
    <xf numFmtId="3" fontId="1415" fillId="1402" borderId="1359" xfId="0" applyNumberFormat="1" applyFont="1" applyFill="1" applyBorder="1" applyAlignment="1" applyProtection="1">
      <alignment horizontal="right" wrapText="1" readingOrder="1"/>
    </xf>
    <xf numFmtId="3" fontId="1416" fillId="1403" borderId="1360" xfId="0" applyNumberFormat="1" applyFont="1" applyFill="1" applyBorder="1" applyAlignment="1" applyProtection="1">
      <alignment horizontal="right" wrapText="1" readingOrder="1"/>
    </xf>
    <xf numFmtId="3" fontId="1417" fillId="1404" borderId="1361" xfId="0" applyNumberFormat="1" applyFont="1" applyFill="1" applyBorder="1" applyAlignment="1" applyProtection="1">
      <alignment horizontal="right" wrapText="1" readingOrder="1"/>
    </xf>
    <xf numFmtId="3" fontId="1418" fillId="1405" borderId="1362" xfId="0" applyNumberFormat="1" applyFont="1" applyFill="1" applyBorder="1" applyAlignment="1" applyProtection="1">
      <alignment horizontal="right" wrapText="1" readingOrder="1"/>
    </xf>
    <xf numFmtId="3" fontId="1419" fillId="1406" borderId="1363" xfId="0" applyNumberFormat="1" applyFont="1" applyFill="1" applyBorder="1" applyAlignment="1" applyProtection="1">
      <alignment horizontal="right" wrapText="1" readingOrder="1"/>
    </xf>
    <xf numFmtId="3" fontId="1420" fillId="1407" borderId="1364" xfId="0" applyNumberFormat="1" applyFont="1" applyFill="1" applyBorder="1" applyAlignment="1" applyProtection="1">
      <alignment horizontal="right" wrapText="1" readingOrder="1"/>
    </xf>
    <xf numFmtId="3" fontId="1421" fillId="1408" borderId="1365" xfId="0" applyNumberFormat="1" applyFont="1" applyFill="1" applyBorder="1" applyAlignment="1" applyProtection="1">
      <alignment horizontal="right" wrapText="1" readingOrder="1"/>
    </xf>
    <xf numFmtId="164" fontId="1422" fillId="1409" borderId="1366" xfId="0" applyNumberFormat="1" applyFont="1" applyFill="1" applyBorder="1" applyAlignment="1" applyProtection="1">
      <alignment horizontal="right" wrapText="1" readingOrder="1"/>
    </xf>
    <xf numFmtId="164" fontId="1423" fillId="1410" borderId="1367" xfId="0" applyNumberFormat="1" applyFont="1" applyFill="1" applyBorder="1" applyAlignment="1" applyProtection="1">
      <alignment horizontal="right" wrapText="1" readingOrder="1"/>
    </xf>
    <xf numFmtId="164" fontId="1424" fillId="1411" borderId="1368" xfId="0" applyNumberFormat="1" applyFont="1" applyFill="1" applyBorder="1" applyAlignment="1" applyProtection="1">
      <alignment horizontal="right" wrapText="1" readingOrder="1"/>
    </xf>
    <xf numFmtId="0" fontId="1425" fillId="1412" borderId="1369" xfId="0" applyFont="1" applyFill="1" applyBorder="1" applyAlignment="1" applyProtection="1">
      <alignment horizontal="right" wrapText="1" readingOrder="1"/>
    </xf>
    <xf numFmtId="0" fontId="1455" fillId="1442" borderId="1399" xfId="0" applyFont="1" applyFill="1" applyBorder="1" applyAlignment="1" applyProtection="1">
      <alignment horizontal="right" vertical="top" wrapText="1" readingOrder="1"/>
    </xf>
    <xf numFmtId="0" fontId="1456" fillId="1443" borderId="1400" xfId="0" applyFont="1" applyFill="1" applyBorder="1" applyAlignment="1" applyProtection="1">
      <alignment horizontal="left" vertical="top" wrapText="1" readingOrder="1"/>
    </xf>
    <xf numFmtId="3" fontId="1457" fillId="1444" borderId="1401" xfId="0" applyNumberFormat="1" applyFont="1" applyFill="1" applyBorder="1" applyAlignment="1" applyProtection="1">
      <alignment horizontal="right" wrapText="1" readingOrder="1"/>
    </xf>
    <xf numFmtId="3" fontId="1458" fillId="1445" borderId="1402" xfId="0" applyNumberFormat="1" applyFont="1" applyFill="1" applyBorder="1" applyAlignment="1" applyProtection="1">
      <alignment horizontal="right" wrapText="1" readingOrder="1"/>
    </xf>
    <xf numFmtId="3" fontId="1459" fillId="1446" borderId="1403" xfId="0" applyNumberFormat="1" applyFont="1" applyFill="1" applyBorder="1" applyAlignment="1" applyProtection="1">
      <alignment horizontal="right" wrapText="1" readingOrder="1"/>
    </xf>
    <xf numFmtId="3" fontId="1460" fillId="1447" borderId="1404" xfId="0" applyNumberFormat="1" applyFont="1" applyFill="1" applyBorder="1" applyAlignment="1" applyProtection="1">
      <alignment horizontal="right" wrapText="1" readingOrder="1"/>
    </xf>
    <xf numFmtId="3" fontId="1461" fillId="1448" borderId="1405" xfId="0" applyNumberFormat="1" applyFont="1" applyFill="1" applyBorder="1" applyAlignment="1" applyProtection="1">
      <alignment horizontal="right" wrapText="1" readingOrder="1"/>
    </xf>
    <xf numFmtId="3" fontId="1462" fillId="1449" borderId="1406" xfId="0" applyNumberFormat="1" applyFont="1" applyFill="1" applyBorder="1" applyAlignment="1" applyProtection="1">
      <alignment horizontal="right" wrapText="1" readingOrder="1"/>
    </xf>
    <xf numFmtId="3" fontId="1463" fillId="1450" borderId="1407" xfId="0" applyNumberFormat="1" applyFont="1" applyFill="1" applyBorder="1" applyAlignment="1" applyProtection="1">
      <alignment horizontal="right" wrapText="1" readingOrder="1"/>
    </xf>
    <xf numFmtId="3" fontId="1464" fillId="1451" borderId="1408" xfId="0" applyNumberFormat="1" applyFont="1" applyFill="1" applyBorder="1" applyAlignment="1" applyProtection="1">
      <alignment horizontal="right" wrapText="1" readingOrder="1"/>
    </xf>
    <xf numFmtId="3" fontId="1465" fillId="1452" borderId="1409" xfId="0" applyNumberFormat="1" applyFont="1" applyFill="1" applyBorder="1" applyAlignment="1" applyProtection="1">
      <alignment horizontal="right" wrapText="1" readingOrder="1"/>
    </xf>
    <xf numFmtId="3" fontId="1466" fillId="1453" borderId="1410" xfId="0" applyNumberFormat="1" applyFont="1" applyFill="1" applyBorder="1" applyAlignment="1" applyProtection="1">
      <alignment horizontal="right" wrapText="1" readingOrder="1"/>
    </xf>
    <xf numFmtId="3" fontId="1467" fillId="1454" borderId="1411" xfId="0" applyNumberFormat="1" applyFont="1" applyFill="1" applyBorder="1" applyAlignment="1" applyProtection="1">
      <alignment horizontal="right" wrapText="1" readingOrder="1"/>
    </xf>
    <xf numFmtId="3" fontId="1468" fillId="1455" borderId="1412" xfId="0" applyNumberFormat="1" applyFont="1" applyFill="1" applyBorder="1" applyAlignment="1" applyProtection="1">
      <alignment horizontal="right" wrapText="1" readingOrder="1"/>
    </xf>
    <xf numFmtId="3" fontId="1469" fillId="1456" borderId="1413" xfId="0" applyNumberFormat="1" applyFont="1" applyFill="1" applyBorder="1" applyAlignment="1" applyProtection="1">
      <alignment horizontal="right" wrapText="1" readingOrder="1"/>
    </xf>
    <xf numFmtId="3" fontId="1470" fillId="1457" borderId="1414" xfId="0" applyNumberFormat="1" applyFont="1" applyFill="1" applyBorder="1" applyAlignment="1" applyProtection="1">
      <alignment horizontal="right" wrapText="1" readingOrder="1"/>
    </xf>
    <xf numFmtId="3" fontId="1471" fillId="1458" borderId="1415" xfId="0" applyNumberFormat="1" applyFont="1" applyFill="1" applyBorder="1" applyAlignment="1" applyProtection="1">
      <alignment horizontal="right" wrapText="1" readingOrder="1"/>
    </xf>
    <xf numFmtId="3" fontId="1472" fillId="1459" borderId="1416" xfId="0" applyNumberFormat="1" applyFont="1" applyFill="1" applyBorder="1" applyAlignment="1" applyProtection="1">
      <alignment horizontal="right" wrapText="1" readingOrder="1"/>
    </xf>
    <xf numFmtId="3" fontId="1473" fillId="1460" borderId="1417" xfId="0" applyNumberFormat="1" applyFont="1" applyFill="1" applyBorder="1" applyAlignment="1" applyProtection="1">
      <alignment horizontal="right" wrapText="1" readingOrder="1"/>
    </xf>
    <xf numFmtId="3" fontId="1474" fillId="1461" borderId="1418" xfId="0" applyNumberFormat="1" applyFont="1" applyFill="1" applyBorder="1" applyAlignment="1" applyProtection="1">
      <alignment horizontal="right" wrapText="1" readingOrder="1"/>
    </xf>
    <xf numFmtId="3" fontId="1475" fillId="1462" borderId="1419" xfId="0" applyNumberFormat="1" applyFont="1" applyFill="1" applyBorder="1" applyAlignment="1" applyProtection="1">
      <alignment horizontal="right" wrapText="1" readingOrder="1"/>
    </xf>
    <xf numFmtId="3" fontId="1476" fillId="1463" borderId="1420" xfId="0" applyNumberFormat="1" applyFont="1" applyFill="1" applyBorder="1" applyAlignment="1" applyProtection="1">
      <alignment horizontal="right" wrapText="1" readingOrder="1"/>
    </xf>
    <xf numFmtId="3" fontId="1477" fillId="1464" borderId="1421" xfId="0" applyNumberFormat="1" applyFont="1" applyFill="1" applyBorder="1" applyAlignment="1" applyProtection="1">
      <alignment horizontal="right" wrapText="1" readingOrder="1"/>
    </xf>
    <xf numFmtId="3" fontId="1478" fillId="1465" borderId="1422" xfId="0" applyNumberFormat="1" applyFont="1" applyFill="1" applyBorder="1" applyAlignment="1" applyProtection="1">
      <alignment horizontal="right" wrapText="1" readingOrder="1"/>
    </xf>
    <xf numFmtId="3" fontId="1479" fillId="1466" borderId="1423" xfId="0" applyNumberFormat="1" applyFont="1" applyFill="1" applyBorder="1" applyAlignment="1" applyProtection="1">
      <alignment horizontal="right" wrapText="1" readingOrder="1"/>
    </xf>
    <xf numFmtId="3" fontId="1480" fillId="1467" borderId="1424" xfId="0" applyNumberFormat="1" applyFont="1" applyFill="1" applyBorder="1" applyAlignment="1" applyProtection="1">
      <alignment horizontal="right" wrapText="1" readingOrder="1"/>
    </xf>
    <xf numFmtId="3" fontId="1481" fillId="1468" borderId="1425" xfId="0" applyNumberFormat="1" applyFont="1" applyFill="1" applyBorder="1" applyAlignment="1" applyProtection="1">
      <alignment horizontal="right" wrapText="1" readingOrder="1"/>
    </xf>
    <xf numFmtId="3" fontId="1482" fillId="1469" borderId="1426" xfId="0" applyNumberFormat="1" applyFont="1" applyFill="1" applyBorder="1" applyAlignment="1" applyProtection="1">
      <alignment horizontal="right" wrapText="1" readingOrder="1"/>
    </xf>
    <xf numFmtId="3" fontId="1483" fillId="1470" borderId="1427" xfId="0" applyNumberFormat="1" applyFont="1" applyFill="1" applyBorder="1" applyAlignment="1" applyProtection="1">
      <alignment horizontal="right" wrapText="1" readingOrder="1"/>
    </xf>
    <xf numFmtId="164" fontId="1484" fillId="1471" borderId="1428" xfId="0" applyNumberFormat="1" applyFont="1" applyFill="1" applyBorder="1" applyAlignment="1" applyProtection="1">
      <alignment horizontal="right" wrapText="1" readingOrder="1"/>
    </xf>
    <xf numFmtId="0" fontId="1485" fillId="1472" borderId="1429" xfId="0" applyFont="1" applyFill="1" applyBorder="1" applyAlignment="1" applyProtection="1">
      <alignment horizontal="right" wrapText="1" readingOrder="1"/>
    </xf>
    <xf numFmtId="0" fontId="1486" fillId="1473" borderId="1430" xfId="0" applyFont="1" applyFill="1" applyBorder="1" applyAlignment="1" applyProtection="1">
      <alignment horizontal="left" vertical="top" wrapText="1" readingOrder="1"/>
    </xf>
    <xf numFmtId="3" fontId="1487" fillId="1474" borderId="1431" xfId="0" applyNumberFormat="1" applyFont="1" applyFill="1" applyBorder="1" applyAlignment="1" applyProtection="1">
      <alignment horizontal="right" wrapText="1" readingOrder="1"/>
    </xf>
    <xf numFmtId="0" fontId="1488" fillId="1475" borderId="1432" xfId="0" applyFont="1" applyFill="1" applyBorder="1" applyAlignment="1" applyProtection="1">
      <alignment horizontal="left" vertical="top" wrapText="1" readingOrder="1"/>
    </xf>
    <xf numFmtId="3" fontId="1489" fillId="1476" borderId="1433" xfId="0" applyNumberFormat="1" applyFont="1" applyFill="1" applyBorder="1" applyAlignment="1" applyProtection="1">
      <alignment horizontal="right" wrapText="1" readingOrder="1"/>
    </xf>
    <xf numFmtId="0" fontId="1490" fillId="1477" borderId="1434" xfId="0" applyFont="1" applyFill="1" applyBorder="1" applyAlignment="1" applyProtection="1">
      <alignment horizontal="left" vertical="top" wrapText="1" readingOrder="1"/>
    </xf>
    <xf numFmtId="3" fontId="1491" fillId="1478" borderId="1435" xfId="0" applyNumberFormat="1" applyFont="1" applyFill="1" applyBorder="1" applyAlignment="1" applyProtection="1">
      <alignment horizontal="right" wrapText="1" readingOrder="1"/>
    </xf>
    <xf numFmtId="0" fontId="1492" fillId="1479" borderId="1436" xfId="0" applyFont="1" applyFill="1" applyBorder="1" applyAlignment="1" applyProtection="1">
      <alignment horizontal="left" vertical="top" wrapText="1" readingOrder="1"/>
    </xf>
    <xf numFmtId="3" fontId="1493" fillId="1480" borderId="1437" xfId="0" applyNumberFormat="1" applyFont="1" applyFill="1" applyBorder="1" applyAlignment="1" applyProtection="1">
      <alignment horizontal="right" wrapText="1" readingOrder="1"/>
    </xf>
    <xf numFmtId="0" fontId="1494" fillId="1481" borderId="1438" xfId="0" applyFont="1" applyFill="1" applyBorder="1" applyAlignment="1" applyProtection="1">
      <alignment horizontal="left" vertical="top" wrapText="1" readingOrder="1"/>
    </xf>
    <xf numFmtId="3" fontId="1495" fillId="1482" borderId="1439" xfId="0" applyNumberFormat="1" applyFont="1" applyFill="1" applyBorder="1" applyAlignment="1" applyProtection="1">
      <alignment horizontal="right" wrapText="1" readingOrder="1"/>
    </xf>
    <xf numFmtId="3" fontId="1496" fillId="1483" borderId="1440" xfId="0" applyNumberFormat="1" applyFont="1" applyFill="1" applyBorder="1" applyAlignment="1" applyProtection="1">
      <alignment horizontal="right" wrapText="1" readingOrder="1"/>
    </xf>
    <xf numFmtId="0" fontId="1497" fillId="1484" borderId="1441" xfId="0" applyFont="1" applyFill="1" applyBorder="1" applyAlignment="1" applyProtection="1">
      <alignment horizontal="right" wrapText="1" readingOrder="1"/>
    </xf>
    <xf numFmtId="0" fontId="1498" fillId="1485" borderId="1442" xfId="0" applyFont="1" applyFill="1" applyBorder="1" applyAlignment="1" applyProtection="1">
      <alignment horizontal="left" vertical="top" wrapText="1" readingOrder="1"/>
    </xf>
    <xf numFmtId="3" fontId="1499" fillId="1486" borderId="1443" xfId="0" applyNumberFormat="1" applyFont="1" applyFill="1" applyBorder="1" applyAlignment="1" applyProtection="1">
      <alignment horizontal="right" wrapText="1" readingOrder="1"/>
    </xf>
    <xf numFmtId="3" fontId="1500" fillId="1487" borderId="1444" xfId="0" applyNumberFormat="1" applyFont="1" applyFill="1" applyBorder="1" applyAlignment="1" applyProtection="1">
      <alignment horizontal="right" wrapText="1" readingOrder="1"/>
    </xf>
    <xf numFmtId="3" fontId="1501" fillId="1488" borderId="1445" xfId="0" applyNumberFormat="1" applyFont="1" applyFill="1" applyBorder="1" applyAlignment="1" applyProtection="1">
      <alignment horizontal="right" wrapText="1" readingOrder="1"/>
    </xf>
    <xf numFmtId="3" fontId="1502" fillId="1489" borderId="1446" xfId="0" applyNumberFormat="1" applyFont="1" applyFill="1" applyBorder="1" applyAlignment="1" applyProtection="1">
      <alignment horizontal="right" wrapText="1" readingOrder="1"/>
    </xf>
    <xf numFmtId="3" fontId="1503" fillId="1490" borderId="1447" xfId="0" applyNumberFormat="1" applyFont="1" applyFill="1" applyBorder="1" applyAlignment="1" applyProtection="1">
      <alignment horizontal="right" wrapText="1" readingOrder="1"/>
    </xf>
    <xf numFmtId="3" fontId="1504" fillId="1491" borderId="1448" xfId="0" applyNumberFormat="1" applyFont="1" applyFill="1" applyBorder="1" applyAlignment="1" applyProtection="1">
      <alignment horizontal="right" wrapText="1" readingOrder="1"/>
    </xf>
    <xf numFmtId="3" fontId="1505" fillId="1492" borderId="1449" xfId="0" applyNumberFormat="1" applyFont="1" applyFill="1" applyBorder="1" applyAlignment="1" applyProtection="1">
      <alignment horizontal="right" wrapText="1" readingOrder="1"/>
    </xf>
    <xf numFmtId="3" fontId="1506" fillId="1493" borderId="1450" xfId="0" applyNumberFormat="1" applyFont="1" applyFill="1" applyBorder="1" applyAlignment="1" applyProtection="1">
      <alignment horizontal="right" wrapText="1" readingOrder="1"/>
    </xf>
    <xf numFmtId="3" fontId="1507" fillId="1494" borderId="1451" xfId="0" applyNumberFormat="1" applyFont="1" applyFill="1" applyBorder="1" applyAlignment="1" applyProtection="1">
      <alignment horizontal="right" wrapText="1" readingOrder="1"/>
    </xf>
    <xf numFmtId="3" fontId="1508" fillId="1495" borderId="1452" xfId="0" applyNumberFormat="1" applyFont="1" applyFill="1" applyBorder="1" applyAlignment="1" applyProtection="1">
      <alignment horizontal="right" wrapText="1" readingOrder="1"/>
    </xf>
    <xf numFmtId="3" fontId="1509" fillId="1496" borderId="1453" xfId="0" applyNumberFormat="1" applyFont="1" applyFill="1" applyBorder="1" applyAlignment="1" applyProtection="1">
      <alignment horizontal="right" wrapText="1" readingOrder="1"/>
    </xf>
    <xf numFmtId="3" fontId="1510" fillId="1497" borderId="1454" xfId="0" applyNumberFormat="1" applyFont="1" applyFill="1" applyBorder="1" applyAlignment="1" applyProtection="1">
      <alignment horizontal="right" wrapText="1" readingOrder="1"/>
    </xf>
    <xf numFmtId="3" fontId="1511" fillId="1498" borderId="1455" xfId="0" applyNumberFormat="1" applyFont="1" applyFill="1" applyBorder="1" applyAlignment="1" applyProtection="1">
      <alignment horizontal="right" wrapText="1" readingOrder="1"/>
    </xf>
    <xf numFmtId="3" fontId="1512" fillId="1499" borderId="1456" xfId="0" applyNumberFormat="1" applyFont="1" applyFill="1" applyBorder="1" applyAlignment="1" applyProtection="1">
      <alignment horizontal="right" wrapText="1" readingOrder="1"/>
    </xf>
    <xf numFmtId="3" fontId="1513" fillId="1500" borderId="1457" xfId="0" applyNumberFormat="1" applyFont="1" applyFill="1" applyBorder="1" applyAlignment="1" applyProtection="1">
      <alignment horizontal="right" wrapText="1" readingOrder="1"/>
    </xf>
    <xf numFmtId="3" fontId="1514" fillId="1501" borderId="1458" xfId="0" applyNumberFormat="1" applyFont="1" applyFill="1" applyBorder="1" applyAlignment="1" applyProtection="1">
      <alignment horizontal="right" wrapText="1" readingOrder="1"/>
    </xf>
    <xf numFmtId="3" fontId="1515" fillId="1502" borderId="1459" xfId="0" applyNumberFormat="1" applyFont="1" applyFill="1" applyBorder="1" applyAlignment="1" applyProtection="1">
      <alignment horizontal="right" wrapText="1" readingOrder="1"/>
    </xf>
    <xf numFmtId="3" fontId="1516" fillId="1503" borderId="1460" xfId="0" applyNumberFormat="1" applyFont="1" applyFill="1" applyBorder="1" applyAlignment="1" applyProtection="1">
      <alignment horizontal="right" wrapText="1" readingOrder="1"/>
    </xf>
    <xf numFmtId="3" fontId="1517" fillId="1504" borderId="1461" xfId="0" applyNumberFormat="1" applyFont="1" applyFill="1" applyBorder="1" applyAlignment="1" applyProtection="1">
      <alignment horizontal="right" wrapText="1" readingOrder="1"/>
    </xf>
    <xf numFmtId="3" fontId="1518" fillId="1505" borderId="1462" xfId="0" applyNumberFormat="1" applyFont="1" applyFill="1" applyBorder="1" applyAlignment="1" applyProtection="1">
      <alignment horizontal="right" wrapText="1" readingOrder="1"/>
    </xf>
    <xf numFmtId="3" fontId="1519" fillId="1506" borderId="1463" xfId="0" applyNumberFormat="1" applyFont="1" applyFill="1" applyBorder="1" applyAlignment="1" applyProtection="1">
      <alignment horizontal="right" wrapText="1" readingOrder="1"/>
    </xf>
    <xf numFmtId="3" fontId="1520" fillId="1507" borderId="1464" xfId="0" applyNumberFormat="1" applyFont="1" applyFill="1" applyBorder="1" applyAlignment="1" applyProtection="1">
      <alignment horizontal="right" wrapText="1" readingOrder="1"/>
    </xf>
    <xf numFmtId="3" fontId="1521" fillId="1508" borderId="1465" xfId="0" applyNumberFormat="1" applyFont="1" applyFill="1" applyBorder="1" applyAlignment="1" applyProtection="1">
      <alignment horizontal="right" wrapText="1" readingOrder="1"/>
    </xf>
    <xf numFmtId="3" fontId="1522" fillId="1509" borderId="1466" xfId="0" applyNumberFormat="1" applyFont="1" applyFill="1" applyBorder="1" applyAlignment="1" applyProtection="1">
      <alignment horizontal="right" wrapText="1" readingOrder="1"/>
    </xf>
    <xf numFmtId="3" fontId="1523" fillId="1510" borderId="1467" xfId="0" applyNumberFormat="1" applyFont="1" applyFill="1" applyBorder="1" applyAlignment="1" applyProtection="1">
      <alignment horizontal="right" wrapText="1" readingOrder="1"/>
    </xf>
    <xf numFmtId="3" fontId="1524" fillId="1511" borderId="1468" xfId="0" applyNumberFormat="1" applyFont="1" applyFill="1" applyBorder="1" applyAlignment="1" applyProtection="1">
      <alignment horizontal="right" wrapText="1" readingOrder="1"/>
    </xf>
    <xf numFmtId="3" fontId="1525" fillId="1512" borderId="1469" xfId="0" applyNumberFormat="1" applyFont="1" applyFill="1" applyBorder="1" applyAlignment="1" applyProtection="1">
      <alignment horizontal="right" wrapText="1" readingOrder="1"/>
    </xf>
    <xf numFmtId="164" fontId="1526" fillId="1513" borderId="1470" xfId="0" applyNumberFormat="1" applyFont="1" applyFill="1" applyBorder="1" applyAlignment="1" applyProtection="1">
      <alignment horizontal="right" wrapText="1" readingOrder="1"/>
    </xf>
    <xf numFmtId="0" fontId="1527" fillId="1514" borderId="1471" xfId="0" applyFont="1" applyFill="1" applyBorder="1" applyAlignment="1" applyProtection="1">
      <alignment horizontal="right" wrapText="1" readingOrder="1"/>
    </xf>
    <xf numFmtId="0" fontId="1557" fillId="1544" borderId="1501" xfId="0" applyFont="1" applyFill="1" applyBorder="1" applyAlignment="1" applyProtection="1">
      <alignment horizontal="right" vertical="top" wrapText="1" readingOrder="1"/>
    </xf>
    <xf numFmtId="0" fontId="1558" fillId="1545" borderId="1502" xfId="0" applyFont="1" applyFill="1" applyBorder="1" applyAlignment="1" applyProtection="1">
      <alignment horizontal="left" vertical="top" wrapText="1" readingOrder="1"/>
    </xf>
    <xf numFmtId="3" fontId="1559" fillId="1546" borderId="1503" xfId="0" applyNumberFormat="1" applyFont="1" applyFill="1" applyBorder="1" applyAlignment="1" applyProtection="1">
      <alignment horizontal="right" wrapText="1" readingOrder="1"/>
    </xf>
    <xf numFmtId="3" fontId="1560" fillId="1547" borderId="1504" xfId="0" applyNumberFormat="1" applyFont="1" applyFill="1" applyBorder="1" applyAlignment="1" applyProtection="1">
      <alignment horizontal="right" wrapText="1" readingOrder="1"/>
    </xf>
    <xf numFmtId="3" fontId="1561" fillId="1548" borderId="1505" xfId="0" applyNumberFormat="1" applyFont="1" applyFill="1" applyBorder="1" applyAlignment="1" applyProtection="1">
      <alignment horizontal="right" wrapText="1" readingOrder="1"/>
    </xf>
    <xf numFmtId="3" fontId="1562" fillId="1549" borderId="1506" xfId="0" applyNumberFormat="1" applyFont="1" applyFill="1" applyBorder="1" applyAlignment="1" applyProtection="1">
      <alignment horizontal="right" wrapText="1" readingOrder="1"/>
    </xf>
    <xf numFmtId="3" fontId="1563" fillId="1550" borderId="1507" xfId="0" applyNumberFormat="1" applyFont="1" applyFill="1" applyBorder="1" applyAlignment="1" applyProtection="1">
      <alignment horizontal="right" wrapText="1" readingOrder="1"/>
    </xf>
    <xf numFmtId="3" fontId="1564" fillId="1551" borderId="1508" xfId="0" applyNumberFormat="1" applyFont="1" applyFill="1" applyBorder="1" applyAlignment="1" applyProtection="1">
      <alignment horizontal="right" wrapText="1" readingOrder="1"/>
    </xf>
    <xf numFmtId="3" fontId="1565" fillId="1552" borderId="1509" xfId="0" applyNumberFormat="1" applyFont="1" applyFill="1" applyBorder="1" applyAlignment="1" applyProtection="1">
      <alignment horizontal="right" wrapText="1" readingOrder="1"/>
    </xf>
    <xf numFmtId="3" fontId="1566" fillId="1553" borderId="1510" xfId="0" applyNumberFormat="1" applyFont="1" applyFill="1" applyBorder="1" applyAlignment="1" applyProtection="1">
      <alignment horizontal="right" wrapText="1" readingOrder="1"/>
    </xf>
    <xf numFmtId="3" fontId="1567" fillId="1554" borderId="1511" xfId="0" applyNumberFormat="1" applyFont="1" applyFill="1" applyBorder="1" applyAlignment="1" applyProtection="1">
      <alignment horizontal="right" wrapText="1" readingOrder="1"/>
    </xf>
    <xf numFmtId="3" fontId="1568" fillId="1555" borderId="1512" xfId="0" applyNumberFormat="1" applyFont="1" applyFill="1" applyBorder="1" applyAlignment="1" applyProtection="1">
      <alignment horizontal="right" wrapText="1" readingOrder="1"/>
    </xf>
    <xf numFmtId="3" fontId="1569" fillId="1556" borderId="1513" xfId="0" applyNumberFormat="1" applyFont="1" applyFill="1" applyBorder="1" applyAlignment="1" applyProtection="1">
      <alignment horizontal="right" wrapText="1" readingOrder="1"/>
    </xf>
    <xf numFmtId="3" fontId="1570" fillId="1557" borderId="1514" xfId="0" applyNumberFormat="1" applyFont="1" applyFill="1" applyBorder="1" applyAlignment="1" applyProtection="1">
      <alignment horizontal="right" wrapText="1" readingOrder="1"/>
    </xf>
    <xf numFmtId="3" fontId="1571" fillId="1558" borderId="1515" xfId="0" applyNumberFormat="1" applyFont="1" applyFill="1" applyBorder="1" applyAlignment="1" applyProtection="1">
      <alignment horizontal="right" wrapText="1" readingOrder="1"/>
    </xf>
    <xf numFmtId="3" fontId="1572" fillId="1559" borderId="1516" xfId="0" applyNumberFormat="1" applyFont="1" applyFill="1" applyBorder="1" applyAlignment="1" applyProtection="1">
      <alignment horizontal="right" wrapText="1" readingOrder="1"/>
    </xf>
    <xf numFmtId="3" fontId="1573" fillId="1560" borderId="1517" xfId="0" applyNumberFormat="1" applyFont="1" applyFill="1" applyBorder="1" applyAlignment="1" applyProtection="1">
      <alignment horizontal="right" wrapText="1" readingOrder="1"/>
    </xf>
    <xf numFmtId="3" fontId="1574" fillId="1561" borderId="1518" xfId="0" applyNumberFormat="1" applyFont="1" applyFill="1" applyBorder="1" applyAlignment="1" applyProtection="1">
      <alignment horizontal="right" wrapText="1" readingOrder="1"/>
    </xf>
    <xf numFmtId="3" fontId="1575" fillId="1562" borderId="1519" xfId="0" applyNumberFormat="1" applyFont="1" applyFill="1" applyBorder="1" applyAlignment="1" applyProtection="1">
      <alignment horizontal="right" wrapText="1" readingOrder="1"/>
    </xf>
    <xf numFmtId="3" fontId="1576" fillId="1563" borderId="1520" xfId="0" applyNumberFormat="1" applyFont="1" applyFill="1" applyBorder="1" applyAlignment="1" applyProtection="1">
      <alignment horizontal="right" wrapText="1" readingOrder="1"/>
    </xf>
    <xf numFmtId="3" fontId="1577" fillId="1564" borderId="1521" xfId="0" applyNumberFormat="1" applyFont="1" applyFill="1" applyBorder="1" applyAlignment="1" applyProtection="1">
      <alignment horizontal="right" wrapText="1" readingOrder="1"/>
    </xf>
    <xf numFmtId="3" fontId="1578" fillId="1565" borderId="1522" xfId="0" applyNumberFormat="1" applyFont="1" applyFill="1" applyBorder="1" applyAlignment="1" applyProtection="1">
      <alignment horizontal="right" wrapText="1" readingOrder="1"/>
    </xf>
    <xf numFmtId="3" fontId="1579" fillId="1566" borderId="1523" xfId="0" applyNumberFormat="1" applyFont="1" applyFill="1" applyBorder="1" applyAlignment="1" applyProtection="1">
      <alignment horizontal="right" wrapText="1" readingOrder="1"/>
    </xf>
    <xf numFmtId="3" fontId="1580" fillId="1567" borderId="1524" xfId="0" applyNumberFormat="1" applyFont="1" applyFill="1" applyBorder="1" applyAlignment="1" applyProtection="1">
      <alignment horizontal="right" wrapText="1" readingOrder="1"/>
    </xf>
    <xf numFmtId="3" fontId="1581" fillId="1568" borderId="1525" xfId="0" applyNumberFormat="1" applyFont="1" applyFill="1" applyBorder="1" applyAlignment="1" applyProtection="1">
      <alignment horizontal="right" wrapText="1" readingOrder="1"/>
    </xf>
    <xf numFmtId="3" fontId="1582" fillId="1569" borderId="1526" xfId="0" applyNumberFormat="1" applyFont="1" applyFill="1" applyBorder="1" applyAlignment="1" applyProtection="1">
      <alignment horizontal="right" wrapText="1" readingOrder="1"/>
    </xf>
    <xf numFmtId="3" fontId="1583" fillId="1570" borderId="1527" xfId="0" applyNumberFormat="1" applyFont="1" applyFill="1" applyBorder="1" applyAlignment="1" applyProtection="1">
      <alignment horizontal="right" wrapText="1" readingOrder="1"/>
    </xf>
    <xf numFmtId="3" fontId="1584" fillId="1571" borderId="1528" xfId="0" applyNumberFormat="1" applyFont="1" applyFill="1" applyBorder="1" applyAlignment="1" applyProtection="1">
      <alignment horizontal="right" wrapText="1" readingOrder="1"/>
    </xf>
    <xf numFmtId="3" fontId="1585" fillId="1572" borderId="1529" xfId="0" applyNumberFormat="1" applyFont="1" applyFill="1" applyBorder="1" applyAlignment="1" applyProtection="1">
      <alignment horizontal="right" wrapText="1" readingOrder="1"/>
    </xf>
    <xf numFmtId="3" fontId="1586" fillId="1573" borderId="1530" xfId="0" applyNumberFormat="1" applyFont="1" applyFill="1" applyBorder="1" applyAlignment="1" applyProtection="1">
      <alignment horizontal="right" wrapText="1" readingOrder="1"/>
    </xf>
    <xf numFmtId="3" fontId="1587" fillId="1574" borderId="1531" xfId="0" applyNumberFormat="1" applyFont="1" applyFill="1" applyBorder="1" applyAlignment="1" applyProtection="1">
      <alignment horizontal="right" wrapText="1" readingOrder="1"/>
    </xf>
    <xf numFmtId="0" fontId="1588" fillId="1575" borderId="1532" xfId="0" applyFont="1" applyFill="1" applyBorder="1" applyAlignment="1" applyProtection="1">
      <alignment horizontal="left" vertical="top" wrapText="1" readingOrder="1"/>
    </xf>
    <xf numFmtId="3" fontId="1589" fillId="1576" borderId="1533" xfId="0" applyNumberFormat="1" applyFont="1" applyFill="1" applyBorder="1" applyAlignment="1" applyProtection="1">
      <alignment horizontal="right" wrapText="1" readingOrder="1"/>
    </xf>
    <xf numFmtId="0" fontId="1590" fillId="1577" borderId="1534" xfId="0" applyFont="1" applyFill="1" applyBorder="1" applyAlignment="1" applyProtection="1">
      <alignment horizontal="left" vertical="top" wrapText="1" readingOrder="1"/>
    </xf>
    <xf numFmtId="3" fontId="1591" fillId="1578" borderId="1535" xfId="0" applyNumberFormat="1" applyFont="1" applyFill="1" applyBorder="1" applyAlignment="1" applyProtection="1">
      <alignment horizontal="right" wrapText="1" readingOrder="1"/>
    </xf>
    <xf numFmtId="0" fontId="1620" fillId="1605" borderId="1536" xfId="0" applyFont="1" applyFill="1" applyBorder="1" applyAlignment="1" applyProtection="1">
      <alignment horizontal="left" vertical="top" wrapText="1" readingOrder="1"/>
    </xf>
    <xf numFmtId="3" fontId="1621" fillId="1606" borderId="1537" xfId="0" applyNumberFormat="1" applyFont="1" applyFill="1" applyBorder="1" applyAlignment="1" applyProtection="1">
      <alignment horizontal="right" wrapText="1" readingOrder="1"/>
    </xf>
    <xf numFmtId="0" fontId="1622" fillId="1607" borderId="1538" xfId="0" applyFont="1" applyFill="1" applyBorder="1" applyAlignment="1" applyProtection="1">
      <alignment horizontal="left" vertical="top" wrapText="1" readingOrder="1"/>
    </xf>
    <xf numFmtId="3" fontId="1623" fillId="1608" borderId="1539" xfId="0" applyNumberFormat="1" applyFont="1" applyFill="1" applyBorder="1" applyAlignment="1" applyProtection="1">
      <alignment horizontal="right" wrapText="1" readingOrder="1"/>
    </xf>
    <xf numFmtId="3" fontId="1624" fillId="1609" borderId="1540" xfId="0" applyNumberFormat="1" applyFont="1" applyFill="1" applyBorder="1" applyAlignment="1" applyProtection="1">
      <alignment horizontal="right" wrapText="1" readingOrder="1"/>
    </xf>
    <xf numFmtId="0" fontId="1625" fillId="1610" borderId="1541" xfId="0" applyFont="1" applyFill="1" applyBorder="1" applyAlignment="1" applyProtection="1">
      <alignment horizontal="left" vertical="top" wrapText="1" readingOrder="1"/>
    </xf>
    <xf numFmtId="3" fontId="1626" fillId="1611" borderId="1542" xfId="0" applyNumberFormat="1" applyFont="1" applyFill="1" applyBorder="1" applyAlignment="1" applyProtection="1">
      <alignment horizontal="right" wrapText="1" readingOrder="1"/>
    </xf>
    <xf numFmtId="3" fontId="1627" fillId="1612" borderId="1543" xfId="0" applyNumberFormat="1" applyFont="1" applyFill="1" applyBorder="1" applyAlignment="1" applyProtection="1">
      <alignment horizontal="right" wrapText="1" readingOrder="1"/>
    </xf>
    <xf numFmtId="3" fontId="1628" fillId="1613" borderId="1544" xfId="0" applyNumberFormat="1" applyFont="1" applyFill="1" applyBorder="1" applyAlignment="1" applyProtection="1">
      <alignment horizontal="right" wrapText="1" readingOrder="1"/>
    </xf>
    <xf numFmtId="3" fontId="1629" fillId="1614" borderId="1545" xfId="0" applyNumberFormat="1" applyFont="1" applyFill="1" applyBorder="1" applyAlignment="1" applyProtection="1">
      <alignment horizontal="right" wrapText="1" readingOrder="1"/>
    </xf>
    <xf numFmtId="3" fontId="1630" fillId="1615" borderId="1546" xfId="0" applyNumberFormat="1" applyFont="1" applyFill="1" applyBorder="1" applyAlignment="1" applyProtection="1">
      <alignment horizontal="right" wrapText="1" readingOrder="1"/>
    </xf>
    <xf numFmtId="3" fontId="1631" fillId="1616" borderId="1547" xfId="0" applyNumberFormat="1" applyFont="1" applyFill="1" applyBorder="1" applyAlignment="1" applyProtection="1">
      <alignment horizontal="right" wrapText="1" readingOrder="1"/>
    </xf>
    <xf numFmtId="3" fontId="1632" fillId="1617" borderId="1548" xfId="0" applyNumberFormat="1" applyFont="1" applyFill="1" applyBorder="1" applyAlignment="1" applyProtection="1">
      <alignment horizontal="right" wrapText="1" readingOrder="1"/>
    </xf>
    <xf numFmtId="3" fontId="1633" fillId="1618" borderId="1549" xfId="0" applyNumberFormat="1" applyFont="1" applyFill="1" applyBorder="1" applyAlignment="1" applyProtection="1">
      <alignment horizontal="right" wrapText="1" readingOrder="1"/>
    </xf>
    <xf numFmtId="3" fontId="1634" fillId="1619" borderId="1550" xfId="0" applyNumberFormat="1" applyFont="1" applyFill="1" applyBorder="1" applyAlignment="1" applyProtection="1">
      <alignment horizontal="right" wrapText="1" readingOrder="1"/>
    </xf>
    <xf numFmtId="3" fontId="1635" fillId="1620" borderId="1551" xfId="0" applyNumberFormat="1" applyFont="1" applyFill="1" applyBorder="1" applyAlignment="1" applyProtection="1">
      <alignment horizontal="right" wrapText="1" readingOrder="1"/>
    </xf>
    <xf numFmtId="3" fontId="1636" fillId="1621" borderId="1552" xfId="0" applyNumberFormat="1" applyFont="1" applyFill="1" applyBorder="1" applyAlignment="1" applyProtection="1">
      <alignment horizontal="right" wrapText="1" readingOrder="1"/>
    </xf>
    <xf numFmtId="3" fontId="1637" fillId="1622" borderId="1553" xfId="0" applyNumberFormat="1" applyFont="1" applyFill="1" applyBorder="1" applyAlignment="1" applyProtection="1">
      <alignment horizontal="right" wrapText="1" readingOrder="1"/>
    </xf>
    <xf numFmtId="3" fontId="1638" fillId="1623" borderId="1554" xfId="0" applyNumberFormat="1" applyFont="1" applyFill="1" applyBorder="1" applyAlignment="1" applyProtection="1">
      <alignment horizontal="right" wrapText="1" readingOrder="1"/>
    </xf>
    <xf numFmtId="3" fontId="1639" fillId="1624" borderId="1555" xfId="0" applyNumberFormat="1" applyFont="1" applyFill="1" applyBorder="1" applyAlignment="1" applyProtection="1">
      <alignment horizontal="right" wrapText="1" readingOrder="1"/>
    </xf>
    <xf numFmtId="3" fontId="1640" fillId="1625" borderId="1556" xfId="0" applyNumberFormat="1" applyFont="1" applyFill="1" applyBorder="1" applyAlignment="1" applyProtection="1">
      <alignment horizontal="right" wrapText="1" readingOrder="1"/>
    </xf>
    <xf numFmtId="3" fontId="1641" fillId="1626" borderId="1557" xfId="0" applyNumberFormat="1" applyFont="1" applyFill="1" applyBorder="1" applyAlignment="1" applyProtection="1">
      <alignment horizontal="right" wrapText="1" readingOrder="1"/>
    </xf>
    <xf numFmtId="3" fontId="1642" fillId="1627" borderId="1558" xfId="0" applyNumberFormat="1" applyFont="1" applyFill="1" applyBorder="1" applyAlignment="1" applyProtection="1">
      <alignment horizontal="right" wrapText="1" readingOrder="1"/>
    </xf>
    <xf numFmtId="3" fontId="1643" fillId="1628" borderId="1559" xfId="0" applyNumberFormat="1" applyFont="1" applyFill="1" applyBorder="1" applyAlignment="1" applyProtection="1">
      <alignment horizontal="right" wrapText="1" readingOrder="1"/>
    </xf>
    <xf numFmtId="3" fontId="1644" fillId="1629" borderId="1560" xfId="0" applyNumberFormat="1" applyFont="1" applyFill="1" applyBorder="1" applyAlignment="1" applyProtection="1">
      <alignment horizontal="right" wrapText="1" readingOrder="1"/>
    </xf>
    <xf numFmtId="3" fontId="1645" fillId="1630" borderId="1561" xfId="0" applyNumberFormat="1" applyFont="1" applyFill="1" applyBorder="1" applyAlignment="1" applyProtection="1">
      <alignment horizontal="right" wrapText="1" readingOrder="1"/>
    </xf>
    <xf numFmtId="3" fontId="1646" fillId="1631" borderId="1562" xfId="0" applyNumberFormat="1" applyFont="1" applyFill="1" applyBorder="1" applyAlignment="1" applyProtection="1">
      <alignment horizontal="right" wrapText="1" readingOrder="1"/>
    </xf>
    <xf numFmtId="3" fontId="1647" fillId="1632" borderId="1563" xfId="0" applyNumberFormat="1" applyFont="1" applyFill="1" applyBorder="1" applyAlignment="1" applyProtection="1">
      <alignment horizontal="right" wrapText="1" readingOrder="1"/>
    </xf>
    <xf numFmtId="3" fontId="1648" fillId="1633" borderId="1564" xfId="0" applyNumberFormat="1" applyFont="1" applyFill="1" applyBorder="1" applyAlignment="1" applyProtection="1">
      <alignment horizontal="right" wrapText="1" readingOrder="1"/>
    </xf>
    <xf numFmtId="3" fontId="1649" fillId="1634" borderId="1565" xfId="0" applyNumberFormat="1" applyFont="1" applyFill="1" applyBorder="1" applyAlignment="1" applyProtection="1">
      <alignment horizontal="right" wrapText="1" readingOrder="1"/>
    </xf>
    <xf numFmtId="3" fontId="1650" fillId="1635" borderId="1566" xfId="0" applyNumberFormat="1" applyFont="1" applyFill="1" applyBorder="1" applyAlignment="1" applyProtection="1">
      <alignment horizontal="right" wrapText="1" readingOrder="1"/>
    </xf>
    <xf numFmtId="3" fontId="1651" fillId="1636" borderId="1567" xfId="0" applyNumberFormat="1" applyFont="1" applyFill="1" applyBorder="1" applyAlignment="1" applyProtection="1">
      <alignment horizontal="right" wrapText="1" readingOrder="1"/>
    </xf>
    <xf numFmtId="3" fontId="1652" fillId="1637" borderId="1568" xfId="0" applyNumberFormat="1" applyFont="1" applyFill="1" applyBorder="1" applyAlignment="1" applyProtection="1">
      <alignment horizontal="right" wrapText="1" readingOrder="1"/>
    </xf>
    <xf numFmtId="3" fontId="1653" fillId="1638" borderId="1569" xfId="0" applyNumberFormat="1" applyFont="1" applyFill="1" applyBorder="1" applyAlignment="1" applyProtection="1">
      <alignment horizontal="right" wrapText="1" readingOrder="1"/>
    </xf>
    <xf numFmtId="0" fontId="1654" fillId="1639" borderId="1570" xfId="0" applyFont="1" applyFill="1" applyBorder="1" applyAlignment="1" applyProtection="1">
      <alignment horizontal="right" wrapText="1" readingOrder="1"/>
    </xf>
    <xf numFmtId="0" fontId="1685" fillId="1670" borderId="1600" xfId="0" applyFont="1" applyFill="1" applyBorder="1" applyAlignment="1" applyProtection="1">
      <alignment horizontal="right" vertical="top" wrapText="1" readingOrder="1"/>
    </xf>
    <xf numFmtId="0" fontId="1715" fillId="1700" borderId="1601" xfId="0" applyFont="1" applyFill="1" applyBorder="1" applyAlignment="1" applyProtection="1">
      <alignment horizontal="left" vertical="top" wrapText="1" readingOrder="1"/>
    </xf>
    <xf numFmtId="3" fontId="1716" fillId="1701" borderId="1602" xfId="0" applyNumberFormat="1" applyFont="1" applyFill="1" applyBorder="1" applyAlignment="1" applyProtection="1">
      <alignment horizontal="right" wrapText="1" readingOrder="1"/>
    </xf>
    <xf numFmtId="3" fontId="1717" fillId="1702" borderId="1603" xfId="0" applyNumberFormat="1" applyFont="1" applyFill="1" applyBorder="1" applyAlignment="1" applyProtection="1">
      <alignment horizontal="right" wrapText="1" readingOrder="1"/>
    </xf>
    <xf numFmtId="3" fontId="1718" fillId="1703" borderId="1604" xfId="0" applyNumberFormat="1" applyFont="1" applyFill="1" applyBorder="1" applyAlignment="1" applyProtection="1">
      <alignment horizontal="right" wrapText="1" readingOrder="1"/>
    </xf>
    <xf numFmtId="3" fontId="1719" fillId="1704" borderId="1605" xfId="0" applyNumberFormat="1" applyFont="1" applyFill="1" applyBorder="1" applyAlignment="1" applyProtection="1">
      <alignment horizontal="right" wrapText="1" readingOrder="1"/>
    </xf>
    <xf numFmtId="3" fontId="1720" fillId="1705" borderId="1606" xfId="0" applyNumberFormat="1" applyFont="1" applyFill="1" applyBorder="1" applyAlignment="1" applyProtection="1">
      <alignment horizontal="right" wrapText="1" readingOrder="1"/>
    </xf>
    <xf numFmtId="3" fontId="1721" fillId="1706" borderId="1607" xfId="0" applyNumberFormat="1" applyFont="1" applyFill="1" applyBorder="1" applyAlignment="1" applyProtection="1">
      <alignment horizontal="right" wrapText="1" readingOrder="1"/>
    </xf>
    <xf numFmtId="3" fontId="1722" fillId="1707" borderId="1608" xfId="0" applyNumberFormat="1" applyFont="1" applyFill="1" applyBorder="1" applyAlignment="1" applyProtection="1">
      <alignment horizontal="right" wrapText="1" readingOrder="1"/>
    </xf>
    <xf numFmtId="3" fontId="1723" fillId="1708" borderId="1609" xfId="0" applyNumberFormat="1" applyFont="1" applyFill="1" applyBorder="1" applyAlignment="1" applyProtection="1">
      <alignment horizontal="right" wrapText="1" readingOrder="1"/>
    </xf>
    <xf numFmtId="3" fontId="1724" fillId="1709" borderId="1610" xfId="0" applyNumberFormat="1" applyFont="1" applyFill="1" applyBorder="1" applyAlignment="1" applyProtection="1">
      <alignment horizontal="right" wrapText="1" readingOrder="1"/>
    </xf>
    <xf numFmtId="3" fontId="1725" fillId="1710" borderId="1611" xfId="0" applyNumberFormat="1" applyFont="1" applyFill="1" applyBorder="1" applyAlignment="1" applyProtection="1">
      <alignment horizontal="right" wrapText="1" readingOrder="1"/>
    </xf>
    <xf numFmtId="3" fontId="1726" fillId="1711" borderId="1612" xfId="0" applyNumberFormat="1" applyFont="1" applyFill="1" applyBorder="1" applyAlignment="1" applyProtection="1">
      <alignment horizontal="right" wrapText="1" readingOrder="1"/>
    </xf>
    <xf numFmtId="3" fontId="1727" fillId="1712" borderId="1613" xfId="0" applyNumberFormat="1" applyFont="1" applyFill="1" applyBorder="1" applyAlignment="1" applyProtection="1">
      <alignment horizontal="right" wrapText="1" readingOrder="1"/>
    </xf>
    <xf numFmtId="3" fontId="1728" fillId="1713" borderId="1614" xfId="0" applyNumberFormat="1" applyFont="1" applyFill="1" applyBorder="1" applyAlignment="1" applyProtection="1">
      <alignment horizontal="right" wrapText="1" readingOrder="1"/>
    </xf>
    <xf numFmtId="3" fontId="1729" fillId="1714" borderId="1615" xfId="0" applyNumberFormat="1" applyFont="1" applyFill="1" applyBorder="1" applyAlignment="1" applyProtection="1">
      <alignment horizontal="right" wrapText="1" readingOrder="1"/>
    </xf>
    <xf numFmtId="3" fontId="1730" fillId="1715" borderId="1616" xfId="0" applyNumberFormat="1" applyFont="1" applyFill="1" applyBorder="1" applyAlignment="1" applyProtection="1">
      <alignment horizontal="right" wrapText="1" readingOrder="1"/>
    </xf>
    <xf numFmtId="3" fontId="1731" fillId="1716" borderId="1617" xfId="0" applyNumberFormat="1" applyFont="1" applyFill="1" applyBorder="1" applyAlignment="1" applyProtection="1">
      <alignment horizontal="right" wrapText="1" readingOrder="1"/>
    </xf>
    <xf numFmtId="3" fontId="1732" fillId="1717" borderId="1618" xfId="0" applyNumberFormat="1" applyFont="1" applyFill="1" applyBorder="1" applyAlignment="1" applyProtection="1">
      <alignment horizontal="right" wrapText="1" readingOrder="1"/>
    </xf>
    <xf numFmtId="3" fontId="1733" fillId="1718" borderId="1619" xfId="0" applyNumberFormat="1" applyFont="1" applyFill="1" applyBorder="1" applyAlignment="1" applyProtection="1">
      <alignment horizontal="right" wrapText="1" readingOrder="1"/>
    </xf>
    <xf numFmtId="3" fontId="1734" fillId="1719" borderId="1620" xfId="0" applyNumberFormat="1" applyFont="1" applyFill="1" applyBorder="1" applyAlignment="1" applyProtection="1">
      <alignment horizontal="right" wrapText="1" readingOrder="1"/>
    </xf>
    <xf numFmtId="3" fontId="1735" fillId="1720" borderId="1621" xfId="0" applyNumberFormat="1" applyFont="1" applyFill="1" applyBorder="1" applyAlignment="1" applyProtection="1">
      <alignment horizontal="right" wrapText="1" readingOrder="1"/>
    </xf>
    <xf numFmtId="3" fontId="1736" fillId="1721" borderId="1622" xfId="0" applyNumberFormat="1" applyFont="1" applyFill="1" applyBorder="1" applyAlignment="1" applyProtection="1">
      <alignment horizontal="right" wrapText="1" readingOrder="1"/>
    </xf>
    <xf numFmtId="3" fontId="1737" fillId="1722" borderId="1623" xfId="0" applyNumberFormat="1" applyFont="1" applyFill="1" applyBorder="1" applyAlignment="1" applyProtection="1">
      <alignment horizontal="right" wrapText="1" readingOrder="1"/>
    </xf>
    <xf numFmtId="3" fontId="1738" fillId="1723" borderId="1624" xfId="0" applyNumberFormat="1" applyFont="1" applyFill="1" applyBorder="1" applyAlignment="1" applyProtection="1">
      <alignment horizontal="right" wrapText="1" readingOrder="1"/>
    </xf>
    <xf numFmtId="3" fontId="1739" fillId="1724" borderId="1625" xfId="0" applyNumberFormat="1" applyFont="1" applyFill="1" applyBorder="1" applyAlignment="1" applyProtection="1">
      <alignment horizontal="right" wrapText="1" readingOrder="1"/>
    </xf>
    <xf numFmtId="3" fontId="1740" fillId="1725" borderId="1626" xfId="0" applyNumberFormat="1" applyFont="1" applyFill="1" applyBorder="1" applyAlignment="1" applyProtection="1">
      <alignment horizontal="right" wrapText="1" readingOrder="1"/>
    </xf>
    <xf numFmtId="3" fontId="1741" fillId="1726" borderId="1627" xfId="0" applyNumberFormat="1" applyFont="1" applyFill="1" applyBorder="1" applyAlignment="1" applyProtection="1">
      <alignment horizontal="right" wrapText="1" readingOrder="1"/>
    </xf>
    <xf numFmtId="3" fontId="1742" fillId="1727" borderId="1628" xfId="0" applyNumberFormat="1" applyFont="1" applyFill="1" applyBorder="1" applyAlignment="1" applyProtection="1">
      <alignment horizontal="right" wrapText="1" readingOrder="1"/>
    </xf>
    <xf numFmtId="3" fontId="1743" fillId="1728" borderId="1629" xfId="0" applyNumberFormat="1" applyFont="1" applyFill="1" applyBorder="1" applyAlignment="1" applyProtection="1">
      <alignment horizontal="right" wrapText="1" readingOrder="1"/>
    </xf>
    <xf numFmtId="0" fontId="1744" fillId="1729" borderId="1630" xfId="0" applyFont="1" applyFill="1" applyBorder="1" applyAlignment="1" applyProtection="1">
      <alignment horizontal="right" wrapText="1" readingOrder="1"/>
    </xf>
    <xf numFmtId="0" fontId="1745" fillId="1730" borderId="1631" xfId="0" applyFont="1" applyFill="1" applyBorder="1" applyAlignment="1" applyProtection="1">
      <alignment horizontal="left" vertical="top" wrapText="1" readingOrder="1"/>
    </xf>
    <xf numFmtId="3" fontId="1746" fillId="1731" borderId="1632" xfId="0" applyNumberFormat="1" applyFont="1" applyFill="1" applyBorder="1" applyAlignment="1" applyProtection="1">
      <alignment horizontal="right" wrapText="1" readingOrder="1"/>
    </xf>
    <xf numFmtId="3" fontId="1747" fillId="1732" borderId="1633" xfId="0" applyNumberFormat="1" applyFont="1" applyFill="1" applyBorder="1" applyAlignment="1" applyProtection="1">
      <alignment horizontal="right" wrapText="1" readingOrder="1"/>
    </xf>
    <xf numFmtId="3" fontId="1748" fillId="1733" borderId="1634" xfId="0" applyNumberFormat="1" applyFont="1" applyFill="1" applyBorder="1" applyAlignment="1" applyProtection="1">
      <alignment horizontal="right" wrapText="1" readingOrder="1"/>
    </xf>
    <xf numFmtId="3" fontId="1749" fillId="1734" borderId="1635" xfId="0" applyNumberFormat="1" applyFont="1" applyFill="1" applyBorder="1" applyAlignment="1" applyProtection="1">
      <alignment horizontal="right" wrapText="1" readingOrder="1"/>
    </xf>
    <xf numFmtId="3" fontId="1750" fillId="1735" borderId="1636" xfId="0" applyNumberFormat="1" applyFont="1" applyFill="1" applyBorder="1" applyAlignment="1" applyProtection="1">
      <alignment horizontal="right" wrapText="1" readingOrder="1"/>
    </xf>
    <xf numFmtId="3" fontId="1751" fillId="1736" borderId="1637" xfId="0" applyNumberFormat="1" applyFont="1" applyFill="1" applyBorder="1" applyAlignment="1" applyProtection="1">
      <alignment horizontal="right" wrapText="1" readingOrder="1"/>
    </xf>
    <xf numFmtId="3" fontId="1752" fillId="1737" borderId="1638" xfId="0" applyNumberFormat="1" applyFont="1" applyFill="1" applyBorder="1" applyAlignment="1" applyProtection="1">
      <alignment horizontal="right" wrapText="1" readingOrder="1"/>
    </xf>
    <xf numFmtId="3" fontId="1753" fillId="1738" borderId="1639" xfId="0" applyNumberFormat="1" applyFont="1" applyFill="1" applyBorder="1" applyAlignment="1" applyProtection="1">
      <alignment horizontal="right" wrapText="1" readingOrder="1"/>
    </xf>
    <xf numFmtId="3" fontId="1754" fillId="1739" borderId="1640" xfId="0" applyNumberFormat="1" applyFont="1" applyFill="1" applyBorder="1" applyAlignment="1" applyProtection="1">
      <alignment horizontal="right" wrapText="1" readingOrder="1"/>
    </xf>
    <xf numFmtId="3" fontId="1755" fillId="1740" borderId="1641" xfId="0" applyNumberFormat="1" applyFont="1" applyFill="1" applyBorder="1" applyAlignment="1" applyProtection="1">
      <alignment horizontal="right" wrapText="1" readingOrder="1"/>
    </xf>
    <xf numFmtId="3" fontId="1756" fillId="1741" borderId="1642" xfId="0" applyNumberFormat="1" applyFont="1" applyFill="1" applyBorder="1" applyAlignment="1" applyProtection="1">
      <alignment horizontal="right" wrapText="1" readingOrder="1"/>
    </xf>
    <xf numFmtId="3" fontId="1757" fillId="1742" borderId="1643" xfId="0" applyNumberFormat="1" applyFont="1" applyFill="1" applyBorder="1" applyAlignment="1" applyProtection="1">
      <alignment horizontal="right" wrapText="1" readingOrder="1"/>
    </xf>
    <xf numFmtId="3" fontId="1758" fillId="1743" borderId="1644" xfId="0" applyNumberFormat="1" applyFont="1" applyFill="1" applyBorder="1" applyAlignment="1" applyProtection="1">
      <alignment horizontal="right" wrapText="1" readingOrder="1"/>
    </xf>
    <xf numFmtId="3" fontId="1759" fillId="1744" borderId="1645" xfId="0" applyNumberFormat="1" applyFont="1" applyFill="1" applyBorder="1" applyAlignment="1" applyProtection="1">
      <alignment horizontal="right" wrapText="1" readingOrder="1"/>
    </xf>
    <xf numFmtId="3" fontId="1760" fillId="1745" borderId="1646" xfId="0" applyNumberFormat="1" applyFont="1" applyFill="1" applyBorder="1" applyAlignment="1" applyProtection="1">
      <alignment horizontal="right" wrapText="1" readingOrder="1"/>
    </xf>
    <xf numFmtId="3" fontId="1761" fillId="1746" borderId="1647" xfId="0" applyNumberFormat="1" applyFont="1" applyFill="1" applyBorder="1" applyAlignment="1" applyProtection="1">
      <alignment horizontal="right" wrapText="1" readingOrder="1"/>
    </xf>
    <xf numFmtId="3" fontId="1762" fillId="1747" borderId="1648" xfId="0" applyNumberFormat="1" applyFont="1" applyFill="1" applyBorder="1" applyAlignment="1" applyProtection="1">
      <alignment horizontal="right" wrapText="1" readingOrder="1"/>
    </xf>
    <xf numFmtId="3" fontId="1763" fillId="1748" borderId="1649" xfId="0" applyNumberFormat="1" applyFont="1" applyFill="1" applyBorder="1" applyAlignment="1" applyProtection="1">
      <alignment horizontal="right" wrapText="1" readingOrder="1"/>
    </xf>
    <xf numFmtId="3" fontId="1764" fillId="1749" borderId="1650" xfId="0" applyNumberFormat="1" applyFont="1" applyFill="1" applyBorder="1" applyAlignment="1" applyProtection="1">
      <alignment horizontal="right" wrapText="1" readingOrder="1"/>
    </xf>
    <xf numFmtId="3" fontId="1765" fillId="1750" borderId="1651" xfId="0" applyNumberFormat="1" applyFont="1" applyFill="1" applyBorder="1" applyAlignment="1" applyProtection="1">
      <alignment horizontal="right" wrapText="1" readingOrder="1"/>
    </xf>
    <xf numFmtId="3" fontId="1766" fillId="1751" borderId="1652" xfId="0" applyNumberFormat="1" applyFont="1" applyFill="1" applyBorder="1" applyAlignment="1" applyProtection="1">
      <alignment horizontal="right" wrapText="1" readingOrder="1"/>
    </xf>
    <xf numFmtId="3" fontId="1767" fillId="1752" borderId="1653" xfId="0" applyNumberFormat="1" applyFont="1" applyFill="1" applyBorder="1" applyAlignment="1" applyProtection="1">
      <alignment horizontal="right" wrapText="1" readingOrder="1"/>
    </xf>
    <xf numFmtId="3" fontId="1768" fillId="1753" borderId="1654" xfId="0" applyNumberFormat="1" applyFont="1" applyFill="1" applyBorder="1" applyAlignment="1" applyProtection="1">
      <alignment horizontal="right" wrapText="1" readingOrder="1"/>
    </xf>
    <xf numFmtId="3" fontId="1769" fillId="1754" borderId="1655" xfId="0" applyNumberFormat="1" applyFont="1" applyFill="1" applyBorder="1" applyAlignment="1" applyProtection="1">
      <alignment horizontal="right" wrapText="1" readingOrder="1"/>
    </xf>
    <xf numFmtId="3" fontId="1770" fillId="1755" borderId="1656" xfId="0" applyNumberFormat="1" applyFont="1" applyFill="1" applyBorder="1" applyAlignment="1" applyProtection="1">
      <alignment horizontal="right" wrapText="1" readingOrder="1"/>
    </xf>
    <xf numFmtId="3" fontId="1771" fillId="1756" borderId="1657" xfId="0" applyNumberFormat="1" applyFont="1" applyFill="1" applyBorder="1" applyAlignment="1" applyProtection="1">
      <alignment horizontal="right" wrapText="1" readingOrder="1"/>
    </xf>
    <xf numFmtId="3" fontId="1772" fillId="1757" borderId="1658" xfId="0" applyNumberFormat="1" applyFont="1" applyFill="1" applyBorder="1" applyAlignment="1" applyProtection="1">
      <alignment horizontal="right" wrapText="1" readingOrder="1"/>
    </xf>
    <xf numFmtId="3" fontId="1773" fillId="1758" borderId="1659" xfId="0" applyNumberFormat="1" applyFont="1" applyFill="1" applyBorder="1" applyAlignment="1" applyProtection="1">
      <alignment horizontal="right" wrapText="1" readingOrder="1"/>
    </xf>
    <xf numFmtId="0" fontId="1774" fillId="1759" borderId="1660" xfId="0" applyFont="1" applyFill="1" applyBorder="1" applyAlignment="1" applyProtection="1">
      <alignment horizontal="right" wrapText="1" readingOrder="1"/>
    </xf>
    <xf numFmtId="0" fontId="1775" fillId="1760" borderId="1661" xfId="0" applyFont="1" applyFill="1" applyBorder="1" applyAlignment="1" applyProtection="1">
      <alignment horizontal="left" vertical="top" wrapText="1" readingOrder="1"/>
    </xf>
    <xf numFmtId="3" fontId="1776" fillId="1761" borderId="1662" xfId="0" applyNumberFormat="1" applyFont="1" applyFill="1" applyBorder="1" applyAlignment="1" applyProtection="1">
      <alignment horizontal="right" wrapText="1" readingOrder="1"/>
    </xf>
    <xf numFmtId="3" fontId="1777" fillId="1762" borderId="1663" xfId="0" applyNumberFormat="1" applyFont="1" applyFill="1" applyBorder="1" applyAlignment="1" applyProtection="1">
      <alignment horizontal="right" wrapText="1" readingOrder="1"/>
    </xf>
    <xf numFmtId="3" fontId="1778" fillId="1763" borderId="1664" xfId="0" applyNumberFormat="1" applyFont="1" applyFill="1" applyBorder="1" applyAlignment="1" applyProtection="1">
      <alignment horizontal="right" wrapText="1" readingOrder="1"/>
    </xf>
    <xf numFmtId="3" fontId="1779" fillId="1764" borderId="1665" xfId="0" applyNumberFormat="1" applyFont="1" applyFill="1" applyBorder="1" applyAlignment="1" applyProtection="1">
      <alignment horizontal="right" wrapText="1" readingOrder="1"/>
    </xf>
    <xf numFmtId="3" fontId="1780" fillId="1765" borderId="1666" xfId="0" applyNumberFormat="1" applyFont="1" applyFill="1" applyBorder="1" applyAlignment="1" applyProtection="1">
      <alignment horizontal="right" wrapText="1" readingOrder="1"/>
    </xf>
    <xf numFmtId="3" fontId="1781" fillId="1766" borderId="1667" xfId="0" applyNumberFormat="1" applyFont="1" applyFill="1" applyBorder="1" applyAlignment="1" applyProtection="1">
      <alignment horizontal="right" wrapText="1" readingOrder="1"/>
    </xf>
    <xf numFmtId="3" fontId="1782" fillId="1767" borderId="1668" xfId="0" applyNumberFormat="1" applyFont="1" applyFill="1" applyBorder="1" applyAlignment="1" applyProtection="1">
      <alignment horizontal="right" wrapText="1" readingOrder="1"/>
    </xf>
    <xf numFmtId="3" fontId="1783" fillId="1768" borderId="1669" xfId="0" applyNumberFormat="1" applyFont="1" applyFill="1" applyBorder="1" applyAlignment="1" applyProtection="1">
      <alignment horizontal="right" wrapText="1" readingOrder="1"/>
    </xf>
    <xf numFmtId="3" fontId="1784" fillId="1769" borderId="1670" xfId="0" applyNumberFormat="1" applyFont="1" applyFill="1" applyBorder="1" applyAlignment="1" applyProtection="1">
      <alignment horizontal="right" wrapText="1" readingOrder="1"/>
    </xf>
    <xf numFmtId="3" fontId="1785" fillId="1770" borderId="1671" xfId="0" applyNumberFormat="1" applyFont="1" applyFill="1" applyBorder="1" applyAlignment="1" applyProtection="1">
      <alignment horizontal="right" wrapText="1" readingOrder="1"/>
    </xf>
    <xf numFmtId="3" fontId="1786" fillId="1771" borderId="1672" xfId="0" applyNumberFormat="1" applyFont="1" applyFill="1" applyBorder="1" applyAlignment="1" applyProtection="1">
      <alignment horizontal="right" wrapText="1" readingOrder="1"/>
    </xf>
    <xf numFmtId="3" fontId="1787" fillId="1772" borderId="1673" xfId="0" applyNumberFormat="1" applyFont="1" applyFill="1" applyBorder="1" applyAlignment="1" applyProtection="1">
      <alignment horizontal="right" wrapText="1" readingOrder="1"/>
    </xf>
    <xf numFmtId="3" fontId="1788" fillId="1773" borderId="1674" xfId="0" applyNumberFormat="1" applyFont="1" applyFill="1" applyBorder="1" applyAlignment="1" applyProtection="1">
      <alignment horizontal="right" wrapText="1" readingOrder="1"/>
    </xf>
    <xf numFmtId="3" fontId="1789" fillId="1774" borderId="1675" xfId="0" applyNumberFormat="1" applyFont="1" applyFill="1" applyBorder="1" applyAlignment="1" applyProtection="1">
      <alignment horizontal="right" wrapText="1" readingOrder="1"/>
    </xf>
    <xf numFmtId="3" fontId="1790" fillId="1775" borderId="1676" xfId="0" applyNumberFormat="1" applyFont="1" applyFill="1" applyBorder="1" applyAlignment="1" applyProtection="1">
      <alignment horizontal="right" wrapText="1" readingOrder="1"/>
    </xf>
    <xf numFmtId="3" fontId="1791" fillId="1776" borderId="1677" xfId="0" applyNumberFormat="1" applyFont="1" applyFill="1" applyBorder="1" applyAlignment="1" applyProtection="1">
      <alignment horizontal="right" wrapText="1" readingOrder="1"/>
    </xf>
    <xf numFmtId="3" fontId="1792" fillId="1777" borderId="1678" xfId="0" applyNumberFormat="1" applyFont="1" applyFill="1" applyBorder="1" applyAlignment="1" applyProtection="1">
      <alignment horizontal="right" wrapText="1" readingOrder="1"/>
    </xf>
    <xf numFmtId="3" fontId="1793" fillId="1778" borderId="1679" xfId="0" applyNumberFormat="1" applyFont="1" applyFill="1" applyBorder="1" applyAlignment="1" applyProtection="1">
      <alignment horizontal="right" wrapText="1" readingOrder="1"/>
    </xf>
    <xf numFmtId="3" fontId="1794" fillId="1779" borderId="1680" xfId="0" applyNumberFormat="1" applyFont="1" applyFill="1" applyBorder="1" applyAlignment="1" applyProtection="1">
      <alignment horizontal="right" wrapText="1" readingOrder="1"/>
    </xf>
    <xf numFmtId="3" fontId="1795" fillId="1780" borderId="1681" xfId="0" applyNumberFormat="1" applyFont="1" applyFill="1" applyBorder="1" applyAlignment="1" applyProtection="1">
      <alignment horizontal="right" wrapText="1" readingOrder="1"/>
    </xf>
    <xf numFmtId="3" fontId="1796" fillId="1781" borderId="1682" xfId="0" applyNumberFormat="1" applyFont="1" applyFill="1" applyBorder="1" applyAlignment="1" applyProtection="1">
      <alignment horizontal="right" wrapText="1" readingOrder="1"/>
    </xf>
    <xf numFmtId="3" fontId="1797" fillId="1782" borderId="1683" xfId="0" applyNumberFormat="1" applyFont="1" applyFill="1" applyBorder="1" applyAlignment="1" applyProtection="1">
      <alignment horizontal="right" wrapText="1" readingOrder="1"/>
    </xf>
    <xf numFmtId="3" fontId="1798" fillId="1783" borderId="1684" xfId="0" applyNumberFormat="1" applyFont="1" applyFill="1" applyBorder="1" applyAlignment="1" applyProtection="1">
      <alignment horizontal="right" wrapText="1" readingOrder="1"/>
    </xf>
    <xf numFmtId="3" fontId="1799" fillId="1784" borderId="1685" xfId="0" applyNumberFormat="1" applyFont="1" applyFill="1" applyBorder="1" applyAlignment="1" applyProtection="1">
      <alignment horizontal="right" wrapText="1" readingOrder="1"/>
    </xf>
    <xf numFmtId="3" fontId="1800" fillId="1785" borderId="1686" xfId="0" applyNumberFormat="1" applyFont="1" applyFill="1" applyBorder="1" applyAlignment="1" applyProtection="1">
      <alignment horizontal="right" wrapText="1" readingOrder="1"/>
    </xf>
    <xf numFmtId="3" fontId="1801" fillId="1786" borderId="1687" xfId="0" applyNumberFormat="1" applyFont="1" applyFill="1" applyBorder="1" applyAlignment="1" applyProtection="1">
      <alignment horizontal="right" wrapText="1" readingOrder="1"/>
    </xf>
    <xf numFmtId="3" fontId="1802" fillId="1787" borderId="1688" xfId="0" applyNumberFormat="1" applyFont="1" applyFill="1" applyBorder="1" applyAlignment="1" applyProtection="1">
      <alignment horizontal="right" wrapText="1" readingOrder="1"/>
    </xf>
    <xf numFmtId="3" fontId="1803" fillId="1788" borderId="1689" xfId="0" applyNumberFormat="1" applyFont="1" applyFill="1" applyBorder="1" applyAlignment="1" applyProtection="1">
      <alignment horizontal="right" wrapText="1" readingOrder="1"/>
    </xf>
    <xf numFmtId="0" fontId="1804" fillId="1789" borderId="1690" xfId="0" applyFont="1" applyFill="1" applyBorder="1" applyAlignment="1" applyProtection="1">
      <alignment horizontal="right" wrapText="1" readingOrder="1"/>
    </xf>
    <xf numFmtId="0" fontId="1805" fillId="1790" borderId="1691" xfId="0" applyFont="1" applyFill="1" applyBorder="1" applyAlignment="1" applyProtection="1">
      <alignment horizontal="left" vertical="top" wrapText="1" readingOrder="1"/>
    </xf>
    <xf numFmtId="3" fontId="1806" fillId="1791" borderId="1692" xfId="0" applyNumberFormat="1" applyFont="1" applyFill="1" applyBorder="1" applyAlignment="1" applyProtection="1">
      <alignment horizontal="right" wrapText="1" readingOrder="1"/>
    </xf>
    <xf numFmtId="3" fontId="1807" fillId="1792" borderId="1693" xfId="0" applyNumberFormat="1" applyFont="1" applyFill="1" applyBorder="1" applyAlignment="1" applyProtection="1">
      <alignment horizontal="right" wrapText="1" readingOrder="1"/>
    </xf>
    <xf numFmtId="3" fontId="1808" fillId="1793" borderId="1694" xfId="0" applyNumberFormat="1" applyFont="1" applyFill="1" applyBorder="1" applyAlignment="1" applyProtection="1">
      <alignment horizontal="right" wrapText="1" readingOrder="1"/>
    </xf>
    <xf numFmtId="3" fontId="1809" fillId="1794" borderId="1695" xfId="0" applyNumberFormat="1" applyFont="1" applyFill="1" applyBorder="1" applyAlignment="1" applyProtection="1">
      <alignment horizontal="right" wrapText="1" readingOrder="1"/>
    </xf>
    <xf numFmtId="3" fontId="1810" fillId="1795" borderId="1696" xfId="0" applyNumberFormat="1" applyFont="1" applyFill="1" applyBorder="1" applyAlignment="1" applyProtection="1">
      <alignment horizontal="right" wrapText="1" readingOrder="1"/>
    </xf>
    <xf numFmtId="3" fontId="1811" fillId="1796" borderId="1697" xfId="0" applyNumberFormat="1" applyFont="1" applyFill="1" applyBorder="1" applyAlignment="1" applyProtection="1">
      <alignment horizontal="right" wrapText="1" readingOrder="1"/>
    </xf>
    <xf numFmtId="3" fontId="1812" fillId="1797" borderId="1698" xfId="0" applyNumberFormat="1" applyFont="1" applyFill="1" applyBorder="1" applyAlignment="1" applyProtection="1">
      <alignment horizontal="right" wrapText="1" readingOrder="1"/>
    </xf>
    <xf numFmtId="3" fontId="1813" fillId="1798" borderId="1699" xfId="0" applyNumberFormat="1" applyFont="1" applyFill="1" applyBorder="1" applyAlignment="1" applyProtection="1">
      <alignment horizontal="right" wrapText="1" readingOrder="1"/>
    </xf>
    <xf numFmtId="3" fontId="1814" fillId="1799" borderId="1700" xfId="0" applyNumberFormat="1" applyFont="1" applyFill="1" applyBorder="1" applyAlignment="1" applyProtection="1">
      <alignment horizontal="right" wrapText="1" readingOrder="1"/>
    </xf>
    <xf numFmtId="3" fontId="1815" fillId="1800" borderId="1701" xfId="0" applyNumberFormat="1" applyFont="1" applyFill="1" applyBorder="1" applyAlignment="1" applyProtection="1">
      <alignment horizontal="right" wrapText="1" readingOrder="1"/>
    </xf>
    <xf numFmtId="3" fontId="1816" fillId="1801" borderId="1702" xfId="0" applyNumberFormat="1" applyFont="1" applyFill="1" applyBorder="1" applyAlignment="1" applyProtection="1">
      <alignment horizontal="right" wrapText="1" readingOrder="1"/>
    </xf>
    <xf numFmtId="3" fontId="1817" fillId="1802" borderId="1703" xfId="0" applyNumberFormat="1" applyFont="1" applyFill="1" applyBorder="1" applyAlignment="1" applyProtection="1">
      <alignment horizontal="right" wrapText="1" readingOrder="1"/>
    </xf>
    <xf numFmtId="3" fontId="1818" fillId="1803" borderId="1704" xfId="0" applyNumberFormat="1" applyFont="1" applyFill="1" applyBorder="1" applyAlignment="1" applyProtection="1">
      <alignment horizontal="right" wrapText="1" readingOrder="1"/>
    </xf>
    <xf numFmtId="3" fontId="1819" fillId="1804" borderId="1705" xfId="0" applyNumberFormat="1" applyFont="1" applyFill="1" applyBorder="1" applyAlignment="1" applyProtection="1">
      <alignment horizontal="right" wrapText="1" readingOrder="1"/>
    </xf>
    <xf numFmtId="3" fontId="1820" fillId="1805" borderId="1706" xfId="0" applyNumberFormat="1" applyFont="1" applyFill="1" applyBorder="1" applyAlignment="1" applyProtection="1">
      <alignment horizontal="right" wrapText="1" readingOrder="1"/>
    </xf>
    <xf numFmtId="3" fontId="1821" fillId="1806" borderId="1707" xfId="0" applyNumberFormat="1" applyFont="1" applyFill="1" applyBorder="1" applyAlignment="1" applyProtection="1">
      <alignment horizontal="right" wrapText="1" readingOrder="1"/>
    </xf>
    <xf numFmtId="3" fontId="1822" fillId="1807" borderId="1708" xfId="0" applyNumberFormat="1" applyFont="1" applyFill="1" applyBorder="1" applyAlignment="1" applyProtection="1">
      <alignment horizontal="right" wrapText="1" readingOrder="1"/>
    </xf>
    <xf numFmtId="3" fontId="1823" fillId="1808" borderId="1709" xfId="0" applyNumberFormat="1" applyFont="1" applyFill="1" applyBorder="1" applyAlignment="1" applyProtection="1">
      <alignment horizontal="right" wrapText="1" readingOrder="1"/>
    </xf>
    <xf numFmtId="3" fontId="1824" fillId="1809" borderId="1710" xfId="0" applyNumberFormat="1" applyFont="1" applyFill="1" applyBorder="1" applyAlignment="1" applyProtection="1">
      <alignment horizontal="right" wrapText="1" readingOrder="1"/>
    </xf>
    <xf numFmtId="3" fontId="1825" fillId="1810" borderId="1711" xfId="0" applyNumberFormat="1" applyFont="1" applyFill="1" applyBorder="1" applyAlignment="1" applyProtection="1">
      <alignment horizontal="right" wrapText="1" readingOrder="1"/>
    </xf>
    <xf numFmtId="3" fontId="1826" fillId="1811" borderId="1712" xfId="0" applyNumberFormat="1" applyFont="1" applyFill="1" applyBorder="1" applyAlignment="1" applyProtection="1">
      <alignment horizontal="right" wrapText="1" readingOrder="1"/>
    </xf>
    <xf numFmtId="3" fontId="1827" fillId="1812" borderId="1713" xfId="0" applyNumberFormat="1" applyFont="1" applyFill="1" applyBorder="1" applyAlignment="1" applyProtection="1">
      <alignment horizontal="right" wrapText="1" readingOrder="1"/>
    </xf>
    <xf numFmtId="3" fontId="1828" fillId="1813" borderId="1714" xfId="0" applyNumberFormat="1" applyFont="1" applyFill="1" applyBorder="1" applyAlignment="1" applyProtection="1">
      <alignment horizontal="right" wrapText="1" readingOrder="1"/>
    </xf>
    <xf numFmtId="3" fontId="1829" fillId="1814" borderId="1715" xfId="0" applyNumberFormat="1" applyFont="1" applyFill="1" applyBorder="1" applyAlignment="1" applyProtection="1">
      <alignment horizontal="right" wrapText="1" readingOrder="1"/>
    </xf>
    <xf numFmtId="3" fontId="1830" fillId="1815" borderId="1716" xfId="0" applyNumberFormat="1" applyFont="1" applyFill="1" applyBorder="1" applyAlignment="1" applyProtection="1">
      <alignment horizontal="right" wrapText="1" readingOrder="1"/>
    </xf>
    <xf numFmtId="3" fontId="1831" fillId="1816" borderId="1717" xfId="0" applyNumberFormat="1" applyFont="1" applyFill="1" applyBorder="1" applyAlignment="1" applyProtection="1">
      <alignment horizontal="right" wrapText="1" readingOrder="1"/>
    </xf>
    <xf numFmtId="3" fontId="1832" fillId="1817" borderId="1718" xfId="0" applyNumberFormat="1" applyFont="1" applyFill="1" applyBorder="1" applyAlignment="1" applyProtection="1">
      <alignment horizontal="right" wrapText="1" readingOrder="1"/>
    </xf>
    <xf numFmtId="3" fontId="1833" fillId="1818" borderId="1719" xfId="0" applyNumberFormat="1" applyFont="1" applyFill="1" applyBorder="1" applyAlignment="1" applyProtection="1">
      <alignment horizontal="right" wrapText="1" readingOrder="1"/>
    </xf>
    <xf numFmtId="0" fontId="1834" fillId="1819" borderId="1720" xfId="0" applyFont="1" applyFill="1" applyBorder="1" applyAlignment="1" applyProtection="1">
      <alignment horizontal="right" wrapText="1" readingOrder="1"/>
    </xf>
    <xf numFmtId="0" fontId="1835" fillId="1820" borderId="1721" xfId="0" applyFont="1" applyFill="1" applyBorder="1" applyAlignment="1" applyProtection="1">
      <alignment horizontal="left" vertical="top" wrapText="1" readingOrder="1"/>
    </xf>
    <xf numFmtId="3" fontId="1836" fillId="1821" borderId="1722" xfId="0" applyNumberFormat="1" applyFont="1" applyFill="1" applyBorder="1" applyAlignment="1" applyProtection="1">
      <alignment horizontal="right" wrapText="1" readingOrder="1"/>
    </xf>
    <xf numFmtId="3" fontId="1837" fillId="1822" borderId="1723" xfId="0" applyNumberFormat="1" applyFont="1" applyFill="1" applyBorder="1" applyAlignment="1" applyProtection="1">
      <alignment horizontal="right" wrapText="1" readingOrder="1"/>
    </xf>
    <xf numFmtId="3" fontId="1838" fillId="1823" borderId="1724" xfId="0" applyNumberFormat="1" applyFont="1" applyFill="1" applyBorder="1" applyAlignment="1" applyProtection="1">
      <alignment horizontal="right" wrapText="1" readingOrder="1"/>
    </xf>
    <xf numFmtId="3" fontId="1839" fillId="1824" borderId="1725" xfId="0" applyNumberFormat="1" applyFont="1" applyFill="1" applyBorder="1" applyAlignment="1" applyProtection="1">
      <alignment horizontal="right" wrapText="1" readingOrder="1"/>
    </xf>
    <xf numFmtId="3" fontId="1840" fillId="1825" borderId="1726" xfId="0" applyNumberFormat="1" applyFont="1" applyFill="1" applyBorder="1" applyAlignment="1" applyProtection="1">
      <alignment horizontal="right" wrapText="1" readingOrder="1"/>
    </xf>
    <xf numFmtId="3" fontId="1841" fillId="1826" borderId="1727" xfId="0" applyNumberFormat="1" applyFont="1" applyFill="1" applyBorder="1" applyAlignment="1" applyProtection="1">
      <alignment horizontal="right" wrapText="1" readingOrder="1"/>
    </xf>
    <xf numFmtId="3" fontId="1842" fillId="1827" borderId="1728" xfId="0" applyNumberFormat="1" applyFont="1" applyFill="1" applyBorder="1" applyAlignment="1" applyProtection="1">
      <alignment horizontal="right" wrapText="1" readingOrder="1"/>
    </xf>
    <xf numFmtId="3" fontId="1843" fillId="1828" borderId="1729" xfId="0" applyNumberFormat="1" applyFont="1" applyFill="1" applyBorder="1" applyAlignment="1" applyProtection="1">
      <alignment horizontal="right" wrapText="1" readingOrder="1"/>
    </xf>
    <xf numFmtId="3" fontId="1844" fillId="1829" borderId="1730" xfId="0" applyNumberFormat="1" applyFont="1" applyFill="1" applyBorder="1" applyAlignment="1" applyProtection="1">
      <alignment horizontal="right" wrapText="1" readingOrder="1"/>
    </xf>
    <xf numFmtId="3" fontId="1845" fillId="1830" borderId="1731" xfId="0" applyNumberFormat="1" applyFont="1" applyFill="1" applyBorder="1" applyAlignment="1" applyProtection="1">
      <alignment horizontal="right" wrapText="1" readingOrder="1"/>
    </xf>
    <xf numFmtId="3" fontId="1846" fillId="1831" borderId="1732" xfId="0" applyNumberFormat="1" applyFont="1" applyFill="1" applyBorder="1" applyAlignment="1" applyProtection="1">
      <alignment horizontal="right" wrapText="1" readingOrder="1"/>
    </xf>
    <xf numFmtId="3" fontId="1847" fillId="1832" borderId="1733" xfId="0" applyNumberFormat="1" applyFont="1" applyFill="1" applyBorder="1" applyAlignment="1" applyProtection="1">
      <alignment horizontal="right" wrapText="1" readingOrder="1"/>
    </xf>
    <xf numFmtId="3" fontId="1848" fillId="1833" borderId="1734" xfId="0" applyNumberFormat="1" applyFont="1" applyFill="1" applyBorder="1" applyAlignment="1" applyProtection="1">
      <alignment horizontal="right" wrapText="1" readingOrder="1"/>
    </xf>
    <xf numFmtId="3" fontId="1849" fillId="1834" borderId="1735" xfId="0" applyNumberFormat="1" applyFont="1" applyFill="1" applyBorder="1" applyAlignment="1" applyProtection="1">
      <alignment horizontal="right" wrapText="1" readingOrder="1"/>
    </xf>
    <xf numFmtId="3" fontId="1850" fillId="1835" borderId="1736" xfId="0" applyNumberFormat="1" applyFont="1" applyFill="1" applyBorder="1" applyAlignment="1" applyProtection="1">
      <alignment horizontal="right" wrapText="1" readingOrder="1"/>
    </xf>
    <xf numFmtId="3" fontId="1851" fillId="1836" borderId="1737" xfId="0" applyNumberFormat="1" applyFont="1" applyFill="1" applyBorder="1" applyAlignment="1" applyProtection="1">
      <alignment horizontal="right" wrapText="1" readingOrder="1"/>
    </xf>
    <xf numFmtId="3" fontId="1852" fillId="1837" borderId="1738" xfId="0" applyNumberFormat="1" applyFont="1" applyFill="1" applyBorder="1" applyAlignment="1" applyProtection="1">
      <alignment horizontal="right" wrapText="1" readingOrder="1"/>
    </xf>
    <xf numFmtId="3" fontId="1853" fillId="1838" borderId="1739" xfId="0" applyNumberFormat="1" applyFont="1" applyFill="1" applyBorder="1" applyAlignment="1" applyProtection="1">
      <alignment horizontal="right" wrapText="1" readingOrder="1"/>
    </xf>
    <xf numFmtId="3" fontId="1854" fillId="1839" borderId="1740" xfId="0" applyNumberFormat="1" applyFont="1" applyFill="1" applyBorder="1" applyAlignment="1" applyProtection="1">
      <alignment horizontal="right" wrapText="1" readingOrder="1"/>
    </xf>
    <xf numFmtId="3" fontId="1855" fillId="1840" borderId="1741" xfId="0" applyNumberFormat="1" applyFont="1" applyFill="1" applyBorder="1" applyAlignment="1" applyProtection="1">
      <alignment horizontal="right" wrapText="1" readingOrder="1"/>
    </xf>
    <xf numFmtId="3" fontId="1856" fillId="1841" borderId="1742" xfId="0" applyNumberFormat="1" applyFont="1" applyFill="1" applyBorder="1" applyAlignment="1" applyProtection="1">
      <alignment horizontal="right" wrapText="1" readingOrder="1"/>
    </xf>
    <xf numFmtId="3" fontId="1857" fillId="1842" borderId="1743" xfId="0" applyNumberFormat="1" applyFont="1" applyFill="1" applyBorder="1" applyAlignment="1" applyProtection="1">
      <alignment horizontal="right" wrapText="1" readingOrder="1"/>
    </xf>
    <xf numFmtId="3" fontId="1858" fillId="1843" borderId="1744" xfId="0" applyNumberFormat="1" applyFont="1" applyFill="1" applyBorder="1" applyAlignment="1" applyProtection="1">
      <alignment horizontal="right" wrapText="1" readingOrder="1"/>
    </xf>
    <xf numFmtId="3" fontId="1859" fillId="1844" borderId="1745" xfId="0" applyNumberFormat="1" applyFont="1" applyFill="1" applyBorder="1" applyAlignment="1" applyProtection="1">
      <alignment horizontal="right" wrapText="1" readingOrder="1"/>
    </xf>
    <xf numFmtId="3" fontId="1860" fillId="1845" borderId="1746" xfId="0" applyNumberFormat="1" applyFont="1" applyFill="1" applyBorder="1" applyAlignment="1" applyProtection="1">
      <alignment horizontal="right" wrapText="1" readingOrder="1"/>
    </xf>
    <xf numFmtId="3" fontId="1861" fillId="1846" borderId="1747" xfId="0" applyNumberFormat="1" applyFont="1" applyFill="1" applyBorder="1" applyAlignment="1" applyProtection="1">
      <alignment horizontal="right" wrapText="1" readingOrder="1"/>
    </xf>
    <xf numFmtId="3" fontId="1862" fillId="1847" borderId="1748" xfId="0" applyNumberFormat="1" applyFont="1" applyFill="1" applyBorder="1" applyAlignment="1" applyProtection="1">
      <alignment horizontal="right" wrapText="1" readingOrder="1"/>
    </xf>
    <xf numFmtId="3" fontId="1863" fillId="1848" borderId="1749" xfId="0" applyNumberFormat="1" applyFont="1" applyFill="1" applyBorder="1" applyAlignment="1" applyProtection="1">
      <alignment horizontal="right" wrapText="1" readingOrder="1"/>
    </xf>
    <xf numFmtId="0" fontId="1864" fillId="1849" borderId="1750" xfId="0" applyFont="1" applyFill="1" applyBorder="1" applyAlignment="1" applyProtection="1">
      <alignment horizontal="right" wrapText="1" readingOrder="1"/>
    </xf>
    <xf numFmtId="0" fontId="1865" fillId="1850" borderId="1751" xfId="0" applyFont="1" applyFill="1" applyBorder="1" applyAlignment="1" applyProtection="1">
      <alignment horizontal="left" vertical="top" wrapText="1" readingOrder="1"/>
    </xf>
    <xf numFmtId="3" fontId="1866" fillId="1851" borderId="1752" xfId="0" applyNumberFormat="1" applyFont="1" applyFill="1" applyBorder="1" applyAlignment="1" applyProtection="1">
      <alignment horizontal="right" wrapText="1" readingOrder="1"/>
    </xf>
    <xf numFmtId="3" fontId="1867" fillId="1852" borderId="1753" xfId="0" applyNumberFormat="1" applyFont="1" applyFill="1" applyBorder="1" applyAlignment="1" applyProtection="1">
      <alignment horizontal="right" wrapText="1" readingOrder="1"/>
    </xf>
    <xf numFmtId="3" fontId="1868" fillId="1853" borderId="1754" xfId="0" applyNumberFormat="1" applyFont="1" applyFill="1" applyBorder="1" applyAlignment="1" applyProtection="1">
      <alignment horizontal="right" wrapText="1" readingOrder="1"/>
    </xf>
    <xf numFmtId="3" fontId="1869" fillId="1854" borderId="1755" xfId="0" applyNumberFormat="1" applyFont="1" applyFill="1" applyBorder="1" applyAlignment="1" applyProtection="1">
      <alignment horizontal="right" wrapText="1" readingOrder="1"/>
    </xf>
    <xf numFmtId="3" fontId="1870" fillId="1855" borderId="1756" xfId="0" applyNumberFormat="1" applyFont="1" applyFill="1" applyBorder="1" applyAlignment="1" applyProtection="1">
      <alignment horizontal="right" wrapText="1" readingOrder="1"/>
    </xf>
    <xf numFmtId="3" fontId="1871" fillId="1856" borderId="1757" xfId="0" applyNumberFormat="1" applyFont="1" applyFill="1" applyBorder="1" applyAlignment="1" applyProtection="1">
      <alignment horizontal="right" wrapText="1" readingOrder="1"/>
    </xf>
    <xf numFmtId="3" fontId="1872" fillId="1857" borderId="1758" xfId="0" applyNumberFormat="1" applyFont="1" applyFill="1" applyBorder="1" applyAlignment="1" applyProtection="1">
      <alignment horizontal="right" wrapText="1" readingOrder="1"/>
    </xf>
    <xf numFmtId="3" fontId="1873" fillId="1858" borderId="1759" xfId="0" applyNumberFormat="1" applyFont="1" applyFill="1" applyBorder="1" applyAlignment="1" applyProtection="1">
      <alignment horizontal="right" wrapText="1" readingOrder="1"/>
    </xf>
    <xf numFmtId="3" fontId="1874" fillId="1859" borderId="1760" xfId="0" applyNumberFormat="1" applyFont="1" applyFill="1" applyBorder="1" applyAlignment="1" applyProtection="1">
      <alignment horizontal="right" wrapText="1" readingOrder="1"/>
    </xf>
    <xf numFmtId="3" fontId="1875" fillId="1860" borderId="1761" xfId="0" applyNumberFormat="1" applyFont="1" applyFill="1" applyBorder="1" applyAlignment="1" applyProtection="1">
      <alignment horizontal="right" wrapText="1" readingOrder="1"/>
    </xf>
    <xf numFmtId="3" fontId="1876" fillId="1861" borderId="1762" xfId="0" applyNumberFormat="1" applyFont="1" applyFill="1" applyBorder="1" applyAlignment="1" applyProtection="1">
      <alignment horizontal="right" wrapText="1" readingOrder="1"/>
    </xf>
    <xf numFmtId="3" fontId="1877" fillId="1862" borderId="1763" xfId="0" applyNumberFormat="1" applyFont="1" applyFill="1" applyBorder="1" applyAlignment="1" applyProtection="1">
      <alignment horizontal="right" wrapText="1" readingOrder="1"/>
    </xf>
    <xf numFmtId="3" fontId="1878" fillId="1863" borderId="1764" xfId="0" applyNumberFormat="1" applyFont="1" applyFill="1" applyBorder="1" applyAlignment="1" applyProtection="1">
      <alignment horizontal="right" wrapText="1" readingOrder="1"/>
    </xf>
    <xf numFmtId="3" fontId="1879" fillId="1864" borderId="1765" xfId="0" applyNumberFormat="1" applyFont="1" applyFill="1" applyBorder="1" applyAlignment="1" applyProtection="1">
      <alignment horizontal="right" wrapText="1" readingOrder="1"/>
    </xf>
    <xf numFmtId="3" fontId="1880" fillId="1865" borderId="1766" xfId="0" applyNumberFormat="1" applyFont="1" applyFill="1" applyBorder="1" applyAlignment="1" applyProtection="1">
      <alignment horizontal="right" wrapText="1" readingOrder="1"/>
    </xf>
    <xf numFmtId="3" fontId="1881" fillId="1866" borderId="1767" xfId="0" applyNumberFormat="1" applyFont="1" applyFill="1" applyBorder="1" applyAlignment="1" applyProtection="1">
      <alignment horizontal="right" wrapText="1" readingOrder="1"/>
    </xf>
    <xf numFmtId="3" fontId="1882" fillId="1867" borderId="1768" xfId="0" applyNumberFormat="1" applyFont="1" applyFill="1" applyBorder="1" applyAlignment="1" applyProtection="1">
      <alignment horizontal="right" wrapText="1" readingOrder="1"/>
    </xf>
    <xf numFmtId="3" fontId="1883" fillId="1868" borderId="1769" xfId="0" applyNumberFormat="1" applyFont="1" applyFill="1" applyBorder="1" applyAlignment="1" applyProtection="1">
      <alignment horizontal="right" wrapText="1" readingOrder="1"/>
    </xf>
    <xf numFmtId="3" fontId="1884" fillId="1869" borderId="1770" xfId="0" applyNumberFormat="1" applyFont="1" applyFill="1" applyBorder="1" applyAlignment="1" applyProtection="1">
      <alignment horizontal="right" wrapText="1" readingOrder="1"/>
    </xf>
    <xf numFmtId="3" fontId="1885" fillId="1870" borderId="1771" xfId="0" applyNumberFormat="1" applyFont="1" applyFill="1" applyBorder="1" applyAlignment="1" applyProtection="1">
      <alignment horizontal="right" wrapText="1" readingOrder="1"/>
    </xf>
    <xf numFmtId="3" fontId="1886" fillId="1871" borderId="1772" xfId="0" applyNumberFormat="1" applyFont="1" applyFill="1" applyBorder="1" applyAlignment="1" applyProtection="1">
      <alignment horizontal="right" wrapText="1" readingOrder="1"/>
    </xf>
    <xf numFmtId="3" fontId="1887" fillId="1872" borderId="1773" xfId="0" applyNumberFormat="1" applyFont="1" applyFill="1" applyBorder="1" applyAlignment="1" applyProtection="1">
      <alignment horizontal="right" wrapText="1" readingOrder="1"/>
    </xf>
    <xf numFmtId="3" fontId="1888" fillId="1873" borderId="1774" xfId="0" applyNumberFormat="1" applyFont="1" applyFill="1" applyBorder="1" applyAlignment="1" applyProtection="1">
      <alignment horizontal="right" wrapText="1" readingOrder="1"/>
    </xf>
    <xf numFmtId="3" fontId="1889" fillId="1874" borderId="1775" xfId="0" applyNumberFormat="1" applyFont="1" applyFill="1" applyBorder="1" applyAlignment="1" applyProtection="1">
      <alignment horizontal="right" wrapText="1" readingOrder="1"/>
    </xf>
    <xf numFmtId="3" fontId="1890" fillId="1875" borderId="1776" xfId="0" applyNumberFormat="1" applyFont="1" applyFill="1" applyBorder="1" applyAlignment="1" applyProtection="1">
      <alignment horizontal="right" wrapText="1" readingOrder="1"/>
    </xf>
    <xf numFmtId="3" fontId="1891" fillId="1876" borderId="1777" xfId="0" applyNumberFormat="1" applyFont="1" applyFill="1" applyBorder="1" applyAlignment="1" applyProtection="1">
      <alignment horizontal="right" wrapText="1" readingOrder="1"/>
    </xf>
    <xf numFmtId="3" fontId="1892" fillId="1877" borderId="1778" xfId="0" applyNumberFormat="1" applyFont="1" applyFill="1" applyBorder="1" applyAlignment="1" applyProtection="1">
      <alignment horizontal="right" wrapText="1" readingOrder="1"/>
    </xf>
    <xf numFmtId="3" fontId="1893" fillId="1878" borderId="1779" xfId="0" applyNumberFormat="1" applyFont="1" applyFill="1" applyBorder="1" applyAlignment="1" applyProtection="1">
      <alignment horizontal="right" wrapText="1" readingOrder="1"/>
    </xf>
    <xf numFmtId="0" fontId="1894" fillId="1879" borderId="1780" xfId="0" applyFont="1" applyFill="1" applyBorder="1" applyAlignment="1" applyProtection="1">
      <alignment horizontal="right" wrapText="1" readingOrder="1"/>
    </xf>
    <xf numFmtId="0" fontId="1895" fillId="1880" borderId="1781" xfId="0" applyFont="1" applyFill="1" applyBorder="1" applyAlignment="1" applyProtection="1">
      <alignment horizontal="left" vertical="top" wrapText="1" readingOrder="1"/>
    </xf>
    <xf numFmtId="3" fontId="1896" fillId="1881" borderId="1782" xfId="0" applyNumberFormat="1" applyFont="1" applyFill="1" applyBorder="1" applyAlignment="1" applyProtection="1">
      <alignment horizontal="right" wrapText="1" readingOrder="1"/>
    </xf>
    <xf numFmtId="3" fontId="1897" fillId="1882" borderId="1783" xfId="0" applyNumberFormat="1" applyFont="1" applyFill="1" applyBorder="1" applyAlignment="1" applyProtection="1">
      <alignment horizontal="right" wrapText="1" readingOrder="1"/>
    </xf>
    <xf numFmtId="3" fontId="1898" fillId="1883" borderId="1784" xfId="0" applyNumberFormat="1" applyFont="1" applyFill="1" applyBorder="1" applyAlignment="1" applyProtection="1">
      <alignment horizontal="right" wrapText="1" readingOrder="1"/>
    </xf>
    <xf numFmtId="3" fontId="1899" fillId="1884" borderId="1785" xfId="0" applyNumberFormat="1" applyFont="1" applyFill="1" applyBorder="1" applyAlignment="1" applyProtection="1">
      <alignment horizontal="right" wrapText="1" readingOrder="1"/>
    </xf>
    <xf numFmtId="3" fontId="1900" fillId="1885" borderId="1786" xfId="0" applyNumberFormat="1" applyFont="1" applyFill="1" applyBorder="1" applyAlignment="1" applyProtection="1">
      <alignment horizontal="right" wrapText="1" readingOrder="1"/>
    </xf>
    <xf numFmtId="3" fontId="1901" fillId="1886" borderId="1787" xfId="0" applyNumberFormat="1" applyFont="1" applyFill="1" applyBorder="1" applyAlignment="1" applyProtection="1">
      <alignment horizontal="right" wrapText="1" readingOrder="1"/>
    </xf>
    <xf numFmtId="3" fontId="1902" fillId="1887" borderId="1788" xfId="0" applyNumberFormat="1" applyFont="1" applyFill="1" applyBorder="1" applyAlignment="1" applyProtection="1">
      <alignment horizontal="right" wrapText="1" readingOrder="1"/>
    </xf>
    <xf numFmtId="3" fontId="1903" fillId="1888" borderId="1789" xfId="0" applyNumberFormat="1" applyFont="1" applyFill="1" applyBorder="1" applyAlignment="1" applyProtection="1">
      <alignment horizontal="right" wrapText="1" readingOrder="1"/>
    </xf>
    <xf numFmtId="3" fontId="1904" fillId="1889" borderId="1790" xfId="0" applyNumberFormat="1" applyFont="1" applyFill="1" applyBorder="1" applyAlignment="1" applyProtection="1">
      <alignment horizontal="right" wrapText="1" readingOrder="1"/>
    </xf>
    <xf numFmtId="3" fontId="1905" fillId="1890" borderId="1791" xfId="0" applyNumberFormat="1" applyFont="1" applyFill="1" applyBorder="1" applyAlignment="1" applyProtection="1">
      <alignment horizontal="right" wrapText="1" readingOrder="1"/>
    </xf>
    <xf numFmtId="3" fontId="1906" fillId="1891" borderId="1792" xfId="0" applyNumberFormat="1" applyFont="1" applyFill="1" applyBorder="1" applyAlignment="1" applyProtection="1">
      <alignment horizontal="right" wrapText="1" readingOrder="1"/>
    </xf>
    <xf numFmtId="3" fontId="1907" fillId="1892" borderId="1793" xfId="0" applyNumberFormat="1" applyFont="1" applyFill="1" applyBorder="1" applyAlignment="1" applyProtection="1">
      <alignment horizontal="right" wrapText="1" readingOrder="1"/>
    </xf>
    <xf numFmtId="3" fontId="1908" fillId="1893" borderId="1794" xfId="0" applyNumberFormat="1" applyFont="1" applyFill="1" applyBorder="1" applyAlignment="1" applyProtection="1">
      <alignment horizontal="right" wrapText="1" readingOrder="1"/>
    </xf>
    <xf numFmtId="3" fontId="1909" fillId="1894" borderId="1795" xfId="0" applyNumberFormat="1" applyFont="1" applyFill="1" applyBorder="1" applyAlignment="1" applyProtection="1">
      <alignment horizontal="right" wrapText="1" readingOrder="1"/>
    </xf>
    <xf numFmtId="3" fontId="1910" fillId="1895" borderId="1796" xfId="0" applyNumberFormat="1" applyFont="1" applyFill="1" applyBorder="1" applyAlignment="1" applyProtection="1">
      <alignment horizontal="right" wrapText="1" readingOrder="1"/>
    </xf>
    <xf numFmtId="3" fontId="1911" fillId="1896" borderId="1797" xfId="0" applyNumberFormat="1" applyFont="1" applyFill="1" applyBorder="1" applyAlignment="1" applyProtection="1">
      <alignment horizontal="right" wrapText="1" readingOrder="1"/>
    </xf>
    <xf numFmtId="3" fontId="1912" fillId="1897" borderId="1798" xfId="0" applyNumberFormat="1" applyFont="1" applyFill="1" applyBorder="1" applyAlignment="1" applyProtection="1">
      <alignment horizontal="right" wrapText="1" readingOrder="1"/>
    </xf>
    <xf numFmtId="3" fontId="1913" fillId="1898" borderId="1799" xfId="0" applyNumberFormat="1" applyFont="1" applyFill="1" applyBorder="1" applyAlignment="1" applyProtection="1">
      <alignment horizontal="right" wrapText="1" readingOrder="1"/>
    </xf>
    <xf numFmtId="3" fontId="1914" fillId="1899" borderId="1800" xfId="0" applyNumberFormat="1" applyFont="1" applyFill="1" applyBorder="1" applyAlignment="1" applyProtection="1">
      <alignment horizontal="right" wrapText="1" readingOrder="1"/>
    </xf>
    <xf numFmtId="3" fontId="1915" fillId="1900" borderId="1801" xfId="0" applyNumberFormat="1" applyFont="1" applyFill="1" applyBorder="1" applyAlignment="1" applyProtection="1">
      <alignment horizontal="right" wrapText="1" readingOrder="1"/>
    </xf>
    <xf numFmtId="3" fontId="1916" fillId="1901" borderId="1802" xfId="0" applyNumberFormat="1" applyFont="1" applyFill="1" applyBorder="1" applyAlignment="1" applyProtection="1">
      <alignment horizontal="right" wrapText="1" readingOrder="1"/>
    </xf>
    <xf numFmtId="3" fontId="1917" fillId="1902" borderId="1803" xfId="0" applyNumberFormat="1" applyFont="1" applyFill="1" applyBorder="1" applyAlignment="1" applyProtection="1">
      <alignment horizontal="right" wrapText="1" readingOrder="1"/>
    </xf>
    <xf numFmtId="3" fontId="1918" fillId="1903" borderId="1804" xfId="0" applyNumberFormat="1" applyFont="1" applyFill="1" applyBorder="1" applyAlignment="1" applyProtection="1">
      <alignment horizontal="right" wrapText="1" readingOrder="1"/>
    </xf>
    <xf numFmtId="3" fontId="1919" fillId="1904" borderId="1805" xfId="0" applyNumberFormat="1" applyFont="1" applyFill="1" applyBorder="1" applyAlignment="1" applyProtection="1">
      <alignment horizontal="right" wrapText="1" readingOrder="1"/>
    </xf>
    <xf numFmtId="3" fontId="1920" fillId="1905" borderId="1806" xfId="0" applyNumberFormat="1" applyFont="1" applyFill="1" applyBorder="1" applyAlignment="1" applyProtection="1">
      <alignment horizontal="right" wrapText="1" readingOrder="1"/>
    </xf>
    <xf numFmtId="3" fontId="1921" fillId="1906" borderId="1807" xfId="0" applyNumberFormat="1" applyFont="1" applyFill="1" applyBorder="1" applyAlignment="1" applyProtection="1">
      <alignment horizontal="right" wrapText="1" readingOrder="1"/>
    </xf>
    <xf numFmtId="3" fontId="1922" fillId="1907" borderId="1808" xfId="0" applyNumberFormat="1" applyFont="1" applyFill="1" applyBorder="1" applyAlignment="1" applyProtection="1">
      <alignment horizontal="right" wrapText="1" readingOrder="1"/>
    </xf>
    <xf numFmtId="3" fontId="1923" fillId="1908" borderId="1809" xfId="0" applyNumberFormat="1" applyFont="1" applyFill="1" applyBorder="1" applyAlignment="1" applyProtection="1">
      <alignment horizontal="right" wrapText="1" readingOrder="1"/>
    </xf>
    <xf numFmtId="0" fontId="1924" fillId="1909" borderId="1810" xfId="0" applyFont="1" applyFill="1" applyBorder="1" applyAlignment="1" applyProtection="1">
      <alignment horizontal="right" wrapText="1" readingOrder="1"/>
    </xf>
    <xf numFmtId="0" fontId="1954" fillId="1939" borderId="1840" xfId="0" applyFont="1" applyFill="1" applyBorder="1" applyAlignment="1" applyProtection="1">
      <alignment horizontal="right" vertical="top" wrapText="1" readingOrder="1"/>
    </xf>
    <xf numFmtId="0" fontId="1955" fillId="1940" borderId="1841" xfId="0" applyFont="1" applyFill="1" applyBorder="1" applyAlignment="1" applyProtection="1">
      <alignment horizontal="left" vertical="top" wrapText="1" readingOrder="1"/>
    </xf>
    <xf numFmtId="3" fontId="1956" fillId="1941" borderId="1842" xfId="0" applyNumberFormat="1" applyFont="1" applyFill="1" applyBorder="1" applyAlignment="1" applyProtection="1">
      <alignment horizontal="right" wrapText="1" readingOrder="1"/>
    </xf>
    <xf numFmtId="3" fontId="1957" fillId="1942" borderId="1843" xfId="0" applyNumberFormat="1" applyFont="1" applyFill="1" applyBorder="1" applyAlignment="1" applyProtection="1">
      <alignment horizontal="right" wrapText="1" readingOrder="1"/>
    </xf>
    <xf numFmtId="3" fontId="1958" fillId="1943" borderId="1844" xfId="0" applyNumberFormat="1" applyFont="1" applyFill="1" applyBorder="1" applyAlignment="1" applyProtection="1">
      <alignment horizontal="right" wrapText="1" readingOrder="1"/>
    </xf>
    <xf numFmtId="3" fontId="1959" fillId="1944" borderId="1845" xfId="0" applyNumberFormat="1" applyFont="1" applyFill="1" applyBorder="1" applyAlignment="1" applyProtection="1">
      <alignment horizontal="right" wrapText="1" readingOrder="1"/>
    </xf>
    <xf numFmtId="3" fontId="1960" fillId="1945" borderId="1846" xfId="0" applyNumberFormat="1" applyFont="1" applyFill="1" applyBorder="1" applyAlignment="1" applyProtection="1">
      <alignment horizontal="right" wrapText="1" readingOrder="1"/>
    </xf>
    <xf numFmtId="3" fontId="1961" fillId="1946" borderId="1847" xfId="0" applyNumberFormat="1" applyFont="1" applyFill="1" applyBorder="1" applyAlignment="1" applyProtection="1">
      <alignment horizontal="right" wrapText="1" readingOrder="1"/>
    </xf>
    <xf numFmtId="3" fontId="1962" fillId="1947" borderId="1848" xfId="0" applyNumberFormat="1" applyFont="1" applyFill="1" applyBorder="1" applyAlignment="1" applyProtection="1">
      <alignment horizontal="right" wrapText="1" readingOrder="1"/>
    </xf>
    <xf numFmtId="3" fontId="1963" fillId="1948" borderId="1849" xfId="0" applyNumberFormat="1" applyFont="1" applyFill="1" applyBorder="1" applyAlignment="1" applyProtection="1">
      <alignment horizontal="right" wrapText="1" readingOrder="1"/>
    </xf>
    <xf numFmtId="3" fontId="1964" fillId="1949" borderId="1850" xfId="0" applyNumberFormat="1" applyFont="1" applyFill="1" applyBorder="1" applyAlignment="1" applyProtection="1">
      <alignment horizontal="right" wrapText="1" readingOrder="1"/>
    </xf>
    <xf numFmtId="3" fontId="1965" fillId="1950" borderId="1851" xfId="0" applyNumberFormat="1" applyFont="1" applyFill="1" applyBorder="1" applyAlignment="1" applyProtection="1">
      <alignment horizontal="right" wrapText="1" readingOrder="1"/>
    </xf>
    <xf numFmtId="3" fontId="1966" fillId="1951" borderId="1852" xfId="0" applyNumberFormat="1" applyFont="1" applyFill="1" applyBorder="1" applyAlignment="1" applyProtection="1">
      <alignment horizontal="right" wrapText="1" readingOrder="1"/>
    </xf>
    <xf numFmtId="3" fontId="1967" fillId="1952" borderId="1853" xfId="0" applyNumberFormat="1" applyFont="1" applyFill="1" applyBorder="1" applyAlignment="1" applyProtection="1">
      <alignment horizontal="right" wrapText="1" readingOrder="1"/>
    </xf>
    <xf numFmtId="3" fontId="1968" fillId="1953" borderId="1854" xfId="0" applyNumberFormat="1" applyFont="1" applyFill="1" applyBorder="1" applyAlignment="1" applyProtection="1">
      <alignment horizontal="right" wrapText="1" readingOrder="1"/>
    </xf>
    <xf numFmtId="3" fontId="1969" fillId="1954" borderId="1855" xfId="0" applyNumberFormat="1" applyFont="1" applyFill="1" applyBorder="1" applyAlignment="1" applyProtection="1">
      <alignment horizontal="right" wrapText="1" readingOrder="1"/>
    </xf>
    <xf numFmtId="3" fontId="1970" fillId="1955" borderId="1856" xfId="0" applyNumberFormat="1" applyFont="1" applyFill="1" applyBorder="1" applyAlignment="1" applyProtection="1">
      <alignment horizontal="right" wrapText="1" readingOrder="1"/>
    </xf>
    <xf numFmtId="3" fontId="1971" fillId="1956" borderId="1857" xfId="0" applyNumberFormat="1" applyFont="1" applyFill="1" applyBorder="1" applyAlignment="1" applyProtection="1">
      <alignment horizontal="right" wrapText="1" readingOrder="1"/>
    </xf>
    <xf numFmtId="3" fontId="1972" fillId="1957" borderId="1858" xfId="0" applyNumberFormat="1" applyFont="1" applyFill="1" applyBorder="1" applyAlignment="1" applyProtection="1">
      <alignment horizontal="right" wrapText="1" readingOrder="1"/>
    </xf>
    <xf numFmtId="3" fontId="1973" fillId="1958" borderId="1859" xfId="0" applyNumberFormat="1" applyFont="1" applyFill="1" applyBorder="1" applyAlignment="1" applyProtection="1">
      <alignment horizontal="right" wrapText="1" readingOrder="1"/>
    </xf>
    <xf numFmtId="3" fontId="1974" fillId="1959" borderId="1860" xfId="0" applyNumberFormat="1" applyFont="1" applyFill="1" applyBorder="1" applyAlignment="1" applyProtection="1">
      <alignment horizontal="right" wrapText="1" readingOrder="1"/>
    </xf>
    <xf numFmtId="3" fontId="1975" fillId="1960" borderId="1861" xfId="0" applyNumberFormat="1" applyFont="1" applyFill="1" applyBorder="1" applyAlignment="1" applyProtection="1">
      <alignment horizontal="right" wrapText="1" readingOrder="1"/>
    </xf>
    <xf numFmtId="3" fontId="1976" fillId="1961" borderId="1862" xfId="0" applyNumberFormat="1" applyFont="1" applyFill="1" applyBorder="1" applyAlignment="1" applyProtection="1">
      <alignment horizontal="right" wrapText="1" readingOrder="1"/>
    </xf>
    <xf numFmtId="3" fontId="1977" fillId="1962" borderId="1863" xfId="0" applyNumberFormat="1" applyFont="1" applyFill="1" applyBorder="1" applyAlignment="1" applyProtection="1">
      <alignment horizontal="right" wrapText="1" readingOrder="1"/>
    </xf>
    <xf numFmtId="3" fontId="1978" fillId="1963" borderId="1864" xfId="0" applyNumberFormat="1" applyFont="1" applyFill="1" applyBorder="1" applyAlignment="1" applyProtection="1">
      <alignment horizontal="right" wrapText="1" readingOrder="1"/>
    </xf>
    <xf numFmtId="3" fontId="1979" fillId="1964" borderId="1865" xfId="0" applyNumberFormat="1" applyFont="1" applyFill="1" applyBorder="1" applyAlignment="1" applyProtection="1">
      <alignment horizontal="right" wrapText="1" readingOrder="1"/>
    </xf>
    <xf numFmtId="3" fontId="1980" fillId="1965" borderId="1866" xfId="0" applyNumberFormat="1" applyFont="1" applyFill="1" applyBorder="1" applyAlignment="1" applyProtection="1">
      <alignment horizontal="right" wrapText="1" readingOrder="1"/>
    </xf>
    <xf numFmtId="3" fontId="1981" fillId="1966" borderId="1867" xfId="0" applyNumberFormat="1" applyFont="1" applyFill="1" applyBorder="1" applyAlignment="1" applyProtection="1">
      <alignment horizontal="right" wrapText="1" readingOrder="1"/>
    </xf>
    <xf numFmtId="3" fontId="1982" fillId="1967" borderId="1868" xfId="0" applyNumberFormat="1" applyFont="1" applyFill="1" applyBorder="1" applyAlignment="1" applyProtection="1">
      <alignment horizontal="right" wrapText="1" readingOrder="1"/>
    </xf>
    <xf numFmtId="3" fontId="1983" fillId="1968" borderId="1869" xfId="0" applyNumberFormat="1" applyFont="1" applyFill="1" applyBorder="1" applyAlignment="1" applyProtection="1">
      <alignment horizontal="right" wrapText="1" readingOrder="1"/>
    </xf>
    <xf numFmtId="0" fontId="1984" fillId="1969" borderId="1870" xfId="0" applyFont="1" applyFill="1" applyBorder="1" applyAlignment="1" applyProtection="1">
      <alignment horizontal="right" wrapText="1" readingOrder="1"/>
    </xf>
    <xf numFmtId="0" fontId="1985" fillId="1970" borderId="1871" xfId="0" applyFont="1" applyFill="1" applyBorder="1" applyAlignment="1" applyProtection="1">
      <alignment horizontal="left" vertical="top" wrapText="1" readingOrder="1"/>
    </xf>
    <xf numFmtId="3" fontId="1986" fillId="1971" borderId="1872" xfId="0" applyNumberFormat="1" applyFont="1" applyFill="1" applyBorder="1" applyAlignment="1" applyProtection="1">
      <alignment horizontal="right" wrapText="1" readingOrder="1"/>
    </xf>
    <xf numFmtId="0" fontId="1987" fillId="1972" borderId="1873" xfId="0" applyFont="1" applyFill="1" applyBorder="1" applyAlignment="1" applyProtection="1">
      <alignment horizontal="right" wrapText="1" readingOrder="1"/>
    </xf>
    <xf numFmtId="0" fontId="1988" fillId="1973" borderId="1874" xfId="0" applyFont="1" applyFill="1" applyBorder="1" applyAlignment="1" applyProtection="1">
      <alignment horizontal="left" vertical="top" wrapText="1" readingOrder="1"/>
    </xf>
    <xf numFmtId="3" fontId="1989" fillId="1974" borderId="1875" xfId="0" applyNumberFormat="1" applyFont="1" applyFill="1" applyBorder="1" applyAlignment="1" applyProtection="1">
      <alignment horizontal="right" wrapText="1" readingOrder="1"/>
    </xf>
    <xf numFmtId="3" fontId="1990" fillId="1975" borderId="1876" xfId="0" applyNumberFormat="1" applyFont="1" applyFill="1" applyBorder="1" applyAlignment="1" applyProtection="1">
      <alignment horizontal="right" wrapText="1" readingOrder="1"/>
    </xf>
    <xf numFmtId="3" fontId="1991" fillId="1976" borderId="1877" xfId="0" applyNumberFormat="1" applyFont="1" applyFill="1" applyBorder="1" applyAlignment="1" applyProtection="1">
      <alignment horizontal="right" wrapText="1" readingOrder="1"/>
    </xf>
    <xf numFmtId="3" fontId="1992" fillId="1977" borderId="1878" xfId="0" applyNumberFormat="1" applyFont="1" applyFill="1" applyBorder="1" applyAlignment="1" applyProtection="1">
      <alignment horizontal="right" wrapText="1" readingOrder="1"/>
    </xf>
    <xf numFmtId="3" fontId="1993" fillId="1978" borderId="1879" xfId="0" applyNumberFormat="1" applyFont="1" applyFill="1" applyBorder="1" applyAlignment="1" applyProtection="1">
      <alignment horizontal="right" wrapText="1" readingOrder="1"/>
    </xf>
    <xf numFmtId="3" fontId="1994" fillId="1979" borderId="1880" xfId="0" applyNumberFormat="1" applyFont="1" applyFill="1" applyBorder="1" applyAlignment="1" applyProtection="1">
      <alignment horizontal="right" wrapText="1" readingOrder="1"/>
    </xf>
    <xf numFmtId="3" fontId="1995" fillId="1980" borderId="1881" xfId="0" applyNumberFormat="1" applyFont="1" applyFill="1" applyBorder="1" applyAlignment="1" applyProtection="1">
      <alignment horizontal="right" wrapText="1" readingOrder="1"/>
    </xf>
    <xf numFmtId="3" fontId="1996" fillId="1981" borderId="1882" xfId="0" applyNumberFormat="1" applyFont="1" applyFill="1" applyBorder="1" applyAlignment="1" applyProtection="1">
      <alignment horizontal="right" wrapText="1" readingOrder="1"/>
    </xf>
    <xf numFmtId="3" fontId="1997" fillId="1982" borderId="1883" xfId="0" applyNumberFormat="1" applyFont="1" applyFill="1" applyBorder="1" applyAlignment="1" applyProtection="1">
      <alignment horizontal="right" wrapText="1" readingOrder="1"/>
    </xf>
    <xf numFmtId="3" fontId="1998" fillId="1983" borderId="1884" xfId="0" applyNumberFormat="1" applyFont="1" applyFill="1" applyBorder="1" applyAlignment="1" applyProtection="1">
      <alignment horizontal="right" wrapText="1" readingOrder="1"/>
    </xf>
    <xf numFmtId="3" fontId="1999" fillId="1984" borderId="1885" xfId="0" applyNumberFormat="1" applyFont="1" applyFill="1" applyBorder="1" applyAlignment="1" applyProtection="1">
      <alignment horizontal="right" wrapText="1" readingOrder="1"/>
    </xf>
    <xf numFmtId="3" fontId="2000" fillId="1985" borderId="1886" xfId="0" applyNumberFormat="1" applyFont="1" applyFill="1" applyBorder="1" applyAlignment="1" applyProtection="1">
      <alignment horizontal="right" wrapText="1" readingOrder="1"/>
    </xf>
    <xf numFmtId="3" fontId="2001" fillId="1986" borderId="1887" xfId="0" applyNumberFormat="1" applyFont="1" applyFill="1" applyBorder="1" applyAlignment="1" applyProtection="1">
      <alignment horizontal="right" wrapText="1" readingOrder="1"/>
    </xf>
    <xf numFmtId="3" fontId="2003" fillId="1987" borderId="1889" xfId="0" applyNumberFormat="1" applyFont="1" applyFill="1" applyBorder="1" applyAlignment="1" applyProtection="1">
      <alignment horizontal="right" wrapText="1" readingOrder="1"/>
    </xf>
    <xf numFmtId="3" fontId="2004" fillId="1988" borderId="1890" xfId="0" applyNumberFormat="1" applyFont="1" applyFill="1" applyBorder="1" applyAlignment="1" applyProtection="1">
      <alignment horizontal="right" wrapText="1" readingOrder="1"/>
    </xf>
    <xf numFmtId="3" fontId="2005" fillId="1989" borderId="1891" xfId="0" applyNumberFormat="1" applyFont="1" applyFill="1" applyBorder="1" applyAlignment="1" applyProtection="1">
      <alignment horizontal="right" wrapText="1" readingOrder="1"/>
    </xf>
    <xf numFmtId="3" fontId="2006" fillId="1990" borderId="1892" xfId="0" applyNumberFormat="1" applyFont="1" applyFill="1" applyBorder="1" applyAlignment="1" applyProtection="1">
      <alignment horizontal="right" wrapText="1" readingOrder="1"/>
    </xf>
    <xf numFmtId="3" fontId="2007" fillId="1991" borderId="1893" xfId="0" applyNumberFormat="1" applyFont="1" applyFill="1" applyBorder="1" applyAlignment="1" applyProtection="1">
      <alignment horizontal="right" wrapText="1" readingOrder="1"/>
    </xf>
    <xf numFmtId="3" fontId="2008" fillId="1992" borderId="1894" xfId="0" applyNumberFormat="1" applyFont="1" applyFill="1" applyBorder="1" applyAlignment="1" applyProtection="1">
      <alignment horizontal="right" wrapText="1" readingOrder="1"/>
    </xf>
    <xf numFmtId="3" fontId="2009" fillId="1993" borderId="1895" xfId="0" applyNumberFormat="1" applyFont="1" applyFill="1" applyBorder="1" applyAlignment="1" applyProtection="1">
      <alignment horizontal="right" wrapText="1" readingOrder="1"/>
    </xf>
    <xf numFmtId="3" fontId="2010" fillId="1994" borderId="1896" xfId="0" applyNumberFormat="1" applyFont="1" applyFill="1" applyBorder="1" applyAlignment="1" applyProtection="1">
      <alignment horizontal="right" wrapText="1" readingOrder="1"/>
    </xf>
    <xf numFmtId="3" fontId="2012" fillId="1995" borderId="1898" xfId="0" applyNumberFormat="1" applyFont="1" applyFill="1" applyBorder="1" applyAlignment="1" applyProtection="1">
      <alignment horizontal="right" wrapText="1" readingOrder="1"/>
    </xf>
    <xf numFmtId="3" fontId="2013" fillId="1996" borderId="1899" xfId="0" applyNumberFormat="1" applyFont="1" applyFill="1" applyBorder="1" applyAlignment="1" applyProtection="1">
      <alignment horizontal="right" wrapText="1" readingOrder="1"/>
    </xf>
    <xf numFmtId="3" fontId="2014" fillId="1997" borderId="1900" xfId="0" applyNumberFormat="1" applyFont="1" applyFill="1" applyBorder="1" applyAlignment="1" applyProtection="1">
      <alignment horizontal="right" wrapText="1" readingOrder="1"/>
    </xf>
    <xf numFmtId="3" fontId="2015" fillId="1998" borderId="1901" xfId="0" applyNumberFormat="1" applyFont="1" applyFill="1" applyBorder="1" applyAlignment="1" applyProtection="1">
      <alignment horizontal="right" wrapText="1" readingOrder="1"/>
    </xf>
    <xf numFmtId="3" fontId="2016" fillId="1999" borderId="1902" xfId="0" applyNumberFormat="1" applyFont="1" applyFill="1" applyBorder="1" applyAlignment="1" applyProtection="1">
      <alignment horizontal="right" wrapText="1" readingOrder="1"/>
    </xf>
    <xf numFmtId="0" fontId="2017" fillId="2000" borderId="1903" xfId="0" applyFont="1" applyFill="1" applyBorder="1" applyAlignment="1" applyProtection="1">
      <alignment horizontal="right" wrapText="1" readingOrder="1"/>
    </xf>
    <xf numFmtId="0" fontId="2018" fillId="2001" borderId="1904" xfId="0" applyFont="1" applyFill="1" applyBorder="1" applyAlignment="1" applyProtection="1">
      <alignment horizontal="left" vertical="top" wrapText="1" readingOrder="1"/>
    </xf>
    <xf numFmtId="3" fontId="2019" fillId="2002" borderId="1905" xfId="0" applyNumberFormat="1" applyFont="1" applyFill="1" applyBorder="1" applyAlignment="1" applyProtection="1">
      <alignment horizontal="right" wrapText="1" readingOrder="1"/>
    </xf>
    <xf numFmtId="0" fontId="2020" fillId="2003" borderId="1906" xfId="0" applyFont="1" applyFill="1" applyBorder="1" applyAlignment="1" applyProtection="1">
      <alignment horizontal="right" wrapText="1" readingOrder="1"/>
    </xf>
    <xf numFmtId="0" fontId="2021" fillId="2004" borderId="1907" xfId="0" applyFont="1" applyFill="1" applyBorder="1" applyAlignment="1" applyProtection="1">
      <alignment horizontal="left" vertical="top" wrapText="1" readingOrder="1"/>
    </xf>
    <xf numFmtId="3" fontId="2022" fillId="2005" borderId="1908" xfId="0" applyNumberFormat="1" applyFont="1" applyFill="1" applyBorder="1" applyAlignment="1" applyProtection="1">
      <alignment horizontal="right" wrapText="1" readingOrder="1"/>
    </xf>
    <xf numFmtId="0" fontId="2023" fillId="2006" borderId="1909" xfId="0" applyFont="1" applyFill="1" applyBorder="1" applyAlignment="1" applyProtection="1">
      <alignment horizontal="right" wrapText="1" readingOrder="1"/>
    </xf>
    <xf numFmtId="3" fontId="2024" fillId="2007" borderId="1910" xfId="0" applyNumberFormat="1" applyFont="1" applyFill="1" applyBorder="1" applyAlignment="1" applyProtection="1">
      <alignment horizontal="right" wrapText="1" readingOrder="1"/>
    </xf>
    <xf numFmtId="0" fontId="2025" fillId="2008" borderId="1911" xfId="0" applyFont="1" applyFill="1" applyBorder="1" applyAlignment="1" applyProtection="1">
      <alignment horizontal="right" wrapText="1" readingOrder="1"/>
    </xf>
    <xf numFmtId="3" fontId="2026" fillId="2009" borderId="1912" xfId="0" applyNumberFormat="1" applyFont="1" applyFill="1" applyBorder="1" applyAlignment="1" applyProtection="1">
      <alignment horizontal="right" wrapText="1" readingOrder="1"/>
    </xf>
    <xf numFmtId="3" fontId="2027" fillId="2010" borderId="1913" xfId="0" applyNumberFormat="1" applyFont="1" applyFill="1" applyBorder="1" applyAlignment="1" applyProtection="1">
      <alignment horizontal="right" wrapText="1" readingOrder="1"/>
    </xf>
    <xf numFmtId="3" fontId="2028" fillId="2011" borderId="1914" xfId="0" applyNumberFormat="1" applyFont="1" applyFill="1" applyBorder="1" applyAlignment="1" applyProtection="1">
      <alignment horizontal="right" wrapText="1" readingOrder="1"/>
    </xf>
    <xf numFmtId="3" fontId="2029" fillId="2012" borderId="1915" xfId="0" applyNumberFormat="1" applyFont="1" applyFill="1" applyBorder="1" applyAlignment="1" applyProtection="1">
      <alignment horizontal="right" wrapText="1" readingOrder="1"/>
    </xf>
    <xf numFmtId="3" fontId="2030" fillId="2013" borderId="1916" xfId="0" applyNumberFormat="1" applyFont="1" applyFill="1" applyBorder="1" applyAlignment="1" applyProtection="1">
      <alignment horizontal="right" wrapText="1" readingOrder="1"/>
    </xf>
    <xf numFmtId="3" fontId="2031" fillId="2014" borderId="1917" xfId="0" applyNumberFormat="1" applyFont="1" applyFill="1" applyBorder="1" applyAlignment="1" applyProtection="1">
      <alignment horizontal="right" wrapText="1" readingOrder="1"/>
    </xf>
    <xf numFmtId="3" fontId="2032" fillId="2015" borderId="1918" xfId="0" applyNumberFormat="1" applyFont="1" applyFill="1" applyBorder="1" applyAlignment="1" applyProtection="1">
      <alignment horizontal="right" wrapText="1" readingOrder="1"/>
    </xf>
    <xf numFmtId="3" fontId="2033" fillId="2016" borderId="1919" xfId="0" applyNumberFormat="1" applyFont="1" applyFill="1" applyBorder="1" applyAlignment="1" applyProtection="1">
      <alignment horizontal="right" wrapText="1" readingOrder="1"/>
    </xf>
    <xf numFmtId="3" fontId="2034" fillId="2017" borderId="1920" xfId="0" applyNumberFormat="1" applyFont="1" applyFill="1" applyBorder="1" applyAlignment="1" applyProtection="1">
      <alignment horizontal="right" wrapText="1" readingOrder="1"/>
    </xf>
    <xf numFmtId="3" fontId="2035" fillId="2018" borderId="1921" xfId="0" applyNumberFormat="1" applyFont="1" applyFill="1" applyBorder="1" applyAlignment="1" applyProtection="1">
      <alignment horizontal="right" wrapText="1" readingOrder="1"/>
    </xf>
    <xf numFmtId="3" fontId="2036" fillId="2019" borderId="1922" xfId="0" applyNumberFormat="1" applyFont="1" applyFill="1" applyBorder="1" applyAlignment="1" applyProtection="1">
      <alignment horizontal="right" wrapText="1" readingOrder="1"/>
    </xf>
    <xf numFmtId="3" fontId="2037" fillId="2020" borderId="1923" xfId="0" applyNumberFormat="1" applyFont="1" applyFill="1" applyBorder="1" applyAlignment="1" applyProtection="1">
      <alignment horizontal="right" wrapText="1" readingOrder="1"/>
    </xf>
    <xf numFmtId="3" fontId="2038" fillId="2021" borderId="1924" xfId="0" applyNumberFormat="1" applyFont="1" applyFill="1" applyBorder="1" applyAlignment="1" applyProtection="1">
      <alignment horizontal="right" wrapText="1" readingOrder="1"/>
    </xf>
    <xf numFmtId="3" fontId="2039" fillId="2022" borderId="1925" xfId="0" applyNumberFormat="1" applyFont="1" applyFill="1" applyBorder="1" applyAlignment="1" applyProtection="1">
      <alignment horizontal="right" wrapText="1" readingOrder="1"/>
    </xf>
    <xf numFmtId="3" fontId="2040" fillId="2023" borderId="1926" xfId="0" applyNumberFormat="1" applyFont="1" applyFill="1" applyBorder="1" applyAlignment="1" applyProtection="1">
      <alignment horizontal="right" wrapText="1" readingOrder="1"/>
    </xf>
    <xf numFmtId="3" fontId="2041" fillId="2024" borderId="1927" xfId="0" applyNumberFormat="1" applyFont="1" applyFill="1" applyBorder="1" applyAlignment="1" applyProtection="1">
      <alignment horizontal="right" wrapText="1" readingOrder="1"/>
    </xf>
    <xf numFmtId="3" fontId="2042" fillId="2025" borderId="1928" xfId="0" applyNumberFormat="1" applyFont="1" applyFill="1" applyBorder="1" applyAlignment="1" applyProtection="1">
      <alignment horizontal="right" wrapText="1" readingOrder="1"/>
    </xf>
    <xf numFmtId="3" fontId="2043" fillId="2026" borderId="1929" xfId="0" applyNumberFormat="1" applyFont="1" applyFill="1" applyBorder="1" applyAlignment="1" applyProtection="1">
      <alignment horizontal="right" wrapText="1" readingOrder="1"/>
    </xf>
    <xf numFmtId="3" fontId="2044" fillId="2027" borderId="1930" xfId="0" applyNumberFormat="1" applyFont="1" applyFill="1" applyBorder="1" applyAlignment="1" applyProtection="1">
      <alignment horizontal="right" wrapText="1" readingOrder="1"/>
    </xf>
    <xf numFmtId="3" fontId="2045" fillId="2028" borderId="1931" xfId="0" applyNumberFormat="1" applyFont="1" applyFill="1" applyBorder="1" applyAlignment="1" applyProtection="1">
      <alignment horizontal="right" wrapText="1" readingOrder="1"/>
    </xf>
    <xf numFmtId="3" fontId="2046" fillId="2029" borderId="1932" xfId="0" applyNumberFormat="1" applyFont="1" applyFill="1" applyBorder="1" applyAlignment="1" applyProtection="1">
      <alignment horizontal="right" wrapText="1" readingOrder="1"/>
    </xf>
    <xf numFmtId="3" fontId="2047" fillId="2030" borderId="1933" xfId="0" applyNumberFormat="1" applyFont="1" applyFill="1" applyBorder="1" applyAlignment="1" applyProtection="1">
      <alignment horizontal="right" wrapText="1" readingOrder="1"/>
    </xf>
    <xf numFmtId="3" fontId="2048" fillId="2031" borderId="1934" xfId="0" applyNumberFormat="1" applyFont="1" applyFill="1" applyBorder="1" applyAlignment="1" applyProtection="1">
      <alignment horizontal="right" wrapText="1" readingOrder="1"/>
    </xf>
    <xf numFmtId="3" fontId="2049" fillId="2032" borderId="1935" xfId="0" applyNumberFormat="1" applyFont="1" applyFill="1" applyBorder="1" applyAlignment="1" applyProtection="1">
      <alignment horizontal="right" wrapText="1" readingOrder="1"/>
    </xf>
    <xf numFmtId="3" fontId="2050" fillId="2033" borderId="1936" xfId="0" applyNumberFormat="1" applyFont="1" applyFill="1" applyBorder="1" applyAlignment="1" applyProtection="1">
      <alignment horizontal="right" wrapText="1" readingOrder="1"/>
    </xf>
    <xf numFmtId="3" fontId="2051" fillId="2034" borderId="1937" xfId="0" applyNumberFormat="1" applyFont="1" applyFill="1" applyBorder="1" applyAlignment="1" applyProtection="1">
      <alignment horizontal="right" wrapText="1" readingOrder="1"/>
    </xf>
    <xf numFmtId="3" fontId="2052" fillId="2035" borderId="1938" xfId="0" applyNumberFormat="1" applyFont="1" applyFill="1" applyBorder="1" applyAlignment="1" applyProtection="1">
      <alignment horizontal="right" wrapText="1" readingOrder="1"/>
    </xf>
    <xf numFmtId="3" fontId="2053" fillId="2036" borderId="1939" xfId="0" applyNumberFormat="1" applyFont="1" applyFill="1" applyBorder="1" applyAlignment="1" applyProtection="1">
      <alignment horizontal="right" wrapText="1" readingOrder="1"/>
    </xf>
    <xf numFmtId="0" fontId="2054" fillId="2037" borderId="1940" xfId="0" applyFont="1" applyFill="1" applyBorder="1" applyAlignment="1" applyProtection="1">
      <alignment horizontal="right" wrapText="1" readingOrder="1"/>
    </xf>
    <xf numFmtId="0" fontId="2084" fillId="2067" borderId="1970" xfId="0" applyFont="1" applyFill="1" applyBorder="1" applyAlignment="1" applyProtection="1">
      <alignment horizontal="right" vertical="top" wrapText="1" readingOrder="1"/>
    </xf>
    <xf numFmtId="0" fontId="2085" fillId="2068" borderId="1971" xfId="0" applyFont="1" applyFill="1" applyBorder="1" applyAlignment="1" applyProtection="1">
      <alignment horizontal="left" vertical="top" wrapText="1" readingOrder="1"/>
    </xf>
    <xf numFmtId="3" fontId="2086" fillId="2069" borderId="1972" xfId="0" applyNumberFormat="1" applyFont="1" applyFill="1" applyBorder="1" applyAlignment="1" applyProtection="1">
      <alignment horizontal="right" wrapText="1" readingOrder="1"/>
    </xf>
    <xf numFmtId="3" fontId="2087" fillId="2070" borderId="1973" xfId="0" applyNumberFormat="1" applyFont="1" applyFill="1" applyBorder="1" applyAlignment="1" applyProtection="1">
      <alignment horizontal="right" wrapText="1" readingOrder="1"/>
    </xf>
    <xf numFmtId="3" fontId="2088" fillId="2071" borderId="1974" xfId="0" applyNumberFormat="1" applyFont="1" applyFill="1" applyBorder="1" applyAlignment="1" applyProtection="1">
      <alignment horizontal="right" wrapText="1" readingOrder="1"/>
    </xf>
    <xf numFmtId="3" fontId="2089" fillId="2072" borderId="1975" xfId="0" applyNumberFormat="1" applyFont="1" applyFill="1" applyBorder="1" applyAlignment="1" applyProtection="1">
      <alignment horizontal="right" wrapText="1" readingOrder="1"/>
    </xf>
    <xf numFmtId="3" fontId="2090" fillId="2073" borderId="1976" xfId="0" applyNumberFormat="1" applyFont="1" applyFill="1" applyBorder="1" applyAlignment="1" applyProtection="1">
      <alignment horizontal="right" wrapText="1" readingOrder="1"/>
    </xf>
    <xf numFmtId="3" fontId="2091" fillId="2074" borderId="1977" xfId="0" applyNumberFormat="1" applyFont="1" applyFill="1" applyBorder="1" applyAlignment="1" applyProtection="1">
      <alignment horizontal="right" wrapText="1" readingOrder="1"/>
    </xf>
    <xf numFmtId="3" fontId="2092" fillId="2075" borderId="1978" xfId="0" applyNumberFormat="1" applyFont="1" applyFill="1" applyBorder="1" applyAlignment="1" applyProtection="1">
      <alignment horizontal="right" wrapText="1" readingOrder="1"/>
    </xf>
    <xf numFmtId="3" fontId="2093" fillId="2076" borderId="1979" xfId="0" applyNumberFormat="1" applyFont="1" applyFill="1" applyBorder="1" applyAlignment="1" applyProtection="1">
      <alignment horizontal="right" wrapText="1" readingOrder="1"/>
    </xf>
    <xf numFmtId="3" fontId="2094" fillId="2077" borderId="1980" xfId="0" applyNumberFormat="1" applyFont="1" applyFill="1" applyBorder="1" applyAlignment="1" applyProtection="1">
      <alignment horizontal="right" wrapText="1" readingOrder="1"/>
    </xf>
    <xf numFmtId="3" fontId="2095" fillId="2078" borderId="1981" xfId="0" applyNumberFormat="1" applyFont="1" applyFill="1" applyBorder="1" applyAlignment="1" applyProtection="1">
      <alignment horizontal="right" wrapText="1" readingOrder="1"/>
    </xf>
    <xf numFmtId="3" fontId="2096" fillId="2079" borderId="1982" xfId="0" applyNumberFormat="1" applyFont="1" applyFill="1" applyBorder="1" applyAlignment="1" applyProtection="1">
      <alignment horizontal="right" wrapText="1" readingOrder="1"/>
    </xf>
    <xf numFmtId="3" fontId="2097" fillId="2080" borderId="1983" xfId="0" applyNumberFormat="1" applyFont="1" applyFill="1" applyBorder="1" applyAlignment="1" applyProtection="1">
      <alignment horizontal="right" wrapText="1" readingOrder="1"/>
    </xf>
    <xf numFmtId="3" fontId="2098" fillId="2081" borderId="1984" xfId="0" applyNumberFormat="1" applyFont="1" applyFill="1" applyBorder="1" applyAlignment="1" applyProtection="1">
      <alignment horizontal="right" wrapText="1" readingOrder="1"/>
    </xf>
    <xf numFmtId="3" fontId="2099" fillId="2082" borderId="1985" xfId="0" applyNumberFormat="1" applyFont="1" applyFill="1" applyBorder="1" applyAlignment="1" applyProtection="1">
      <alignment horizontal="right" wrapText="1" readingOrder="1"/>
    </xf>
    <xf numFmtId="3" fontId="2100" fillId="2083" borderId="1986" xfId="0" applyNumberFormat="1" applyFont="1" applyFill="1" applyBorder="1" applyAlignment="1" applyProtection="1">
      <alignment horizontal="right" wrapText="1" readingOrder="1"/>
    </xf>
    <xf numFmtId="3" fontId="2101" fillId="2084" borderId="1987" xfId="0" applyNumberFormat="1" applyFont="1" applyFill="1" applyBorder="1" applyAlignment="1" applyProtection="1">
      <alignment horizontal="right" wrapText="1" readingOrder="1"/>
    </xf>
    <xf numFmtId="3" fontId="2102" fillId="2085" borderId="1988" xfId="0" applyNumberFormat="1" applyFont="1" applyFill="1" applyBorder="1" applyAlignment="1" applyProtection="1">
      <alignment horizontal="right" wrapText="1" readingOrder="1"/>
    </xf>
    <xf numFmtId="3" fontId="2103" fillId="2086" borderId="1989" xfId="0" applyNumberFormat="1" applyFont="1" applyFill="1" applyBorder="1" applyAlignment="1" applyProtection="1">
      <alignment horizontal="right" wrapText="1" readingOrder="1"/>
    </xf>
    <xf numFmtId="3" fontId="2104" fillId="2087" borderId="1990" xfId="0" applyNumberFormat="1" applyFont="1" applyFill="1" applyBorder="1" applyAlignment="1" applyProtection="1">
      <alignment horizontal="right" wrapText="1" readingOrder="1"/>
    </xf>
    <xf numFmtId="3" fontId="2105" fillId="2088" borderId="1991" xfId="0" applyNumberFormat="1" applyFont="1" applyFill="1" applyBorder="1" applyAlignment="1" applyProtection="1">
      <alignment horizontal="right" wrapText="1" readingOrder="1"/>
    </xf>
    <xf numFmtId="3" fontId="2106" fillId="2089" borderId="1992" xfId="0" applyNumberFormat="1" applyFont="1" applyFill="1" applyBorder="1" applyAlignment="1" applyProtection="1">
      <alignment horizontal="right" wrapText="1" readingOrder="1"/>
    </xf>
    <xf numFmtId="3" fontId="2107" fillId="2090" borderId="1993" xfId="0" applyNumberFormat="1" applyFont="1" applyFill="1" applyBorder="1" applyAlignment="1" applyProtection="1">
      <alignment horizontal="right" wrapText="1" readingOrder="1"/>
    </xf>
    <xf numFmtId="3" fontId="2108" fillId="2091" borderId="1994" xfId="0" applyNumberFormat="1" applyFont="1" applyFill="1" applyBorder="1" applyAlignment="1" applyProtection="1">
      <alignment horizontal="right" wrapText="1" readingOrder="1"/>
    </xf>
    <xf numFmtId="3" fontId="2109" fillId="2092" borderId="1995" xfId="0" applyNumberFormat="1" applyFont="1" applyFill="1" applyBorder="1" applyAlignment="1" applyProtection="1">
      <alignment horizontal="right" wrapText="1" readingOrder="1"/>
    </xf>
    <xf numFmtId="3" fontId="2110" fillId="2093" borderId="1996" xfId="0" applyNumberFormat="1" applyFont="1" applyFill="1" applyBorder="1" applyAlignment="1" applyProtection="1">
      <alignment horizontal="right" wrapText="1" readingOrder="1"/>
    </xf>
    <xf numFmtId="3" fontId="2111" fillId="2094" borderId="1997" xfId="0" applyNumberFormat="1" applyFont="1" applyFill="1" applyBorder="1" applyAlignment="1" applyProtection="1">
      <alignment horizontal="right" wrapText="1" readingOrder="1"/>
    </xf>
    <xf numFmtId="3" fontId="2112" fillId="2095" borderId="1998" xfId="0" applyNumberFormat="1" applyFont="1" applyFill="1" applyBorder="1" applyAlignment="1" applyProtection="1">
      <alignment horizontal="right" wrapText="1" readingOrder="1"/>
    </xf>
    <xf numFmtId="3" fontId="2113" fillId="2096" borderId="1999" xfId="0" applyNumberFormat="1" applyFont="1" applyFill="1" applyBorder="1" applyAlignment="1" applyProtection="1">
      <alignment horizontal="right" wrapText="1" readingOrder="1"/>
    </xf>
    <xf numFmtId="164" fontId="2114" fillId="2097" borderId="2000" xfId="0" applyNumberFormat="1" applyFont="1" applyFill="1" applyBorder="1" applyAlignment="1" applyProtection="1">
      <alignment horizontal="right" wrapText="1" readingOrder="1"/>
    </xf>
    <xf numFmtId="0" fontId="2115" fillId="2098" borderId="2001" xfId="0" applyFont="1" applyFill="1" applyBorder="1" applyAlignment="1" applyProtection="1">
      <alignment horizontal="left" vertical="top" wrapText="1" readingOrder="1"/>
    </xf>
    <xf numFmtId="3" fontId="2116" fillId="2099" borderId="2002" xfId="0" applyNumberFormat="1" applyFont="1" applyFill="1" applyBorder="1" applyAlignment="1" applyProtection="1">
      <alignment horizontal="right" wrapText="1" readingOrder="1"/>
    </xf>
    <xf numFmtId="0" fontId="2117" fillId="2100" borderId="2003" xfId="0" applyFont="1" applyFill="1" applyBorder="1" applyAlignment="1" applyProtection="1">
      <alignment horizontal="left" vertical="top" wrapText="1" readingOrder="1"/>
    </xf>
    <xf numFmtId="3" fontId="2118" fillId="2101" borderId="2004" xfId="0" applyNumberFormat="1" applyFont="1" applyFill="1" applyBorder="1" applyAlignment="1" applyProtection="1">
      <alignment horizontal="right" wrapText="1" readingOrder="1"/>
    </xf>
    <xf numFmtId="0" fontId="2119" fillId="2102" borderId="2005" xfId="0" applyFont="1" applyFill="1" applyBorder="1" applyAlignment="1" applyProtection="1">
      <alignment horizontal="left" vertical="top" wrapText="1" readingOrder="1"/>
    </xf>
    <xf numFmtId="3" fontId="2120" fillId="2103" borderId="2006" xfId="0" applyNumberFormat="1" applyFont="1" applyFill="1" applyBorder="1" applyAlignment="1" applyProtection="1">
      <alignment horizontal="right" wrapText="1" readingOrder="1"/>
    </xf>
    <xf numFmtId="0" fontId="2121" fillId="2104" borderId="2007" xfId="0" applyFont="1" applyFill="1" applyBorder="1" applyAlignment="1" applyProtection="1">
      <alignment horizontal="left" vertical="top" wrapText="1" readingOrder="1"/>
    </xf>
    <xf numFmtId="3" fontId="2122" fillId="2105" borderId="2008" xfId="0" applyNumberFormat="1" applyFont="1" applyFill="1" applyBorder="1" applyAlignment="1" applyProtection="1">
      <alignment horizontal="right" wrapText="1" readingOrder="1"/>
    </xf>
    <xf numFmtId="0" fontId="2123" fillId="2106" borderId="2009" xfId="0" applyFont="1" applyFill="1" applyBorder="1" applyAlignment="1" applyProtection="1">
      <alignment horizontal="left" vertical="top" wrapText="1" readingOrder="1"/>
    </xf>
    <xf numFmtId="3" fontId="2124" fillId="2107" borderId="2010" xfId="0" applyNumberFormat="1" applyFont="1" applyFill="1" applyBorder="1" applyAlignment="1" applyProtection="1">
      <alignment horizontal="right" wrapText="1" readingOrder="1"/>
    </xf>
    <xf numFmtId="3" fontId="2125" fillId="2108" borderId="2011" xfId="0" applyNumberFormat="1" applyFont="1" applyFill="1" applyBorder="1" applyAlignment="1" applyProtection="1">
      <alignment horizontal="right" wrapText="1" readingOrder="1"/>
    </xf>
    <xf numFmtId="3" fontId="2126" fillId="2109" borderId="2012" xfId="0" applyNumberFormat="1" applyFont="1" applyFill="1" applyBorder="1" applyAlignment="1" applyProtection="1">
      <alignment horizontal="right" wrapText="1" readingOrder="1"/>
    </xf>
    <xf numFmtId="3" fontId="2127" fillId="2110" borderId="2013" xfId="0" applyNumberFormat="1" applyFont="1" applyFill="1" applyBorder="1" applyAlignment="1" applyProtection="1">
      <alignment horizontal="right" wrapText="1" readingOrder="1"/>
    </xf>
    <xf numFmtId="3" fontId="2128" fillId="2111" borderId="2014" xfId="0" applyNumberFormat="1" applyFont="1" applyFill="1" applyBorder="1" applyAlignment="1" applyProtection="1">
      <alignment horizontal="right" wrapText="1" readingOrder="1"/>
    </xf>
    <xf numFmtId="3" fontId="2129" fillId="2112" borderId="2015" xfId="0" applyNumberFormat="1" applyFont="1" applyFill="1" applyBorder="1" applyAlignment="1" applyProtection="1">
      <alignment horizontal="right" wrapText="1" readingOrder="1"/>
    </xf>
    <xf numFmtId="3" fontId="2130" fillId="2113" borderId="2016" xfId="0" applyNumberFormat="1" applyFont="1" applyFill="1" applyBorder="1" applyAlignment="1" applyProtection="1">
      <alignment horizontal="right" wrapText="1" readingOrder="1"/>
    </xf>
    <xf numFmtId="3" fontId="2131" fillId="2114" borderId="2017" xfId="0" applyNumberFormat="1" applyFont="1" applyFill="1" applyBorder="1" applyAlignment="1" applyProtection="1">
      <alignment horizontal="right" wrapText="1" readingOrder="1"/>
    </xf>
    <xf numFmtId="3" fontId="2132" fillId="2115" borderId="2018" xfId="0" applyNumberFormat="1" applyFont="1" applyFill="1" applyBorder="1" applyAlignment="1" applyProtection="1">
      <alignment horizontal="right" wrapText="1" readingOrder="1"/>
    </xf>
    <xf numFmtId="3" fontId="2133" fillId="2116" borderId="2019" xfId="0" applyNumberFormat="1" applyFont="1" applyFill="1" applyBorder="1" applyAlignment="1" applyProtection="1">
      <alignment horizontal="right" wrapText="1" readingOrder="1"/>
    </xf>
    <xf numFmtId="3" fontId="2134" fillId="2117" borderId="2020" xfId="0" applyNumberFormat="1" applyFont="1" applyFill="1" applyBorder="1" applyAlignment="1" applyProtection="1">
      <alignment horizontal="right" wrapText="1" readingOrder="1"/>
    </xf>
    <xf numFmtId="3" fontId="2135" fillId="2118" borderId="2021" xfId="0" applyNumberFormat="1" applyFont="1" applyFill="1" applyBorder="1" applyAlignment="1" applyProtection="1">
      <alignment horizontal="right" wrapText="1" readingOrder="1"/>
    </xf>
    <xf numFmtId="3" fontId="2136" fillId="2119" borderId="2022" xfId="0" applyNumberFormat="1" applyFont="1" applyFill="1" applyBorder="1" applyAlignment="1" applyProtection="1">
      <alignment horizontal="right" wrapText="1" readingOrder="1"/>
    </xf>
    <xf numFmtId="3" fontId="2137" fillId="2120" borderId="2023" xfId="0" applyNumberFormat="1" applyFont="1" applyFill="1" applyBorder="1" applyAlignment="1" applyProtection="1">
      <alignment horizontal="right" wrapText="1" readingOrder="1"/>
    </xf>
    <xf numFmtId="3" fontId="2138" fillId="2121" borderId="2024" xfId="0" applyNumberFormat="1" applyFont="1" applyFill="1" applyBorder="1" applyAlignment="1" applyProtection="1">
      <alignment horizontal="right" wrapText="1" readingOrder="1"/>
    </xf>
    <xf numFmtId="3" fontId="2139" fillId="2122" borderId="2025" xfId="0" applyNumberFormat="1" applyFont="1" applyFill="1" applyBorder="1" applyAlignment="1" applyProtection="1">
      <alignment horizontal="right" wrapText="1" readingOrder="1"/>
    </xf>
    <xf numFmtId="3" fontId="2140" fillId="2123" borderId="2026" xfId="0" applyNumberFormat="1" applyFont="1" applyFill="1" applyBorder="1" applyAlignment="1" applyProtection="1">
      <alignment horizontal="right" wrapText="1" readingOrder="1"/>
    </xf>
    <xf numFmtId="3" fontId="2141" fillId="2124" borderId="2027" xfId="0" applyNumberFormat="1" applyFont="1" applyFill="1" applyBorder="1" applyAlignment="1" applyProtection="1">
      <alignment horizontal="right" wrapText="1" readingOrder="1"/>
    </xf>
    <xf numFmtId="3" fontId="2142" fillId="2125" borderId="2028" xfId="0" applyNumberFormat="1" applyFont="1" applyFill="1" applyBorder="1" applyAlignment="1" applyProtection="1">
      <alignment horizontal="right" wrapText="1" readingOrder="1"/>
    </xf>
    <xf numFmtId="3" fontId="2143" fillId="2126" borderId="2029" xfId="0" applyNumberFormat="1" applyFont="1" applyFill="1" applyBorder="1" applyAlignment="1" applyProtection="1">
      <alignment horizontal="right" wrapText="1" readingOrder="1"/>
    </xf>
    <xf numFmtId="3" fontId="2144" fillId="2127" borderId="2030" xfId="0" applyNumberFormat="1" applyFont="1" applyFill="1" applyBorder="1" applyAlignment="1" applyProtection="1">
      <alignment horizontal="right" wrapText="1" readingOrder="1"/>
    </xf>
    <xf numFmtId="3" fontId="2145" fillId="2128" borderId="2031" xfId="0" applyNumberFormat="1" applyFont="1" applyFill="1" applyBorder="1" applyAlignment="1" applyProtection="1">
      <alignment horizontal="right" wrapText="1" readingOrder="1"/>
    </xf>
    <xf numFmtId="3" fontId="2146" fillId="2129" borderId="2032" xfId="0" applyNumberFormat="1" applyFont="1" applyFill="1" applyBorder="1" applyAlignment="1" applyProtection="1">
      <alignment horizontal="right" wrapText="1" readingOrder="1"/>
    </xf>
    <xf numFmtId="3" fontId="2147" fillId="2130" borderId="2033" xfId="0" applyNumberFormat="1" applyFont="1" applyFill="1" applyBorder="1" applyAlignment="1" applyProtection="1">
      <alignment horizontal="right" wrapText="1" readingOrder="1"/>
    </xf>
    <xf numFmtId="3" fontId="2148" fillId="2131" borderId="2034" xfId="0" applyNumberFormat="1" applyFont="1" applyFill="1" applyBorder="1" applyAlignment="1" applyProtection="1">
      <alignment horizontal="right" wrapText="1" readingOrder="1"/>
    </xf>
    <xf numFmtId="3" fontId="2149" fillId="2132" borderId="2035" xfId="0" applyNumberFormat="1" applyFont="1" applyFill="1" applyBorder="1" applyAlignment="1" applyProtection="1">
      <alignment horizontal="right" wrapText="1" readingOrder="1"/>
    </xf>
    <xf numFmtId="3" fontId="2150" fillId="2133" borderId="2036" xfId="0" applyNumberFormat="1" applyFont="1" applyFill="1" applyBorder="1" applyAlignment="1" applyProtection="1">
      <alignment horizontal="right" wrapText="1" readingOrder="1"/>
    </xf>
    <xf numFmtId="3" fontId="2151" fillId="2134" borderId="2037" xfId="0" applyNumberFormat="1" applyFont="1" applyFill="1" applyBorder="1" applyAlignment="1" applyProtection="1">
      <alignment horizontal="right" wrapText="1" readingOrder="1"/>
    </xf>
    <xf numFmtId="3" fontId="2152" fillId="2135" borderId="2038" xfId="0" applyNumberFormat="1" applyFont="1" applyFill="1" applyBorder="1" applyAlignment="1" applyProtection="1">
      <alignment horizontal="right" wrapText="1" readingOrder="1"/>
    </xf>
    <xf numFmtId="3" fontId="2153" fillId="2136" borderId="2039" xfId="0" applyNumberFormat="1" applyFont="1" applyFill="1" applyBorder="1" applyAlignment="1" applyProtection="1">
      <alignment horizontal="right" wrapText="1" readingOrder="1"/>
    </xf>
    <xf numFmtId="164" fontId="2154" fillId="2137" borderId="2040" xfId="0" applyNumberFormat="1" applyFont="1" applyFill="1" applyBorder="1" applyAlignment="1" applyProtection="1">
      <alignment horizontal="right" wrapText="1" readingOrder="1"/>
    </xf>
    <xf numFmtId="0" fontId="2184" fillId="2167" borderId="2070" xfId="0" applyFont="1" applyFill="1" applyBorder="1" applyAlignment="1" applyProtection="1">
      <alignment horizontal="right" vertical="top" wrapText="1" readingOrder="1"/>
    </xf>
    <xf numFmtId="0" fontId="2185" fillId="2168" borderId="2071" xfId="0" applyFont="1" applyFill="1" applyBorder="1" applyAlignment="1" applyProtection="1">
      <alignment horizontal="left" vertical="top" wrapText="1" readingOrder="1"/>
    </xf>
    <xf numFmtId="3" fontId="2186" fillId="2169" borderId="2072" xfId="0" applyNumberFormat="1" applyFont="1" applyFill="1" applyBorder="1" applyAlignment="1" applyProtection="1">
      <alignment horizontal="right" wrapText="1" readingOrder="1"/>
    </xf>
    <xf numFmtId="3" fontId="2187" fillId="2170" borderId="2073" xfId="0" applyNumberFormat="1" applyFont="1" applyFill="1" applyBorder="1" applyAlignment="1" applyProtection="1">
      <alignment horizontal="right" wrapText="1" readingOrder="1"/>
    </xf>
    <xf numFmtId="3" fontId="2188" fillId="2171" borderId="2074" xfId="0" applyNumberFormat="1" applyFont="1" applyFill="1" applyBorder="1" applyAlignment="1" applyProtection="1">
      <alignment horizontal="right" wrapText="1" readingOrder="1"/>
    </xf>
    <xf numFmtId="3" fontId="2189" fillId="2172" borderId="2075" xfId="0" applyNumberFormat="1" applyFont="1" applyFill="1" applyBorder="1" applyAlignment="1" applyProtection="1">
      <alignment horizontal="right" wrapText="1" readingOrder="1"/>
    </xf>
    <xf numFmtId="3" fontId="2190" fillId="2173" borderId="2076" xfId="0" applyNumberFormat="1" applyFont="1" applyFill="1" applyBorder="1" applyAlignment="1" applyProtection="1">
      <alignment horizontal="right" wrapText="1" readingOrder="1"/>
    </xf>
    <xf numFmtId="3" fontId="2191" fillId="2174" borderId="2077" xfId="0" applyNumberFormat="1" applyFont="1" applyFill="1" applyBorder="1" applyAlignment="1" applyProtection="1">
      <alignment horizontal="right" wrapText="1" readingOrder="1"/>
    </xf>
    <xf numFmtId="3" fontId="2192" fillId="2175" borderId="2078" xfId="0" applyNumberFormat="1" applyFont="1" applyFill="1" applyBorder="1" applyAlignment="1" applyProtection="1">
      <alignment horizontal="right" wrapText="1" readingOrder="1"/>
    </xf>
    <xf numFmtId="3" fontId="2193" fillId="2176" borderId="2079" xfId="0" applyNumberFormat="1" applyFont="1" applyFill="1" applyBorder="1" applyAlignment="1" applyProtection="1">
      <alignment horizontal="right" wrapText="1" readingOrder="1"/>
    </xf>
    <xf numFmtId="3" fontId="2194" fillId="2177" borderId="2080" xfId="0" applyNumberFormat="1" applyFont="1" applyFill="1" applyBorder="1" applyAlignment="1" applyProtection="1">
      <alignment horizontal="right" wrapText="1" readingOrder="1"/>
    </xf>
    <xf numFmtId="3" fontId="2195" fillId="2178" borderId="2081" xfId="0" applyNumberFormat="1" applyFont="1" applyFill="1" applyBorder="1" applyAlignment="1" applyProtection="1">
      <alignment horizontal="right" wrapText="1" readingOrder="1"/>
    </xf>
    <xf numFmtId="3" fontId="2196" fillId="2179" borderId="2082" xfId="0" applyNumberFormat="1" applyFont="1" applyFill="1" applyBorder="1" applyAlignment="1" applyProtection="1">
      <alignment horizontal="right" wrapText="1" readingOrder="1"/>
    </xf>
    <xf numFmtId="3" fontId="2197" fillId="2180" borderId="2083" xfId="0" applyNumberFormat="1" applyFont="1" applyFill="1" applyBorder="1" applyAlignment="1" applyProtection="1">
      <alignment horizontal="right" wrapText="1" readingOrder="1"/>
    </xf>
    <xf numFmtId="3" fontId="2198" fillId="2181" borderId="2084" xfId="0" applyNumberFormat="1" applyFont="1" applyFill="1" applyBorder="1" applyAlignment="1" applyProtection="1">
      <alignment horizontal="right" wrapText="1" readingOrder="1"/>
    </xf>
    <xf numFmtId="3" fontId="2199" fillId="2182" borderId="2085" xfId="0" applyNumberFormat="1" applyFont="1" applyFill="1" applyBorder="1" applyAlignment="1" applyProtection="1">
      <alignment horizontal="right" wrapText="1" readingOrder="1"/>
    </xf>
    <xf numFmtId="3" fontId="2200" fillId="2183" borderId="2086" xfId="0" applyNumberFormat="1" applyFont="1" applyFill="1" applyBorder="1" applyAlignment="1" applyProtection="1">
      <alignment horizontal="right" wrapText="1" readingOrder="1"/>
    </xf>
    <xf numFmtId="3" fontId="2201" fillId="2184" borderId="2087" xfId="0" applyNumberFormat="1" applyFont="1" applyFill="1" applyBorder="1" applyAlignment="1" applyProtection="1">
      <alignment horizontal="right" wrapText="1" readingOrder="1"/>
    </xf>
    <xf numFmtId="3" fontId="2202" fillId="2185" borderId="2088" xfId="0" applyNumberFormat="1" applyFont="1" applyFill="1" applyBorder="1" applyAlignment="1" applyProtection="1">
      <alignment horizontal="right" wrapText="1" readingOrder="1"/>
    </xf>
    <xf numFmtId="3" fontId="2203" fillId="2186" borderId="2089" xfId="0" applyNumberFormat="1" applyFont="1" applyFill="1" applyBorder="1" applyAlignment="1" applyProtection="1">
      <alignment horizontal="right" wrapText="1" readingOrder="1"/>
    </xf>
    <xf numFmtId="3" fontId="2204" fillId="2187" borderId="2090" xfId="0" applyNumberFormat="1" applyFont="1" applyFill="1" applyBorder="1" applyAlignment="1" applyProtection="1">
      <alignment horizontal="right" wrapText="1" readingOrder="1"/>
    </xf>
    <xf numFmtId="3" fontId="2205" fillId="2188" borderId="2091" xfId="0" applyNumberFormat="1" applyFont="1" applyFill="1" applyBorder="1" applyAlignment="1" applyProtection="1">
      <alignment horizontal="right" wrapText="1" readingOrder="1"/>
    </xf>
    <xf numFmtId="3" fontId="2206" fillId="2189" borderId="2092" xfId="0" applyNumberFormat="1" applyFont="1" applyFill="1" applyBorder="1" applyAlignment="1" applyProtection="1">
      <alignment horizontal="right" wrapText="1" readingOrder="1"/>
    </xf>
    <xf numFmtId="3" fontId="2207" fillId="2190" borderId="2093" xfId="0" applyNumberFormat="1" applyFont="1" applyFill="1" applyBorder="1" applyAlignment="1" applyProtection="1">
      <alignment horizontal="right" wrapText="1" readingOrder="1"/>
    </xf>
    <xf numFmtId="3" fontId="2208" fillId="2191" borderId="2094" xfId="0" applyNumberFormat="1" applyFont="1" applyFill="1" applyBorder="1" applyAlignment="1" applyProtection="1">
      <alignment horizontal="right" wrapText="1" readingOrder="1"/>
    </xf>
    <xf numFmtId="3" fontId="2209" fillId="2192" borderId="2095" xfId="0" applyNumberFormat="1" applyFont="1" applyFill="1" applyBorder="1" applyAlignment="1" applyProtection="1">
      <alignment horizontal="right" wrapText="1" readingOrder="1"/>
    </xf>
    <xf numFmtId="3" fontId="2210" fillId="2193" borderId="2096" xfId="0" applyNumberFormat="1" applyFont="1" applyFill="1" applyBorder="1" applyAlignment="1" applyProtection="1">
      <alignment horizontal="right" wrapText="1" readingOrder="1"/>
    </xf>
    <xf numFmtId="3" fontId="2211" fillId="2194" borderId="2097" xfId="0" applyNumberFormat="1" applyFont="1" applyFill="1" applyBorder="1" applyAlignment="1" applyProtection="1">
      <alignment horizontal="right" wrapText="1" readingOrder="1"/>
    </xf>
    <xf numFmtId="3" fontId="2212" fillId="2195" borderId="2098" xfId="0" applyNumberFormat="1" applyFont="1" applyFill="1" applyBorder="1" applyAlignment="1" applyProtection="1">
      <alignment horizontal="right" wrapText="1" readingOrder="1"/>
    </xf>
    <xf numFmtId="3" fontId="2213" fillId="2196" borderId="2099" xfId="0" applyNumberFormat="1" applyFont="1" applyFill="1" applyBorder="1" applyAlignment="1" applyProtection="1">
      <alignment horizontal="right" wrapText="1" readingOrder="1"/>
    </xf>
    <xf numFmtId="0" fontId="2214" fillId="2197" borderId="2100" xfId="0" applyFont="1" applyFill="1" applyBorder="1" applyAlignment="1" applyProtection="1">
      <alignment horizontal="right" wrapText="1" readingOrder="1"/>
    </xf>
    <xf numFmtId="0" fontId="2215" fillId="2198" borderId="2101" xfId="0" applyFont="1" applyFill="1" applyBorder="1" applyAlignment="1" applyProtection="1">
      <alignment horizontal="left" vertical="top" wrapText="1" readingOrder="1"/>
    </xf>
    <xf numFmtId="3" fontId="2216" fillId="2199" borderId="2102" xfId="0" applyNumberFormat="1" applyFont="1" applyFill="1" applyBorder="1" applyAlignment="1" applyProtection="1">
      <alignment horizontal="right" wrapText="1" readingOrder="1"/>
    </xf>
    <xf numFmtId="0" fontId="2217" fillId="2200" borderId="2103" xfId="0" applyFont="1" applyFill="1" applyBorder="1" applyAlignment="1" applyProtection="1">
      <alignment horizontal="left" vertical="top" wrapText="1" readingOrder="1"/>
    </xf>
    <xf numFmtId="3" fontId="2218" fillId="2201" borderId="2104" xfId="0" applyNumberFormat="1" applyFont="1" applyFill="1" applyBorder="1" applyAlignment="1" applyProtection="1">
      <alignment horizontal="right" wrapText="1" readingOrder="1"/>
    </xf>
    <xf numFmtId="0" fontId="2247" fillId="2228" borderId="2105" xfId="0" applyFont="1" applyFill="1" applyBorder="1" applyAlignment="1" applyProtection="1">
      <alignment horizontal="left" vertical="top" wrapText="1" readingOrder="1"/>
    </xf>
    <xf numFmtId="3" fontId="2248" fillId="2229" borderId="2106" xfId="0" applyNumberFormat="1" applyFont="1" applyFill="1" applyBorder="1" applyAlignment="1" applyProtection="1">
      <alignment horizontal="right" wrapText="1" readingOrder="1"/>
    </xf>
    <xf numFmtId="0" fontId="2249" fillId="2230" borderId="2107" xfId="0" applyFont="1" applyFill="1" applyBorder="1" applyAlignment="1" applyProtection="1">
      <alignment horizontal="left" vertical="top" wrapText="1" readingOrder="1"/>
    </xf>
    <xf numFmtId="3" fontId="2250" fillId="2231" borderId="2108" xfId="0" applyNumberFormat="1" applyFont="1" applyFill="1" applyBorder="1" applyAlignment="1" applyProtection="1">
      <alignment horizontal="right" wrapText="1" readingOrder="1"/>
    </xf>
    <xf numFmtId="3" fontId="2251" fillId="2232" borderId="2109" xfId="0" applyNumberFormat="1" applyFont="1" applyFill="1" applyBorder="1" applyAlignment="1" applyProtection="1">
      <alignment horizontal="right" wrapText="1" readingOrder="1"/>
    </xf>
    <xf numFmtId="0" fontId="2252" fillId="2233" borderId="2110" xfId="0" applyFont="1" applyFill="1" applyBorder="1" applyAlignment="1" applyProtection="1">
      <alignment horizontal="right" wrapText="1" readingOrder="1"/>
    </xf>
    <xf numFmtId="0" fontId="2253" fillId="2234" borderId="2111" xfId="0" applyFont="1" applyFill="1" applyBorder="1" applyAlignment="1" applyProtection="1">
      <alignment horizontal="left" vertical="top" wrapText="1" readingOrder="1"/>
    </xf>
    <xf numFmtId="3" fontId="2254" fillId="2235" borderId="2112" xfId="0" applyNumberFormat="1" applyFont="1" applyFill="1" applyBorder="1" applyAlignment="1" applyProtection="1">
      <alignment horizontal="right" wrapText="1" readingOrder="1"/>
    </xf>
    <xf numFmtId="3" fontId="2255" fillId="2236" borderId="2113" xfId="0" applyNumberFormat="1" applyFont="1" applyFill="1" applyBorder="1" applyAlignment="1" applyProtection="1">
      <alignment horizontal="right" wrapText="1" readingOrder="1"/>
    </xf>
    <xf numFmtId="3" fontId="2256" fillId="2237" borderId="2114" xfId="0" applyNumberFormat="1" applyFont="1" applyFill="1" applyBorder="1" applyAlignment="1" applyProtection="1">
      <alignment horizontal="right" wrapText="1" readingOrder="1"/>
    </xf>
    <xf numFmtId="3" fontId="2257" fillId="2238" borderId="2115" xfId="0" applyNumberFormat="1" applyFont="1" applyFill="1" applyBorder="1" applyAlignment="1" applyProtection="1">
      <alignment horizontal="right" wrapText="1" readingOrder="1"/>
    </xf>
    <xf numFmtId="3" fontId="2258" fillId="2239" borderId="2116" xfId="0" applyNumberFormat="1" applyFont="1" applyFill="1" applyBorder="1" applyAlignment="1" applyProtection="1">
      <alignment horizontal="right" wrapText="1" readingOrder="1"/>
    </xf>
    <xf numFmtId="3" fontId="2259" fillId="2240" borderId="2117" xfId="0" applyNumberFormat="1" applyFont="1" applyFill="1" applyBorder="1" applyAlignment="1" applyProtection="1">
      <alignment horizontal="right" wrapText="1" readingOrder="1"/>
    </xf>
    <xf numFmtId="3" fontId="2260" fillId="2241" borderId="2118" xfId="0" applyNumberFormat="1" applyFont="1" applyFill="1" applyBorder="1" applyAlignment="1" applyProtection="1">
      <alignment horizontal="right" wrapText="1" readingOrder="1"/>
    </xf>
    <xf numFmtId="3" fontId="2261" fillId="2242" borderId="2119" xfId="0" applyNumberFormat="1" applyFont="1" applyFill="1" applyBorder="1" applyAlignment="1" applyProtection="1">
      <alignment horizontal="right" wrapText="1" readingOrder="1"/>
    </xf>
    <xf numFmtId="3" fontId="2262" fillId="2243" borderId="2120" xfId="0" applyNumberFormat="1" applyFont="1" applyFill="1" applyBorder="1" applyAlignment="1" applyProtection="1">
      <alignment horizontal="right" wrapText="1" readingOrder="1"/>
    </xf>
    <xf numFmtId="3" fontId="2263" fillId="2244" borderId="2121" xfId="0" applyNumberFormat="1" applyFont="1" applyFill="1" applyBorder="1" applyAlignment="1" applyProtection="1">
      <alignment horizontal="right" wrapText="1" readingOrder="1"/>
    </xf>
    <xf numFmtId="3" fontId="2264" fillId="2245" borderId="2122" xfId="0" applyNumberFormat="1" applyFont="1" applyFill="1" applyBorder="1" applyAlignment="1" applyProtection="1">
      <alignment horizontal="right" wrapText="1" readingOrder="1"/>
    </xf>
    <xf numFmtId="3" fontId="2265" fillId="2246" borderId="2123" xfId="0" applyNumberFormat="1" applyFont="1" applyFill="1" applyBorder="1" applyAlignment="1" applyProtection="1">
      <alignment horizontal="right" wrapText="1" readingOrder="1"/>
    </xf>
    <xf numFmtId="3" fontId="2266" fillId="2247" borderId="2124" xfId="0" applyNumberFormat="1" applyFont="1" applyFill="1" applyBorder="1" applyAlignment="1" applyProtection="1">
      <alignment horizontal="right" wrapText="1" readingOrder="1"/>
    </xf>
    <xf numFmtId="3" fontId="2267" fillId="2248" borderId="2125" xfId="0" applyNumberFormat="1" applyFont="1" applyFill="1" applyBorder="1" applyAlignment="1" applyProtection="1">
      <alignment horizontal="right" wrapText="1" readingOrder="1"/>
    </xf>
    <xf numFmtId="3" fontId="2268" fillId="2249" borderId="2126" xfId="0" applyNumberFormat="1" applyFont="1" applyFill="1" applyBorder="1" applyAlignment="1" applyProtection="1">
      <alignment horizontal="right" wrapText="1" readingOrder="1"/>
    </xf>
    <xf numFmtId="3" fontId="2269" fillId="2250" borderId="2127" xfId="0" applyNumberFormat="1" applyFont="1" applyFill="1" applyBorder="1" applyAlignment="1" applyProtection="1">
      <alignment horizontal="right" wrapText="1" readingOrder="1"/>
    </xf>
    <xf numFmtId="3" fontId="2270" fillId="2251" borderId="2128" xfId="0" applyNumberFormat="1" applyFont="1" applyFill="1" applyBorder="1" applyAlignment="1" applyProtection="1">
      <alignment horizontal="right" wrapText="1" readingOrder="1"/>
    </xf>
    <xf numFmtId="3" fontId="2271" fillId="2252" borderId="2129" xfId="0" applyNumberFormat="1" applyFont="1" applyFill="1" applyBorder="1" applyAlignment="1" applyProtection="1">
      <alignment horizontal="right" wrapText="1" readingOrder="1"/>
    </xf>
    <xf numFmtId="3" fontId="2272" fillId="2253" borderId="2130" xfId="0" applyNumberFormat="1" applyFont="1" applyFill="1" applyBorder="1" applyAlignment="1" applyProtection="1">
      <alignment horizontal="right" wrapText="1" readingOrder="1"/>
    </xf>
    <xf numFmtId="3" fontId="2273" fillId="2254" borderId="2131" xfId="0" applyNumberFormat="1" applyFont="1" applyFill="1" applyBorder="1" applyAlignment="1" applyProtection="1">
      <alignment horizontal="right" wrapText="1" readingOrder="1"/>
    </xf>
    <xf numFmtId="3" fontId="2274" fillId="2255" borderId="2132" xfId="0" applyNumberFormat="1" applyFont="1" applyFill="1" applyBorder="1" applyAlignment="1" applyProtection="1">
      <alignment horizontal="right" wrapText="1" readingOrder="1"/>
    </xf>
    <xf numFmtId="3" fontId="2275" fillId="2256" borderId="2133" xfId="0" applyNumberFormat="1" applyFont="1" applyFill="1" applyBorder="1" applyAlignment="1" applyProtection="1">
      <alignment horizontal="right" wrapText="1" readingOrder="1"/>
    </xf>
    <xf numFmtId="3" fontId="2276" fillId="2257" borderId="2134" xfId="0" applyNumberFormat="1" applyFont="1" applyFill="1" applyBorder="1" applyAlignment="1" applyProtection="1">
      <alignment horizontal="right" wrapText="1" readingOrder="1"/>
    </xf>
    <xf numFmtId="3" fontId="2277" fillId="2258" borderId="2135" xfId="0" applyNumberFormat="1" applyFont="1" applyFill="1" applyBorder="1" applyAlignment="1" applyProtection="1">
      <alignment horizontal="right" wrapText="1" readingOrder="1"/>
    </xf>
    <xf numFmtId="3" fontId="2278" fillId="2259" borderId="2136" xfId="0" applyNumberFormat="1" applyFont="1" applyFill="1" applyBorder="1" applyAlignment="1" applyProtection="1">
      <alignment horizontal="right" wrapText="1" readingOrder="1"/>
    </xf>
    <xf numFmtId="3" fontId="2279" fillId="2260" borderId="2137" xfId="0" applyNumberFormat="1" applyFont="1" applyFill="1" applyBorder="1" applyAlignment="1" applyProtection="1">
      <alignment horizontal="right" wrapText="1" readingOrder="1"/>
    </xf>
    <xf numFmtId="3" fontId="2280" fillId="2261" borderId="2138" xfId="0" applyNumberFormat="1" applyFont="1" applyFill="1" applyBorder="1" applyAlignment="1" applyProtection="1">
      <alignment horizontal="right" wrapText="1" readingOrder="1"/>
    </xf>
    <xf numFmtId="3" fontId="2281" fillId="2262" borderId="2139" xfId="0" applyNumberFormat="1" applyFont="1" applyFill="1" applyBorder="1" applyAlignment="1" applyProtection="1">
      <alignment horizontal="right" wrapText="1" readingOrder="1"/>
    </xf>
    <xf numFmtId="0" fontId="2282" fillId="2263" borderId="2140" xfId="0" applyFont="1" applyFill="1" applyBorder="1" applyAlignment="1" applyProtection="1">
      <alignment horizontal="right" wrapText="1" readingOrder="1"/>
    </xf>
    <xf numFmtId="0" fontId="2312" fillId="2293" borderId="2170" xfId="0" applyFont="1" applyFill="1" applyBorder="1" applyAlignment="1" applyProtection="1">
      <alignment horizontal="right" vertical="top" wrapText="1" readingOrder="1"/>
    </xf>
    <xf numFmtId="0" fontId="2313" fillId="2294" borderId="2171" xfId="0" applyFont="1" applyFill="1" applyBorder="1" applyAlignment="1" applyProtection="1">
      <alignment horizontal="left" vertical="top" wrapText="1" readingOrder="1"/>
    </xf>
    <xf numFmtId="3" fontId="2314" fillId="2295" borderId="2172" xfId="0" applyNumberFormat="1" applyFont="1" applyFill="1" applyBorder="1" applyAlignment="1" applyProtection="1">
      <alignment horizontal="right" wrapText="1" readingOrder="1"/>
    </xf>
    <xf numFmtId="3" fontId="2315" fillId="2296" borderId="2173" xfId="0" applyNumberFormat="1" applyFont="1" applyFill="1" applyBorder="1" applyAlignment="1" applyProtection="1">
      <alignment horizontal="right" wrapText="1" readingOrder="1"/>
    </xf>
    <xf numFmtId="3" fontId="2316" fillId="2297" borderId="2174" xfId="0" applyNumberFormat="1" applyFont="1" applyFill="1" applyBorder="1" applyAlignment="1" applyProtection="1">
      <alignment horizontal="right" wrapText="1" readingOrder="1"/>
    </xf>
    <xf numFmtId="3" fontId="2317" fillId="2298" borderId="2175" xfId="0" applyNumberFormat="1" applyFont="1" applyFill="1" applyBorder="1" applyAlignment="1" applyProtection="1">
      <alignment horizontal="right" wrapText="1" readingOrder="1"/>
    </xf>
    <xf numFmtId="3" fontId="2318" fillId="2299" borderId="2176" xfId="0" applyNumberFormat="1" applyFont="1" applyFill="1" applyBorder="1" applyAlignment="1" applyProtection="1">
      <alignment horizontal="right" wrapText="1" readingOrder="1"/>
    </xf>
    <xf numFmtId="3" fontId="2319" fillId="2300" borderId="2177" xfId="0" applyNumberFormat="1" applyFont="1" applyFill="1" applyBorder="1" applyAlignment="1" applyProtection="1">
      <alignment horizontal="right" wrapText="1" readingOrder="1"/>
    </xf>
    <xf numFmtId="3" fontId="2320" fillId="2301" borderId="2178" xfId="0" applyNumberFormat="1" applyFont="1" applyFill="1" applyBorder="1" applyAlignment="1" applyProtection="1">
      <alignment horizontal="right" wrapText="1" readingOrder="1"/>
    </xf>
    <xf numFmtId="3" fontId="2321" fillId="2302" borderId="2179" xfId="0" applyNumberFormat="1" applyFont="1" applyFill="1" applyBorder="1" applyAlignment="1" applyProtection="1">
      <alignment horizontal="right" wrapText="1" readingOrder="1"/>
    </xf>
    <xf numFmtId="3" fontId="2322" fillId="2303" borderId="2180" xfId="0" applyNumberFormat="1" applyFont="1" applyFill="1" applyBorder="1" applyAlignment="1" applyProtection="1">
      <alignment horizontal="right" wrapText="1" readingOrder="1"/>
    </xf>
    <xf numFmtId="3" fontId="2323" fillId="2304" borderId="2181" xfId="0" applyNumberFormat="1" applyFont="1" applyFill="1" applyBorder="1" applyAlignment="1" applyProtection="1">
      <alignment horizontal="right" wrapText="1" readingOrder="1"/>
    </xf>
    <xf numFmtId="3" fontId="2324" fillId="2305" borderId="2182" xfId="0" applyNumberFormat="1" applyFont="1" applyFill="1" applyBorder="1" applyAlignment="1" applyProtection="1">
      <alignment horizontal="right" wrapText="1" readingOrder="1"/>
    </xf>
    <xf numFmtId="3" fontId="2325" fillId="2306" borderId="2183" xfId="0" applyNumberFormat="1" applyFont="1" applyFill="1" applyBorder="1" applyAlignment="1" applyProtection="1">
      <alignment horizontal="right" wrapText="1" readingOrder="1"/>
    </xf>
    <xf numFmtId="3" fontId="2326" fillId="2307" borderId="2184" xfId="0" applyNumberFormat="1" applyFont="1" applyFill="1" applyBorder="1" applyAlignment="1" applyProtection="1">
      <alignment horizontal="right" wrapText="1" readingOrder="1"/>
    </xf>
    <xf numFmtId="3" fontId="2327" fillId="2308" borderId="2185" xfId="0" applyNumberFormat="1" applyFont="1" applyFill="1" applyBorder="1" applyAlignment="1" applyProtection="1">
      <alignment horizontal="right" wrapText="1" readingOrder="1"/>
    </xf>
    <xf numFmtId="3" fontId="2328" fillId="2309" borderId="2186" xfId="0" applyNumberFormat="1" applyFont="1" applyFill="1" applyBorder="1" applyAlignment="1" applyProtection="1">
      <alignment horizontal="right" wrapText="1" readingOrder="1"/>
    </xf>
    <xf numFmtId="3" fontId="2329" fillId="2310" borderId="2187" xfId="0" applyNumberFormat="1" applyFont="1" applyFill="1" applyBorder="1" applyAlignment="1" applyProtection="1">
      <alignment horizontal="right" wrapText="1" readingOrder="1"/>
    </xf>
    <xf numFmtId="3" fontId="2330" fillId="2311" borderId="2188" xfId="0" applyNumberFormat="1" applyFont="1" applyFill="1" applyBorder="1" applyAlignment="1" applyProtection="1">
      <alignment horizontal="right" wrapText="1" readingOrder="1"/>
    </xf>
    <xf numFmtId="3" fontId="2331" fillId="2312" borderId="2189" xfId="0" applyNumberFormat="1" applyFont="1" applyFill="1" applyBorder="1" applyAlignment="1" applyProtection="1">
      <alignment horizontal="right" wrapText="1" readingOrder="1"/>
    </xf>
    <xf numFmtId="3" fontId="2332" fillId="2313" borderId="2190" xfId="0" applyNumberFormat="1" applyFont="1" applyFill="1" applyBorder="1" applyAlignment="1" applyProtection="1">
      <alignment horizontal="right" wrapText="1" readingOrder="1"/>
    </xf>
    <xf numFmtId="3" fontId="2333" fillId="2314" borderId="2191" xfId="0" applyNumberFormat="1" applyFont="1" applyFill="1" applyBorder="1" applyAlignment="1" applyProtection="1">
      <alignment horizontal="right" wrapText="1" readingOrder="1"/>
    </xf>
    <xf numFmtId="3" fontId="2334" fillId="2315" borderId="2192" xfId="0" applyNumberFormat="1" applyFont="1" applyFill="1" applyBorder="1" applyAlignment="1" applyProtection="1">
      <alignment horizontal="right" wrapText="1" readingOrder="1"/>
    </xf>
    <xf numFmtId="3" fontId="2335" fillId="2316" borderId="2193" xfId="0" applyNumberFormat="1" applyFont="1" applyFill="1" applyBorder="1" applyAlignment="1" applyProtection="1">
      <alignment horizontal="right" wrapText="1" readingOrder="1"/>
    </xf>
    <xf numFmtId="3" fontId="2336" fillId="2317" borderId="2194" xfId="0" applyNumberFormat="1" applyFont="1" applyFill="1" applyBorder="1" applyAlignment="1" applyProtection="1">
      <alignment horizontal="right" wrapText="1" readingOrder="1"/>
    </xf>
    <xf numFmtId="3" fontId="2337" fillId="2318" borderId="2195" xfId="0" applyNumberFormat="1" applyFont="1" applyFill="1" applyBorder="1" applyAlignment="1" applyProtection="1">
      <alignment horizontal="right" wrapText="1" readingOrder="1"/>
    </xf>
    <xf numFmtId="3" fontId="2338" fillId="2319" borderId="2196" xfId="0" applyNumberFormat="1" applyFont="1" applyFill="1" applyBorder="1" applyAlignment="1" applyProtection="1">
      <alignment horizontal="right" wrapText="1" readingOrder="1"/>
    </xf>
    <xf numFmtId="3" fontId="2339" fillId="2320" borderId="2197" xfId="0" applyNumberFormat="1" applyFont="1" applyFill="1" applyBorder="1" applyAlignment="1" applyProtection="1">
      <alignment horizontal="right" wrapText="1" readingOrder="1"/>
    </xf>
    <xf numFmtId="3" fontId="2340" fillId="2321" borderId="2198" xfId="0" applyNumberFormat="1" applyFont="1" applyFill="1" applyBorder="1" applyAlignment="1" applyProtection="1">
      <alignment horizontal="right" wrapText="1" readingOrder="1"/>
    </xf>
    <xf numFmtId="164" fontId="2341" fillId="2322" borderId="2199" xfId="0" applyNumberFormat="1" applyFont="1" applyFill="1" applyBorder="1" applyAlignment="1" applyProtection="1">
      <alignment horizontal="right" wrapText="1" readingOrder="1"/>
    </xf>
    <xf numFmtId="164" fontId="2342" fillId="2323" borderId="2200" xfId="0" applyNumberFormat="1" applyFont="1" applyFill="1" applyBorder="1" applyAlignment="1" applyProtection="1">
      <alignment horizontal="right" wrapText="1" readingOrder="1"/>
    </xf>
    <xf numFmtId="0" fontId="2343" fillId="2324" borderId="2201" xfId="0" applyFont="1" applyFill="1" applyBorder="1" applyAlignment="1" applyProtection="1">
      <alignment horizontal="left" vertical="top" wrapText="1" readingOrder="1"/>
    </xf>
    <xf numFmtId="3" fontId="2344" fillId="2325" borderId="2202" xfId="0" applyNumberFormat="1" applyFont="1" applyFill="1" applyBorder="1" applyAlignment="1" applyProtection="1">
      <alignment horizontal="right" wrapText="1" readingOrder="1"/>
    </xf>
    <xf numFmtId="0" fontId="2345" fillId="2326" borderId="2203" xfId="0" applyFont="1" applyFill="1" applyBorder="1" applyAlignment="1" applyProtection="1">
      <alignment horizontal="left" vertical="top" wrapText="1" readingOrder="1"/>
    </xf>
    <xf numFmtId="3" fontId="2346" fillId="2327" borderId="2204" xfId="0" applyNumberFormat="1" applyFont="1" applyFill="1" applyBorder="1" applyAlignment="1" applyProtection="1">
      <alignment horizontal="right" wrapText="1" readingOrder="1"/>
    </xf>
    <xf numFmtId="0" fontId="2347" fillId="2328" borderId="2205" xfId="0" applyFont="1" applyFill="1" applyBorder="1" applyAlignment="1" applyProtection="1">
      <alignment horizontal="left" vertical="top" wrapText="1" readingOrder="1"/>
    </xf>
    <xf numFmtId="3" fontId="2348" fillId="2329" borderId="2206" xfId="0" applyNumberFormat="1" applyFont="1" applyFill="1" applyBorder="1" applyAlignment="1" applyProtection="1">
      <alignment horizontal="right" wrapText="1" readingOrder="1"/>
    </xf>
    <xf numFmtId="0" fontId="2349" fillId="2330" borderId="2207" xfId="0" applyFont="1" applyFill="1" applyBorder="1" applyAlignment="1" applyProtection="1">
      <alignment horizontal="left" vertical="top" wrapText="1" readingOrder="1"/>
    </xf>
    <xf numFmtId="3" fontId="2350" fillId="2331" borderId="2208" xfId="0" applyNumberFormat="1" applyFont="1" applyFill="1" applyBorder="1" applyAlignment="1" applyProtection="1">
      <alignment horizontal="right" wrapText="1" readingOrder="1"/>
    </xf>
    <xf numFmtId="0" fontId="2351" fillId="2332" borderId="2209" xfId="0" applyFont="1" applyFill="1" applyBorder="1" applyAlignment="1" applyProtection="1">
      <alignment horizontal="left" vertical="top" wrapText="1" readingOrder="1"/>
    </xf>
    <xf numFmtId="3" fontId="2352" fillId="2333" borderId="2210" xfId="0" applyNumberFormat="1" applyFont="1" applyFill="1" applyBorder="1" applyAlignment="1" applyProtection="1">
      <alignment horizontal="right" wrapText="1" readingOrder="1"/>
    </xf>
    <xf numFmtId="3" fontId="2353" fillId="2334" borderId="2211" xfId="0" applyNumberFormat="1" applyFont="1" applyFill="1" applyBorder="1" applyAlignment="1" applyProtection="1">
      <alignment horizontal="right" wrapText="1" readingOrder="1"/>
    </xf>
    <xf numFmtId="0" fontId="2354" fillId="2335" borderId="2212" xfId="0" applyFont="1" applyFill="1" applyBorder="1" applyAlignment="1" applyProtection="1">
      <alignment horizontal="left" vertical="top" wrapText="1" readingOrder="1"/>
    </xf>
    <xf numFmtId="3" fontId="2355" fillId="2336" borderId="2213" xfId="0" applyNumberFormat="1" applyFont="1" applyFill="1" applyBorder="1" applyAlignment="1" applyProtection="1">
      <alignment horizontal="right" wrapText="1" readingOrder="1"/>
    </xf>
    <xf numFmtId="3" fontId="2356" fillId="2337" borderId="2214" xfId="0" applyNumberFormat="1" applyFont="1" applyFill="1" applyBorder="1" applyAlignment="1" applyProtection="1">
      <alignment horizontal="right" wrapText="1" readingOrder="1"/>
    </xf>
    <xf numFmtId="3" fontId="2357" fillId="2338" borderId="2215" xfId="0" applyNumberFormat="1" applyFont="1" applyFill="1" applyBorder="1" applyAlignment="1" applyProtection="1">
      <alignment horizontal="right" wrapText="1" readingOrder="1"/>
    </xf>
    <xf numFmtId="3" fontId="2358" fillId="2339" borderId="2216" xfId="0" applyNumberFormat="1" applyFont="1" applyFill="1" applyBorder="1" applyAlignment="1" applyProtection="1">
      <alignment horizontal="right" wrapText="1" readingOrder="1"/>
    </xf>
    <xf numFmtId="3" fontId="2359" fillId="2340" borderId="2217" xfId="0" applyNumberFormat="1" applyFont="1" applyFill="1" applyBorder="1" applyAlignment="1" applyProtection="1">
      <alignment horizontal="right" wrapText="1" readingOrder="1"/>
    </xf>
    <xf numFmtId="3" fontId="2360" fillId="2341" borderId="2218" xfId="0" applyNumberFormat="1" applyFont="1" applyFill="1" applyBorder="1" applyAlignment="1" applyProtection="1">
      <alignment horizontal="right" wrapText="1" readingOrder="1"/>
    </xf>
    <xf numFmtId="3" fontId="2361" fillId="2342" borderId="2219" xfId="0" applyNumberFormat="1" applyFont="1" applyFill="1" applyBorder="1" applyAlignment="1" applyProtection="1">
      <alignment horizontal="right" wrapText="1" readingOrder="1"/>
    </xf>
    <xf numFmtId="3" fontId="2362" fillId="2343" borderId="2220" xfId="0" applyNumberFormat="1" applyFont="1" applyFill="1" applyBorder="1" applyAlignment="1" applyProtection="1">
      <alignment horizontal="right" wrapText="1" readingOrder="1"/>
    </xf>
    <xf numFmtId="3" fontId="2363" fillId="2344" borderId="2221" xfId="0" applyNumberFormat="1" applyFont="1" applyFill="1" applyBorder="1" applyAlignment="1" applyProtection="1">
      <alignment horizontal="right" wrapText="1" readingOrder="1"/>
    </xf>
    <xf numFmtId="3" fontId="2364" fillId="2345" borderId="2222" xfId="0" applyNumberFormat="1" applyFont="1" applyFill="1" applyBorder="1" applyAlignment="1" applyProtection="1">
      <alignment horizontal="right" wrapText="1" readingOrder="1"/>
    </xf>
    <xf numFmtId="3" fontId="2365" fillId="2346" borderId="2223" xfId="0" applyNumberFormat="1" applyFont="1" applyFill="1" applyBorder="1" applyAlignment="1" applyProtection="1">
      <alignment horizontal="right" wrapText="1" readingOrder="1"/>
    </xf>
    <xf numFmtId="3" fontId="2366" fillId="2347" borderId="2224" xfId="0" applyNumberFormat="1" applyFont="1" applyFill="1" applyBorder="1" applyAlignment="1" applyProtection="1">
      <alignment horizontal="right" wrapText="1" readingOrder="1"/>
    </xf>
    <xf numFmtId="3" fontId="2367" fillId="2348" borderId="2225" xfId="0" applyNumberFormat="1" applyFont="1" applyFill="1" applyBorder="1" applyAlignment="1" applyProtection="1">
      <alignment horizontal="right" wrapText="1" readingOrder="1"/>
    </xf>
    <xf numFmtId="3" fontId="2368" fillId="2349" borderId="2226" xfId="0" applyNumberFormat="1" applyFont="1" applyFill="1" applyBorder="1" applyAlignment="1" applyProtection="1">
      <alignment horizontal="right" wrapText="1" readingOrder="1"/>
    </xf>
    <xf numFmtId="3" fontId="2369" fillId="2350" borderId="2227" xfId="0" applyNumberFormat="1" applyFont="1" applyFill="1" applyBorder="1" applyAlignment="1" applyProtection="1">
      <alignment horizontal="right" wrapText="1" readingOrder="1"/>
    </xf>
    <xf numFmtId="3" fontId="2370" fillId="2351" borderId="2228" xfId="0" applyNumberFormat="1" applyFont="1" applyFill="1" applyBorder="1" applyAlignment="1" applyProtection="1">
      <alignment horizontal="right" wrapText="1" readingOrder="1"/>
    </xf>
    <xf numFmtId="3" fontId="2371" fillId="2352" borderId="2229" xfId="0" applyNumberFormat="1" applyFont="1" applyFill="1" applyBorder="1" applyAlignment="1" applyProtection="1">
      <alignment horizontal="right" wrapText="1" readingOrder="1"/>
    </xf>
    <xf numFmtId="3" fontId="2372" fillId="2353" borderId="2230" xfId="0" applyNumberFormat="1" applyFont="1" applyFill="1" applyBorder="1" applyAlignment="1" applyProtection="1">
      <alignment horizontal="right" wrapText="1" readingOrder="1"/>
    </xf>
    <xf numFmtId="3" fontId="2373" fillId="2354" borderId="2231" xfId="0" applyNumberFormat="1" applyFont="1" applyFill="1" applyBorder="1" applyAlignment="1" applyProtection="1">
      <alignment horizontal="right" wrapText="1" readingOrder="1"/>
    </xf>
    <xf numFmtId="3" fontId="2374" fillId="2355" borderId="2232" xfId="0" applyNumberFormat="1" applyFont="1" applyFill="1" applyBorder="1" applyAlignment="1" applyProtection="1">
      <alignment horizontal="right" wrapText="1" readingOrder="1"/>
    </xf>
    <xf numFmtId="3" fontId="2375" fillId="2356" borderId="2233" xfId="0" applyNumberFormat="1" applyFont="1" applyFill="1" applyBorder="1" applyAlignment="1" applyProtection="1">
      <alignment horizontal="right" wrapText="1" readingOrder="1"/>
    </xf>
    <xf numFmtId="3" fontId="2376" fillId="2357" borderId="2234" xfId="0" applyNumberFormat="1" applyFont="1" applyFill="1" applyBorder="1" applyAlignment="1" applyProtection="1">
      <alignment horizontal="right" wrapText="1" readingOrder="1"/>
    </xf>
    <xf numFmtId="3" fontId="2377" fillId="2358" borderId="2235" xfId="0" applyNumberFormat="1" applyFont="1" applyFill="1" applyBorder="1" applyAlignment="1" applyProtection="1">
      <alignment horizontal="right" wrapText="1" readingOrder="1"/>
    </xf>
    <xf numFmtId="3" fontId="2378" fillId="2359" borderId="2236" xfId="0" applyNumberFormat="1" applyFont="1" applyFill="1" applyBorder="1" applyAlignment="1" applyProtection="1">
      <alignment horizontal="right" wrapText="1" readingOrder="1"/>
    </xf>
    <xf numFmtId="3" fontId="2379" fillId="2360" borderId="2237" xfId="0" applyNumberFormat="1" applyFont="1" applyFill="1" applyBorder="1" applyAlignment="1" applyProtection="1">
      <alignment horizontal="right" wrapText="1" readingOrder="1"/>
    </xf>
    <xf numFmtId="3" fontId="2380" fillId="2361" borderId="2238" xfId="0" applyNumberFormat="1" applyFont="1" applyFill="1" applyBorder="1" applyAlignment="1" applyProtection="1">
      <alignment horizontal="right" wrapText="1" readingOrder="1"/>
    </xf>
    <xf numFmtId="3" fontId="2381" fillId="2362" borderId="2239" xfId="0" applyNumberFormat="1" applyFont="1" applyFill="1" applyBorder="1" applyAlignment="1" applyProtection="1">
      <alignment horizontal="right" wrapText="1" readingOrder="1"/>
    </xf>
    <xf numFmtId="164" fontId="2382" fillId="2363" borderId="2240" xfId="0" applyNumberFormat="1" applyFont="1" applyFill="1" applyBorder="1" applyAlignment="1" applyProtection="1">
      <alignment horizontal="right" wrapText="1" readingOrder="1"/>
    </xf>
    <xf numFmtId="0" fontId="2383" fillId="2364" borderId="2241" xfId="0" applyFont="1" applyFill="1" applyBorder="1" applyAlignment="1" applyProtection="1">
      <alignment horizontal="right" wrapText="1" readingOrder="1"/>
    </xf>
    <xf numFmtId="0" fontId="2413" fillId="2394" borderId="2271" xfId="0" applyFont="1" applyFill="1" applyBorder="1" applyAlignment="1" applyProtection="1">
      <alignment horizontal="right" vertical="top" wrapText="1" readingOrder="1"/>
    </xf>
    <xf numFmtId="0" fontId="2414" fillId="2395" borderId="2272" xfId="0" applyFont="1" applyFill="1" applyBorder="1" applyAlignment="1" applyProtection="1">
      <alignment horizontal="left" vertical="top" wrapText="1" readingOrder="1"/>
    </xf>
    <xf numFmtId="3" fontId="2415" fillId="2396" borderId="2273" xfId="0" applyNumberFormat="1" applyFont="1" applyFill="1" applyBorder="1" applyAlignment="1" applyProtection="1">
      <alignment horizontal="right" wrapText="1" readingOrder="1"/>
    </xf>
    <xf numFmtId="3" fontId="2416" fillId="2397" borderId="2274" xfId="0" applyNumberFormat="1" applyFont="1" applyFill="1" applyBorder="1" applyAlignment="1" applyProtection="1">
      <alignment horizontal="right" wrapText="1" readingOrder="1"/>
    </xf>
    <xf numFmtId="3" fontId="2417" fillId="2398" borderId="2275" xfId="0" applyNumberFormat="1" applyFont="1" applyFill="1" applyBorder="1" applyAlignment="1" applyProtection="1">
      <alignment horizontal="right" wrapText="1" readingOrder="1"/>
    </xf>
    <xf numFmtId="3" fontId="2418" fillId="2399" borderId="2276" xfId="0" applyNumberFormat="1" applyFont="1" applyFill="1" applyBorder="1" applyAlignment="1" applyProtection="1">
      <alignment horizontal="right" wrapText="1" readingOrder="1"/>
    </xf>
    <xf numFmtId="3" fontId="2419" fillId="2400" borderId="2277" xfId="0" applyNumberFormat="1" applyFont="1" applyFill="1" applyBorder="1" applyAlignment="1" applyProtection="1">
      <alignment horizontal="right" wrapText="1" readingOrder="1"/>
    </xf>
    <xf numFmtId="3" fontId="2420" fillId="2401" borderId="2278" xfId="0" applyNumberFormat="1" applyFont="1" applyFill="1" applyBorder="1" applyAlignment="1" applyProtection="1">
      <alignment horizontal="right" wrapText="1" readingOrder="1"/>
    </xf>
    <xf numFmtId="3" fontId="2421" fillId="2402" borderId="2279" xfId="0" applyNumberFormat="1" applyFont="1" applyFill="1" applyBorder="1" applyAlignment="1" applyProtection="1">
      <alignment horizontal="right" wrapText="1" readingOrder="1"/>
    </xf>
    <xf numFmtId="3" fontId="2422" fillId="2403" borderId="2280" xfId="0" applyNumberFormat="1" applyFont="1" applyFill="1" applyBorder="1" applyAlignment="1" applyProtection="1">
      <alignment horizontal="right" wrapText="1" readingOrder="1"/>
    </xf>
    <xf numFmtId="3" fontId="2423" fillId="2404" borderId="2281" xfId="0" applyNumberFormat="1" applyFont="1" applyFill="1" applyBorder="1" applyAlignment="1" applyProtection="1">
      <alignment horizontal="right" wrapText="1" readingOrder="1"/>
    </xf>
    <xf numFmtId="3" fontId="2424" fillId="2405" borderId="2282" xfId="0" applyNumberFormat="1" applyFont="1" applyFill="1" applyBorder="1" applyAlignment="1" applyProtection="1">
      <alignment horizontal="right" wrapText="1" readingOrder="1"/>
    </xf>
    <xf numFmtId="3" fontId="2425" fillId="2406" borderId="2283" xfId="0" applyNumberFormat="1" applyFont="1" applyFill="1" applyBorder="1" applyAlignment="1" applyProtection="1">
      <alignment horizontal="right" wrapText="1" readingOrder="1"/>
    </xf>
    <xf numFmtId="3" fontId="2426" fillId="2407" borderId="2284" xfId="0" applyNumberFormat="1" applyFont="1" applyFill="1" applyBorder="1" applyAlignment="1" applyProtection="1">
      <alignment horizontal="right" wrapText="1" readingOrder="1"/>
    </xf>
    <xf numFmtId="3" fontId="2427" fillId="2408" borderId="2285" xfId="0" applyNumberFormat="1" applyFont="1" applyFill="1" applyBorder="1" applyAlignment="1" applyProtection="1">
      <alignment horizontal="right" wrapText="1" readingOrder="1"/>
    </xf>
    <xf numFmtId="3" fontId="2428" fillId="2409" borderId="2286" xfId="0" applyNumberFormat="1" applyFont="1" applyFill="1" applyBorder="1" applyAlignment="1" applyProtection="1">
      <alignment horizontal="right" wrapText="1" readingOrder="1"/>
    </xf>
    <xf numFmtId="3" fontId="2429" fillId="2410" borderId="2287" xfId="0" applyNumberFormat="1" applyFont="1" applyFill="1" applyBorder="1" applyAlignment="1" applyProtection="1">
      <alignment horizontal="right" wrapText="1" readingOrder="1"/>
    </xf>
    <xf numFmtId="3" fontId="2430" fillId="2411" borderId="2288" xfId="0" applyNumberFormat="1" applyFont="1" applyFill="1" applyBorder="1" applyAlignment="1" applyProtection="1">
      <alignment horizontal="right" wrapText="1" readingOrder="1"/>
    </xf>
    <xf numFmtId="3" fontId="2431" fillId="2412" borderId="2289" xfId="0" applyNumberFormat="1" applyFont="1" applyFill="1" applyBorder="1" applyAlignment="1" applyProtection="1">
      <alignment horizontal="right" wrapText="1" readingOrder="1"/>
    </xf>
    <xf numFmtId="3" fontId="2432" fillId="2413" borderId="2290" xfId="0" applyNumberFormat="1" applyFont="1" applyFill="1" applyBorder="1" applyAlignment="1" applyProtection="1">
      <alignment horizontal="right" wrapText="1" readingOrder="1"/>
    </xf>
    <xf numFmtId="3" fontId="2433" fillId="2414" borderId="2291" xfId="0" applyNumberFormat="1" applyFont="1" applyFill="1" applyBorder="1" applyAlignment="1" applyProtection="1">
      <alignment horizontal="right" wrapText="1" readingOrder="1"/>
    </xf>
    <xf numFmtId="3" fontId="2434" fillId="2415" borderId="2292" xfId="0" applyNumberFormat="1" applyFont="1" applyFill="1" applyBorder="1" applyAlignment="1" applyProtection="1">
      <alignment horizontal="right" wrapText="1" readingOrder="1"/>
    </xf>
    <xf numFmtId="3" fontId="2435" fillId="2416" borderId="2293" xfId="0" applyNumberFormat="1" applyFont="1" applyFill="1" applyBorder="1" applyAlignment="1" applyProtection="1">
      <alignment horizontal="right" wrapText="1" readingOrder="1"/>
    </xf>
    <xf numFmtId="3" fontId="2436" fillId="2417" borderId="2294" xfId="0" applyNumberFormat="1" applyFont="1" applyFill="1" applyBorder="1" applyAlignment="1" applyProtection="1">
      <alignment horizontal="right" wrapText="1" readingOrder="1"/>
    </xf>
    <xf numFmtId="3" fontId="2437" fillId="2418" borderId="2295" xfId="0" applyNumberFormat="1" applyFont="1" applyFill="1" applyBorder="1" applyAlignment="1" applyProtection="1">
      <alignment horizontal="right" wrapText="1" readingOrder="1"/>
    </xf>
    <xf numFmtId="3" fontId="2438" fillId="2419" borderId="2296" xfId="0" applyNumberFormat="1" applyFont="1" applyFill="1" applyBorder="1" applyAlignment="1" applyProtection="1">
      <alignment horizontal="right" wrapText="1" readingOrder="1"/>
    </xf>
    <xf numFmtId="3" fontId="2439" fillId="2420" borderId="2297" xfId="0" applyNumberFormat="1" applyFont="1" applyFill="1" applyBorder="1" applyAlignment="1" applyProtection="1">
      <alignment horizontal="right" wrapText="1" readingOrder="1"/>
    </xf>
    <xf numFmtId="3" fontId="2440" fillId="2421" borderId="2298" xfId="0" applyNumberFormat="1" applyFont="1" applyFill="1" applyBorder="1" applyAlignment="1" applyProtection="1">
      <alignment horizontal="right" wrapText="1" readingOrder="1"/>
    </xf>
    <xf numFmtId="3" fontId="2441" fillId="2422" borderId="2299" xfId="0" applyNumberFormat="1" applyFont="1" applyFill="1" applyBorder="1" applyAlignment="1" applyProtection="1">
      <alignment horizontal="right" wrapText="1" readingOrder="1"/>
    </xf>
    <xf numFmtId="3" fontId="2442" fillId="2423" borderId="2300" xfId="0" applyNumberFormat="1" applyFont="1" applyFill="1" applyBorder="1" applyAlignment="1" applyProtection="1">
      <alignment horizontal="right" wrapText="1" readingOrder="1"/>
    </xf>
    <xf numFmtId="3" fontId="2443" fillId="2424" borderId="2301" xfId="0" applyNumberFormat="1" applyFont="1" applyFill="1" applyBorder="1" applyAlignment="1" applyProtection="1">
      <alignment horizontal="right" wrapText="1" readingOrder="1"/>
    </xf>
    <xf numFmtId="0" fontId="2444" fillId="2425" borderId="2302" xfId="0" applyFont="1" applyFill="1" applyBorder="1" applyAlignment="1" applyProtection="1">
      <alignment horizontal="left" vertical="top" wrapText="1" readingOrder="1"/>
    </xf>
    <xf numFmtId="3" fontId="2445" fillId="2426" borderId="2303" xfId="0" applyNumberFormat="1" applyFont="1" applyFill="1" applyBorder="1" applyAlignment="1" applyProtection="1">
      <alignment horizontal="right" wrapText="1" readingOrder="1"/>
    </xf>
    <xf numFmtId="3" fontId="2446" fillId="2427" borderId="2304" xfId="0" applyNumberFormat="1" applyFont="1" applyFill="1" applyBorder="1" applyAlignment="1" applyProtection="1">
      <alignment horizontal="right" wrapText="1" readingOrder="1"/>
    </xf>
    <xf numFmtId="3" fontId="2447" fillId="2428" borderId="2305" xfId="0" applyNumberFormat="1" applyFont="1" applyFill="1" applyBorder="1" applyAlignment="1" applyProtection="1">
      <alignment horizontal="right" wrapText="1" readingOrder="1"/>
    </xf>
    <xf numFmtId="3" fontId="2448" fillId="2429" borderId="2306" xfId="0" applyNumberFormat="1" applyFont="1" applyFill="1" applyBorder="1" applyAlignment="1" applyProtection="1">
      <alignment horizontal="right" wrapText="1" readingOrder="1"/>
    </xf>
    <xf numFmtId="3" fontId="2449" fillId="2430" borderId="2307" xfId="0" applyNumberFormat="1" applyFont="1" applyFill="1" applyBorder="1" applyAlignment="1" applyProtection="1">
      <alignment horizontal="right" wrapText="1" readingOrder="1"/>
    </xf>
    <xf numFmtId="3" fontId="2450" fillId="2431" borderId="2308" xfId="0" applyNumberFormat="1" applyFont="1" applyFill="1" applyBorder="1" applyAlignment="1" applyProtection="1">
      <alignment horizontal="right" wrapText="1" readingOrder="1"/>
    </xf>
    <xf numFmtId="3" fontId="2451" fillId="2432" borderId="2309" xfId="0" applyNumberFormat="1" applyFont="1" applyFill="1" applyBorder="1" applyAlignment="1" applyProtection="1">
      <alignment horizontal="right" wrapText="1" readingOrder="1"/>
    </xf>
    <xf numFmtId="3" fontId="2452" fillId="2433" borderId="2310" xfId="0" applyNumberFormat="1" applyFont="1" applyFill="1" applyBorder="1" applyAlignment="1" applyProtection="1">
      <alignment horizontal="right" wrapText="1" readingOrder="1"/>
    </xf>
    <xf numFmtId="3" fontId="2453" fillId="2434" borderId="2311" xfId="0" applyNumberFormat="1" applyFont="1" applyFill="1" applyBorder="1" applyAlignment="1" applyProtection="1">
      <alignment horizontal="right" wrapText="1" readingOrder="1"/>
    </xf>
    <xf numFmtId="3" fontId="2454" fillId="2435" borderId="2312" xfId="0" applyNumberFormat="1" applyFont="1" applyFill="1" applyBorder="1" applyAlignment="1" applyProtection="1">
      <alignment horizontal="right" wrapText="1" readingOrder="1"/>
    </xf>
    <xf numFmtId="3" fontId="2455" fillId="2436" borderId="2313" xfId="0" applyNumberFormat="1" applyFont="1" applyFill="1" applyBorder="1" applyAlignment="1" applyProtection="1">
      <alignment horizontal="right" wrapText="1" readingOrder="1"/>
    </xf>
    <xf numFmtId="3" fontId="2456" fillId="2437" borderId="2314" xfId="0" applyNumberFormat="1" applyFont="1" applyFill="1" applyBorder="1" applyAlignment="1" applyProtection="1">
      <alignment horizontal="right" wrapText="1" readingOrder="1"/>
    </xf>
    <xf numFmtId="3" fontId="2457" fillId="2438" borderId="2315" xfId="0" applyNumberFormat="1" applyFont="1" applyFill="1" applyBorder="1" applyAlignment="1" applyProtection="1">
      <alignment horizontal="right" wrapText="1" readingOrder="1"/>
    </xf>
    <xf numFmtId="3" fontId="2459" fillId="2439" borderId="2317" xfId="0" applyNumberFormat="1" applyFont="1" applyFill="1" applyBorder="1" applyAlignment="1" applyProtection="1">
      <alignment horizontal="right" wrapText="1" readingOrder="1"/>
    </xf>
    <xf numFmtId="3" fontId="2460" fillId="2440" borderId="2318" xfId="0" applyNumberFormat="1" applyFont="1" applyFill="1" applyBorder="1" applyAlignment="1" applyProtection="1">
      <alignment horizontal="right" wrapText="1" readingOrder="1"/>
    </xf>
    <xf numFmtId="3" fontId="2461" fillId="2441" borderId="2319" xfId="0" applyNumberFormat="1" applyFont="1" applyFill="1" applyBorder="1" applyAlignment="1" applyProtection="1">
      <alignment horizontal="right" wrapText="1" readingOrder="1"/>
    </xf>
    <xf numFmtId="3" fontId="2462" fillId="2442" borderId="2320" xfId="0" applyNumberFormat="1" applyFont="1" applyFill="1" applyBorder="1" applyAlignment="1" applyProtection="1">
      <alignment horizontal="right" wrapText="1" readingOrder="1"/>
    </xf>
    <xf numFmtId="3" fontId="2463" fillId="2443" borderId="2321" xfId="0" applyNumberFormat="1" applyFont="1" applyFill="1" applyBorder="1" applyAlignment="1" applyProtection="1">
      <alignment horizontal="right" wrapText="1" readingOrder="1"/>
    </xf>
    <xf numFmtId="3" fontId="2464" fillId="2444" borderId="2322" xfId="0" applyNumberFormat="1" applyFont="1" applyFill="1" applyBorder="1" applyAlignment="1" applyProtection="1">
      <alignment horizontal="right" wrapText="1" readingOrder="1"/>
    </xf>
    <xf numFmtId="3" fontId="2465" fillId="2445" borderId="2323" xfId="0" applyNumberFormat="1" applyFont="1" applyFill="1" applyBorder="1" applyAlignment="1" applyProtection="1">
      <alignment horizontal="right" wrapText="1" readingOrder="1"/>
    </xf>
    <xf numFmtId="3" fontId="2466" fillId="2446" borderId="2324" xfId="0" applyNumberFormat="1" applyFont="1" applyFill="1" applyBorder="1" applyAlignment="1" applyProtection="1">
      <alignment horizontal="right" wrapText="1" readingOrder="1"/>
    </xf>
    <xf numFmtId="3" fontId="2468" fillId="2447" borderId="2326" xfId="0" applyNumberFormat="1" applyFont="1" applyFill="1" applyBorder="1" applyAlignment="1" applyProtection="1">
      <alignment horizontal="right" wrapText="1" readingOrder="1"/>
    </xf>
    <xf numFmtId="3" fontId="2469" fillId="2448" borderId="2327" xfId="0" applyNumberFormat="1" applyFont="1" applyFill="1" applyBorder="1" applyAlignment="1" applyProtection="1">
      <alignment horizontal="right" wrapText="1" readingOrder="1"/>
    </xf>
    <xf numFmtId="3" fontId="2470" fillId="2449" borderId="2328" xfId="0" applyNumberFormat="1" applyFont="1" applyFill="1" applyBorder="1" applyAlignment="1" applyProtection="1">
      <alignment horizontal="right" wrapText="1" readingOrder="1"/>
    </xf>
    <xf numFmtId="3" fontId="2471" fillId="2450" borderId="2329" xfId="0" applyNumberFormat="1" applyFont="1" applyFill="1" applyBorder="1" applyAlignment="1" applyProtection="1">
      <alignment horizontal="right" wrapText="1" readingOrder="1"/>
    </xf>
    <xf numFmtId="3" fontId="2472" fillId="2451" borderId="2330" xfId="0" applyNumberFormat="1" applyFont="1" applyFill="1" applyBorder="1" applyAlignment="1" applyProtection="1">
      <alignment horizontal="right" wrapText="1" readingOrder="1"/>
    </xf>
    <xf numFmtId="3" fontId="2473" fillId="2452" borderId="2331" xfId="0" applyNumberFormat="1" applyFont="1" applyFill="1" applyBorder="1" applyAlignment="1" applyProtection="1">
      <alignment horizontal="right" wrapText="1" readingOrder="1"/>
    </xf>
    <xf numFmtId="0" fontId="2474" fillId="2453" borderId="2332" xfId="0" applyFont="1" applyFill="1" applyBorder="1" applyAlignment="1" applyProtection="1">
      <alignment horizontal="left" vertical="top" wrapText="1" readingOrder="1"/>
    </xf>
    <xf numFmtId="3" fontId="2475" fillId="2454" borderId="2333" xfId="0" applyNumberFormat="1" applyFont="1" applyFill="1" applyBorder="1" applyAlignment="1" applyProtection="1">
      <alignment horizontal="right" wrapText="1" readingOrder="1"/>
    </xf>
    <xf numFmtId="3" fontId="2476" fillId="2455" borderId="2334" xfId="0" applyNumberFormat="1" applyFont="1" applyFill="1" applyBorder="1" applyAlignment="1" applyProtection="1">
      <alignment horizontal="right" wrapText="1" readingOrder="1"/>
    </xf>
    <xf numFmtId="3" fontId="2477" fillId="2456" borderId="2335" xfId="0" applyNumberFormat="1" applyFont="1" applyFill="1" applyBorder="1" applyAlignment="1" applyProtection="1">
      <alignment horizontal="right" wrapText="1" readingOrder="1"/>
    </xf>
    <xf numFmtId="3" fontId="2478" fillId="2457" borderId="2336" xfId="0" applyNumberFormat="1" applyFont="1" applyFill="1" applyBorder="1" applyAlignment="1" applyProtection="1">
      <alignment horizontal="right" wrapText="1" readingOrder="1"/>
    </xf>
    <xf numFmtId="3" fontId="2479" fillId="2458" borderId="2337" xfId="0" applyNumberFormat="1" applyFont="1" applyFill="1" applyBorder="1" applyAlignment="1" applyProtection="1">
      <alignment horizontal="right" wrapText="1" readingOrder="1"/>
    </xf>
    <xf numFmtId="3" fontId="2480" fillId="2459" borderId="2338" xfId="0" applyNumberFormat="1" applyFont="1" applyFill="1" applyBorder="1" applyAlignment="1" applyProtection="1">
      <alignment horizontal="right" wrapText="1" readingOrder="1"/>
    </xf>
    <xf numFmtId="3" fontId="2481" fillId="2460" borderId="2339" xfId="0" applyNumberFormat="1" applyFont="1" applyFill="1" applyBorder="1" applyAlignment="1" applyProtection="1">
      <alignment horizontal="right" wrapText="1" readingOrder="1"/>
    </xf>
    <xf numFmtId="3" fontId="2482" fillId="2461" borderId="2340" xfId="0" applyNumberFormat="1" applyFont="1" applyFill="1" applyBorder="1" applyAlignment="1" applyProtection="1">
      <alignment horizontal="right" wrapText="1" readingOrder="1"/>
    </xf>
    <xf numFmtId="3" fontId="2483" fillId="2462" borderId="2341" xfId="0" applyNumberFormat="1" applyFont="1" applyFill="1" applyBorder="1" applyAlignment="1" applyProtection="1">
      <alignment horizontal="right" wrapText="1" readingOrder="1"/>
    </xf>
    <xf numFmtId="3" fontId="2484" fillId="2463" borderId="2342" xfId="0" applyNumberFormat="1" applyFont="1" applyFill="1" applyBorder="1" applyAlignment="1" applyProtection="1">
      <alignment horizontal="right" wrapText="1" readingOrder="1"/>
    </xf>
    <xf numFmtId="3" fontId="2485" fillId="2464" borderId="2343" xfId="0" applyNumberFormat="1" applyFont="1" applyFill="1" applyBorder="1" applyAlignment="1" applyProtection="1">
      <alignment horizontal="right" wrapText="1" readingOrder="1"/>
    </xf>
    <xf numFmtId="3" fontId="2486" fillId="2465" borderId="2344" xfId="0" applyNumberFormat="1" applyFont="1" applyFill="1" applyBorder="1" applyAlignment="1" applyProtection="1">
      <alignment horizontal="right" wrapText="1" readingOrder="1"/>
    </xf>
    <xf numFmtId="3" fontId="2487" fillId="2466" borderId="2345" xfId="0" applyNumberFormat="1" applyFont="1" applyFill="1" applyBorder="1" applyAlignment="1" applyProtection="1">
      <alignment horizontal="right" wrapText="1" readingOrder="1"/>
    </xf>
    <xf numFmtId="3" fontId="2489" fillId="2467" borderId="2347" xfId="0" applyNumberFormat="1" applyFont="1" applyFill="1" applyBorder="1" applyAlignment="1" applyProtection="1">
      <alignment horizontal="right" wrapText="1" readingOrder="1"/>
    </xf>
    <xf numFmtId="3" fontId="2490" fillId="2468" borderId="2348" xfId="0" applyNumberFormat="1" applyFont="1" applyFill="1" applyBorder="1" applyAlignment="1" applyProtection="1">
      <alignment horizontal="right" wrapText="1" readingOrder="1"/>
    </xf>
    <xf numFmtId="3" fontId="2491" fillId="2469" borderId="2349" xfId="0" applyNumberFormat="1" applyFont="1" applyFill="1" applyBorder="1" applyAlignment="1" applyProtection="1">
      <alignment horizontal="right" wrapText="1" readingOrder="1"/>
    </xf>
    <xf numFmtId="3" fontId="2492" fillId="2470" borderId="2350" xfId="0" applyNumberFormat="1" applyFont="1" applyFill="1" applyBorder="1" applyAlignment="1" applyProtection="1">
      <alignment horizontal="right" wrapText="1" readingOrder="1"/>
    </xf>
    <xf numFmtId="3" fontId="2493" fillId="2471" borderId="2351" xfId="0" applyNumberFormat="1" applyFont="1" applyFill="1" applyBorder="1" applyAlignment="1" applyProtection="1">
      <alignment horizontal="right" wrapText="1" readingOrder="1"/>
    </xf>
    <xf numFmtId="3" fontId="2494" fillId="2472" borderId="2352" xfId="0" applyNumberFormat="1" applyFont="1" applyFill="1" applyBorder="1" applyAlignment="1" applyProtection="1">
      <alignment horizontal="right" wrapText="1" readingOrder="1"/>
    </xf>
    <xf numFmtId="3" fontId="2495" fillId="2473" borderId="2353" xfId="0" applyNumberFormat="1" applyFont="1" applyFill="1" applyBorder="1" applyAlignment="1" applyProtection="1">
      <alignment horizontal="right" wrapText="1" readingOrder="1"/>
    </xf>
    <xf numFmtId="3" fontId="2496" fillId="2474" borderId="2354" xfId="0" applyNumberFormat="1" applyFont="1" applyFill="1" applyBorder="1" applyAlignment="1" applyProtection="1">
      <alignment horizontal="right" wrapText="1" readingOrder="1"/>
    </xf>
    <xf numFmtId="3" fontId="2498" fillId="2475" borderId="2356" xfId="0" applyNumberFormat="1" applyFont="1" applyFill="1" applyBorder="1" applyAlignment="1" applyProtection="1">
      <alignment horizontal="right" wrapText="1" readingOrder="1"/>
    </xf>
    <xf numFmtId="3" fontId="2499" fillId="2476" borderId="2357" xfId="0" applyNumberFormat="1" applyFont="1" applyFill="1" applyBorder="1" applyAlignment="1" applyProtection="1">
      <alignment horizontal="right" wrapText="1" readingOrder="1"/>
    </xf>
    <xf numFmtId="3" fontId="2500" fillId="2477" borderId="2358" xfId="0" applyNumberFormat="1" applyFont="1" applyFill="1" applyBorder="1" applyAlignment="1" applyProtection="1">
      <alignment horizontal="right" wrapText="1" readingOrder="1"/>
    </xf>
    <xf numFmtId="3" fontId="2501" fillId="2478" borderId="2359" xfId="0" applyNumberFormat="1" applyFont="1" applyFill="1" applyBorder="1" applyAlignment="1" applyProtection="1">
      <alignment horizontal="right" wrapText="1" readingOrder="1"/>
    </xf>
    <xf numFmtId="3" fontId="2502" fillId="2479" borderId="2360" xfId="0" applyNumberFormat="1" applyFont="1" applyFill="1" applyBorder="1" applyAlignment="1" applyProtection="1">
      <alignment horizontal="right" wrapText="1" readingOrder="1"/>
    </xf>
    <xf numFmtId="3" fontId="2503" fillId="2480" borderId="2361" xfId="0" applyNumberFormat="1" applyFont="1" applyFill="1" applyBorder="1" applyAlignment="1" applyProtection="1">
      <alignment horizontal="right" wrapText="1" readingOrder="1"/>
    </xf>
    <xf numFmtId="0" fontId="2504" fillId="2481" borderId="2362" xfId="0" applyFont="1" applyFill="1" applyBorder="1" applyAlignment="1" applyProtection="1">
      <alignment horizontal="left" vertical="top" wrapText="1" readingOrder="1"/>
    </xf>
    <xf numFmtId="3" fontId="2505" fillId="2482" borderId="2363" xfId="0" applyNumberFormat="1" applyFont="1" applyFill="1" applyBorder="1" applyAlignment="1" applyProtection="1">
      <alignment horizontal="right" wrapText="1" readingOrder="1"/>
    </xf>
    <xf numFmtId="3" fontId="2506" fillId="2483" borderId="2364" xfId="0" applyNumberFormat="1" applyFont="1" applyFill="1" applyBorder="1" applyAlignment="1" applyProtection="1">
      <alignment horizontal="right" wrapText="1" readingOrder="1"/>
    </xf>
    <xf numFmtId="3" fontId="2507" fillId="2484" borderId="2365" xfId="0" applyNumberFormat="1" applyFont="1" applyFill="1" applyBorder="1" applyAlignment="1" applyProtection="1">
      <alignment horizontal="right" wrapText="1" readingOrder="1"/>
    </xf>
    <xf numFmtId="3" fontId="2508" fillId="2485" borderId="2366" xfId="0" applyNumberFormat="1" applyFont="1" applyFill="1" applyBorder="1" applyAlignment="1" applyProtection="1">
      <alignment horizontal="right" wrapText="1" readingOrder="1"/>
    </xf>
    <xf numFmtId="3" fontId="2509" fillId="2486" borderId="2367" xfId="0" applyNumberFormat="1" applyFont="1" applyFill="1" applyBorder="1" applyAlignment="1" applyProtection="1">
      <alignment horizontal="right" wrapText="1" readingOrder="1"/>
    </xf>
    <xf numFmtId="3" fontId="2510" fillId="2487" borderId="2368" xfId="0" applyNumberFormat="1" applyFont="1" applyFill="1" applyBorder="1" applyAlignment="1" applyProtection="1">
      <alignment horizontal="right" wrapText="1" readingOrder="1"/>
    </xf>
    <xf numFmtId="3" fontId="2511" fillId="2488" borderId="2369" xfId="0" applyNumberFormat="1" applyFont="1" applyFill="1" applyBorder="1" applyAlignment="1" applyProtection="1">
      <alignment horizontal="right" wrapText="1" readingOrder="1"/>
    </xf>
    <xf numFmtId="3" fontId="2512" fillId="2489" borderId="2370" xfId="0" applyNumberFormat="1" applyFont="1" applyFill="1" applyBorder="1" applyAlignment="1" applyProtection="1">
      <alignment horizontal="right" wrapText="1" readingOrder="1"/>
    </xf>
    <xf numFmtId="3" fontId="2513" fillId="2490" borderId="2371" xfId="0" applyNumberFormat="1" applyFont="1" applyFill="1" applyBorder="1" applyAlignment="1" applyProtection="1">
      <alignment horizontal="right" wrapText="1" readingOrder="1"/>
    </xf>
    <xf numFmtId="3" fontId="2514" fillId="2491" borderId="2372" xfId="0" applyNumberFormat="1" applyFont="1" applyFill="1" applyBorder="1" applyAlignment="1" applyProtection="1">
      <alignment horizontal="right" wrapText="1" readingOrder="1"/>
    </xf>
    <xf numFmtId="3" fontId="2515" fillId="2492" borderId="2373" xfId="0" applyNumberFormat="1" applyFont="1" applyFill="1" applyBorder="1" applyAlignment="1" applyProtection="1">
      <alignment horizontal="right" wrapText="1" readingOrder="1"/>
    </xf>
    <xf numFmtId="3" fontId="2516" fillId="2493" borderId="2374" xfId="0" applyNumberFormat="1" applyFont="1" applyFill="1" applyBorder="1" applyAlignment="1" applyProtection="1">
      <alignment horizontal="right" wrapText="1" readingOrder="1"/>
    </xf>
    <xf numFmtId="3" fontId="2517" fillId="2494" borderId="2375" xfId="0" applyNumberFormat="1" applyFont="1" applyFill="1" applyBorder="1" applyAlignment="1" applyProtection="1">
      <alignment horizontal="right" wrapText="1" readingOrder="1"/>
    </xf>
    <xf numFmtId="3" fontId="2519" fillId="2495" borderId="2377" xfId="0" applyNumberFormat="1" applyFont="1" applyFill="1" applyBorder="1" applyAlignment="1" applyProtection="1">
      <alignment horizontal="right" wrapText="1" readingOrder="1"/>
    </xf>
    <xf numFmtId="3" fontId="2520" fillId="2496" borderId="2378" xfId="0" applyNumberFormat="1" applyFont="1" applyFill="1" applyBorder="1" applyAlignment="1" applyProtection="1">
      <alignment horizontal="right" wrapText="1" readingOrder="1"/>
    </xf>
    <xf numFmtId="3" fontId="2521" fillId="2497" borderId="2379" xfId="0" applyNumberFormat="1" applyFont="1" applyFill="1" applyBorder="1" applyAlignment="1" applyProtection="1">
      <alignment horizontal="right" wrapText="1" readingOrder="1"/>
    </xf>
    <xf numFmtId="3" fontId="2522" fillId="2498" borderId="2380" xfId="0" applyNumberFormat="1" applyFont="1" applyFill="1" applyBorder="1" applyAlignment="1" applyProtection="1">
      <alignment horizontal="right" wrapText="1" readingOrder="1"/>
    </xf>
    <xf numFmtId="3" fontId="2523" fillId="2499" borderId="2381" xfId="0" applyNumberFormat="1" applyFont="1" applyFill="1" applyBorder="1" applyAlignment="1" applyProtection="1">
      <alignment horizontal="right" wrapText="1" readingOrder="1"/>
    </xf>
    <xf numFmtId="3" fontId="2524" fillId="2500" borderId="2382" xfId="0" applyNumberFormat="1" applyFont="1" applyFill="1" applyBorder="1" applyAlignment="1" applyProtection="1">
      <alignment horizontal="right" wrapText="1" readingOrder="1"/>
    </xf>
    <xf numFmtId="3" fontId="2525" fillId="2501" borderId="2383" xfId="0" applyNumberFormat="1" applyFont="1" applyFill="1" applyBorder="1" applyAlignment="1" applyProtection="1">
      <alignment horizontal="right" wrapText="1" readingOrder="1"/>
    </xf>
    <xf numFmtId="3" fontId="2526" fillId="2502" borderId="2384" xfId="0" applyNumberFormat="1" applyFont="1" applyFill="1" applyBorder="1" applyAlignment="1" applyProtection="1">
      <alignment horizontal="right" wrapText="1" readingOrder="1"/>
    </xf>
    <xf numFmtId="3" fontId="2528" fillId="2503" borderId="2386" xfId="0" applyNumberFormat="1" applyFont="1" applyFill="1" applyBorder="1" applyAlignment="1" applyProtection="1">
      <alignment horizontal="right" wrapText="1" readingOrder="1"/>
    </xf>
    <xf numFmtId="3" fontId="2529" fillId="2504" borderId="2387" xfId="0" applyNumberFormat="1" applyFont="1" applyFill="1" applyBorder="1" applyAlignment="1" applyProtection="1">
      <alignment horizontal="right" wrapText="1" readingOrder="1"/>
    </xf>
    <xf numFmtId="3" fontId="2530" fillId="2505" borderId="2388" xfId="0" applyNumberFormat="1" applyFont="1" applyFill="1" applyBorder="1" applyAlignment="1" applyProtection="1">
      <alignment horizontal="right" wrapText="1" readingOrder="1"/>
    </xf>
    <xf numFmtId="3" fontId="2531" fillId="2506" borderId="2389" xfId="0" applyNumberFormat="1" applyFont="1" applyFill="1" applyBorder="1" applyAlignment="1" applyProtection="1">
      <alignment horizontal="right" wrapText="1" readingOrder="1"/>
    </xf>
    <xf numFmtId="3" fontId="2532" fillId="2507" borderId="2390" xfId="0" applyNumberFormat="1" applyFont="1" applyFill="1" applyBorder="1" applyAlignment="1" applyProtection="1">
      <alignment horizontal="right" wrapText="1" readingOrder="1"/>
    </xf>
    <xf numFmtId="3" fontId="2533" fillId="2508" borderId="2391" xfId="0" applyNumberFormat="1" applyFont="1" applyFill="1" applyBorder="1" applyAlignment="1" applyProtection="1">
      <alignment horizontal="right" wrapText="1" readingOrder="1"/>
    </xf>
    <xf numFmtId="0" fontId="2534" fillId="2509" borderId="2392" xfId="0" applyFont="1" applyFill="1" applyBorder="1" applyAlignment="1" applyProtection="1">
      <alignment horizontal="left" vertical="top" wrapText="1" readingOrder="1"/>
    </xf>
    <xf numFmtId="3" fontId="2535" fillId="2510" borderId="2393" xfId="0" applyNumberFormat="1" applyFont="1" applyFill="1" applyBorder="1" applyAlignment="1" applyProtection="1">
      <alignment horizontal="right" wrapText="1" readingOrder="1"/>
    </xf>
    <xf numFmtId="3" fontId="2536" fillId="2511" borderId="2394" xfId="0" applyNumberFormat="1" applyFont="1" applyFill="1" applyBorder="1" applyAlignment="1" applyProtection="1">
      <alignment horizontal="right" wrapText="1" readingOrder="1"/>
    </xf>
    <xf numFmtId="3" fontId="2537" fillId="2512" borderId="2395" xfId="0" applyNumberFormat="1" applyFont="1" applyFill="1" applyBorder="1" applyAlignment="1" applyProtection="1">
      <alignment horizontal="right" wrapText="1" readingOrder="1"/>
    </xf>
    <xf numFmtId="3" fontId="2538" fillId="2513" borderId="2396" xfId="0" applyNumberFormat="1" applyFont="1" applyFill="1" applyBorder="1" applyAlignment="1" applyProtection="1">
      <alignment horizontal="right" wrapText="1" readingOrder="1"/>
    </xf>
    <xf numFmtId="3" fontId="2539" fillId="2514" borderId="2397" xfId="0" applyNumberFormat="1" applyFont="1" applyFill="1" applyBorder="1" applyAlignment="1" applyProtection="1">
      <alignment horizontal="right" wrapText="1" readingOrder="1"/>
    </xf>
    <xf numFmtId="3" fontId="2540" fillId="2515" borderId="2398" xfId="0" applyNumberFormat="1" applyFont="1" applyFill="1" applyBorder="1" applyAlignment="1" applyProtection="1">
      <alignment horizontal="right" wrapText="1" readingOrder="1"/>
    </xf>
    <xf numFmtId="3" fontId="2541" fillId="2516" borderId="2399" xfId="0" applyNumberFormat="1" applyFont="1" applyFill="1" applyBorder="1" applyAlignment="1" applyProtection="1">
      <alignment horizontal="right" wrapText="1" readingOrder="1"/>
    </xf>
    <xf numFmtId="3" fontId="2542" fillId="2517" borderId="2400" xfId="0" applyNumberFormat="1" applyFont="1" applyFill="1" applyBorder="1" applyAlignment="1" applyProtection="1">
      <alignment horizontal="right" wrapText="1" readingOrder="1"/>
    </xf>
    <xf numFmtId="3" fontId="2543" fillId="2518" borderId="2401" xfId="0" applyNumberFormat="1" applyFont="1" applyFill="1" applyBorder="1" applyAlignment="1" applyProtection="1">
      <alignment horizontal="right" wrapText="1" readingOrder="1"/>
    </xf>
    <xf numFmtId="3" fontId="2544" fillId="2519" borderId="2402" xfId="0" applyNumberFormat="1" applyFont="1" applyFill="1" applyBorder="1" applyAlignment="1" applyProtection="1">
      <alignment horizontal="right" wrapText="1" readingOrder="1"/>
    </xf>
    <xf numFmtId="3" fontId="2545" fillId="2520" borderId="2403" xfId="0" applyNumberFormat="1" applyFont="1" applyFill="1" applyBorder="1" applyAlignment="1" applyProtection="1">
      <alignment horizontal="right" wrapText="1" readingOrder="1"/>
    </xf>
    <xf numFmtId="3" fontId="2546" fillId="2521" borderId="2404" xfId="0" applyNumberFormat="1" applyFont="1" applyFill="1" applyBorder="1" applyAlignment="1" applyProtection="1">
      <alignment horizontal="right" wrapText="1" readingOrder="1"/>
    </xf>
    <xf numFmtId="3" fontId="2547" fillId="2522" borderId="2405" xfId="0" applyNumberFormat="1" applyFont="1" applyFill="1" applyBorder="1" applyAlignment="1" applyProtection="1">
      <alignment horizontal="right" wrapText="1" readingOrder="1"/>
    </xf>
    <xf numFmtId="3" fontId="2549" fillId="2523" borderId="2407" xfId="0" applyNumberFormat="1" applyFont="1" applyFill="1" applyBorder="1" applyAlignment="1" applyProtection="1">
      <alignment horizontal="right" wrapText="1" readingOrder="1"/>
    </xf>
    <xf numFmtId="3" fontId="2550" fillId="2524" borderId="2408" xfId="0" applyNumberFormat="1" applyFont="1" applyFill="1" applyBorder="1" applyAlignment="1" applyProtection="1">
      <alignment horizontal="right" wrapText="1" readingOrder="1"/>
    </xf>
    <xf numFmtId="3" fontId="2551" fillId="2525" borderId="2409" xfId="0" applyNumberFormat="1" applyFont="1" applyFill="1" applyBorder="1" applyAlignment="1" applyProtection="1">
      <alignment horizontal="right" wrapText="1" readingOrder="1"/>
    </xf>
    <xf numFmtId="3" fontId="2552" fillId="2526" borderId="2410" xfId="0" applyNumberFormat="1" applyFont="1" applyFill="1" applyBorder="1" applyAlignment="1" applyProtection="1">
      <alignment horizontal="right" wrapText="1" readingOrder="1"/>
    </xf>
    <xf numFmtId="3" fontId="2553" fillId="2527" borderId="2411" xfId="0" applyNumberFormat="1" applyFont="1" applyFill="1" applyBorder="1" applyAlignment="1" applyProtection="1">
      <alignment horizontal="right" wrapText="1" readingOrder="1"/>
    </xf>
    <xf numFmtId="3" fontId="2554" fillId="2528" borderId="2412" xfId="0" applyNumberFormat="1" applyFont="1" applyFill="1" applyBorder="1" applyAlignment="1" applyProtection="1">
      <alignment horizontal="right" wrapText="1" readingOrder="1"/>
    </xf>
    <xf numFmtId="3" fontId="2555" fillId="2529" borderId="2413" xfId="0" applyNumberFormat="1" applyFont="1" applyFill="1" applyBorder="1" applyAlignment="1" applyProtection="1">
      <alignment horizontal="right" wrapText="1" readingOrder="1"/>
    </xf>
    <xf numFmtId="3" fontId="2556" fillId="2530" borderId="2414" xfId="0" applyNumberFormat="1" applyFont="1" applyFill="1" applyBorder="1" applyAlignment="1" applyProtection="1">
      <alignment horizontal="right" wrapText="1" readingOrder="1"/>
    </xf>
    <xf numFmtId="3" fontId="2558" fillId="2531" borderId="2416" xfId="0" applyNumberFormat="1" applyFont="1" applyFill="1" applyBorder="1" applyAlignment="1" applyProtection="1">
      <alignment horizontal="right" wrapText="1" readingOrder="1"/>
    </xf>
    <xf numFmtId="3" fontId="2559" fillId="2532" borderId="2417" xfId="0" applyNumberFormat="1" applyFont="1" applyFill="1" applyBorder="1" applyAlignment="1" applyProtection="1">
      <alignment horizontal="right" wrapText="1" readingOrder="1"/>
    </xf>
    <xf numFmtId="3" fontId="2560" fillId="2533" borderId="2418" xfId="0" applyNumberFormat="1" applyFont="1" applyFill="1" applyBorder="1" applyAlignment="1" applyProtection="1">
      <alignment horizontal="right" wrapText="1" readingOrder="1"/>
    </xf>
    <xf numFmtId="3" fontId="2561" fillId="2534" borderId="2419" xfId="0" applyNumberFormat="1" applyFont="1" applyFill="1" applyBorder="1" applyAlignment="1" applyProtection="1">
      <alignment horizontal="right" wrapText="1" readingOrder="1"/>
    </xf>
    <xf numFmtId="3" fontId="2562" fillId="2535" borderId="2420" xfId="0" applyNumberFormat="1" applyFont="1" applyFill="1" applyBorder="1" applyAlignment="1" applyProtection="1">
      <alignment horizontal="right" wrapText="1" readingOrder="1"/>
    </xf>
    <xf numFmtId="3" fontId="2563" fillId="2536" borderId="2421" xfId="0" applyNumberFormat="1" applyFont="1" applyFill="1" applyBorder="1" applyAlignment="1" applyProtection="1">
      <alignment horizontal="right" wrapText="1" readingOrder="1"/>
    </xf>
    <xf numFmtId="0" fontId="2566" fillId="2537" borderId="2424" xfId="0" applyFont="1" applyFill="1" applyBorder="1" applyAlignment="1" applyProtection="1">
      <alignment horizontal="left" vertical="top" wrapText="1" readingOrder="1"/>
    </xf>
    <xf numFmtId="3" fontId="2567" fillId="2538" borderId="2425" xfId="0" applyNumberFormat="1" applyFont="1" applyFill="1" applyBorder="1" applyAlignment="1" applyProtection="1">
      <alignment horizontal="right" wrapText="1" readingOrder="1"/>
    </xf>
    <xf numFmtId="3" fontId="2568" fillId="2539" borderId="2426" xfId="0" applyNumberFormat="1" applyFont="1" applyFill="1" applyBorder="1" applyAlignment="1" applyProtection="1">
      <alignment horizontal="right" wrapText="1" readingOrder="1"/>
    </xf>
    <xf numFmtId="3" fontId="2569" fillId="2540" borderId="2427" xfId="0" applyNumberFormat="1" applyFont="1" applyFill="1" applyBorder="1" applyAlignment="1" applyProtection="1">
      <alignment horizontal="right" wrapText="1" readingOrder="1"/>
    </xf>
    <xf numFmtId="3" fontId="2570" fillId="2541" borderId="2428" xfId="0" applyNumberFormat="1" applyFont="1" applyFill="1" applyBorder="1" applyAlignment="1" applyProtection="1">
      <alignment horizontal="right" wrapText="1" readingOrder="1"/>
    </xf>
    <xf numFmtId="3" fontId="2571" fillId="2542" borderId="2429" xfId="0" applyNumberFormat="1" applyFont="1" applyFill="1" applyBorder="1" applyAlignment="1" applyProtection="1">
      <alignment horizontal="right" wrapText="1" readingOrder="1"/>
    </xf>
    <xf numFmtId="3" fontId="2572" fillId="2543" borderId="2430" xfId="0" applyNumberFormat="1" applyFont="1" applyFill="1" applyBorder="1" applyAlignment="1" applyProtection="1">
      <alignment horizontal="right" wrapText="1" readingOrder="1"/>
    </xf>
    <xf numFmtId="3" fontId="2573" fillId="2544" borderId="2431" xfId="0" applyNumberFormat="1" applyFont="1" applyFill="1" applyBorder="1" applyAlignment="1" applyProtection="1">
      <alignment horizontal="right" wrapText="1" readingOrder="1"/>
    </xf>
    <xf numFmtId="3" fontId="2574" fillId="2545" borderId="2432" xfId="0" applyNumberFormat="1" applyFont="1" applyFill="1" applyBorder="1" applyAlignment="1" applyProtection="1">
      <alignment horizontal="right" wrapText="1" readingOrder="1"/>
    </xf>
    <xf numFmtId="3" fontId="2575" fillId="2546" borderId="2433" xfId="0" applyNumberFormat="1" applyFont="1" applyFill="1" applyBorder="1" applyAlignment="1" applyProtection="1">
      <alignment horizontal="right" wrapText="1" readingOrder="1"/>
    </xf>
    <xf numFmtId="3" fontId="2576" fillId="2547" borderId="2434" xfId="0" applyNumberFormat="1" applyFont="1" applyFill="1" applyBorder="1" applyAlignment="1" applyProtection="1">
      <alignment horizontal="right" wrapText="1" readingOrder="1"/>
    </xf>
    <xf numFmtId="3" fontId="2577" fillId="2548" borderId="2435" xfId="0" applyNumberFormat="1" applyFont="1" applyFill="1" applyBorder="1" applyAlignment="1" applyProtection="1">
      <alignment horizontal="right" wrapText="1" readingOrder="1"/>
    </xf>
    <xf numFmtId="3" fontId="2578" fillId="2549" borderId="2436" xfId="0" applyNumberFormat="1" applyFont="1" applyFill="1" applyBorder="1" applyAlignment="1" applyProtection="1">
      <alignment horizontal="right" wrapText="1" readingOrder="1"/>
    </xf>
    <xf numFmtId="3" fontId="2579" fillId="2550" borderId="2437" xfId="0" applyNumberFormat="1" applyFont="1" applyFill="1" applyBorder="1" applyAlignment="1" applyProtection="1">
      <alignment horizontal="right" wrapText="1" readingOrder="1"/>
    </xf>
    <xf numFmtId="3" fontId="2580" fillId="2551" borderId="2438" xfId="0" applyNumberFormat="1" applyFont="1" applyFill="1" applyBorder="1" applyAlignment="1" applyProtection="1">
      <alignment horizontal="right" wrapText="1" readingOrder="1"/>
    </xf>
    <xf numFmtId="3" fontId="2581" fillId="2552" borderId="2439" xfId="0" applyNumberFormat="1" applyFont="1" applyFill="1" applyBorder="1" applyAlignment="1" applyProtection="1">
      <alignment horizontal="right" wrapText="1" readingOrder="1"/>
    </xf>
    <xf numFmtId="3" fontId="2582" fillId="2553" borderId="2440" xfId="0" applyNumberFormat="1" applyFont="1" applyFill="1" applyBorder="1" applyAlignment="1" applyProtection="1">
      <alignment horizontal="right" wrapText="1" readingOrder="1"/>
    </xf>
    <xf numFmtId="3" fontId="2583" fillId="2554" borderId="2441" xfId="0" applyNumberFormat="1" applyFont="1" applyFill="1" applyBorder="1" applyAlignment="1" applyProtection="1">
      <alignment horizontal="right" wrapText="1" readingOrder="1"/>
    </xf>
    <xf numFmtId="3" fontId="2584" fillId="2555" borderId="2442" xfId="0" applyNumberFormat="1" applyFont="1" applyFill="1" applyBorder="1" applyAlignment="1" applyProtection="1">
      <alignment horizontal="right" wrapText="1" readingOrder="1"/>
    </xf>
    <xf numFmtId="3" fontId="2585" fillId="2556" borderId="2443" xfId="0" applyNumberFormat="1" applyFont="1" applyFill="1" applyBorder="1" applyAlignment="1" applyProtection="1">
      <alignment horizontal="right" wrapText="1" readingOrder="1"/>
    </xf>
    <xf numFmtId="3" fontId="2586" fillId="2557" borderId="2444" xfId="0" applyNumberFormat="1" applyFont="1" applyFill="1" applyBorder="1" applyAlignment="1" applyProtection="1">
      <alignment horizontal="right" wrapText="1" readingOrder="1"/>
    </xf>
    <xf numFmtId="3" fontId="2587" fillId="2558" borderId="2445" xfId="0" applyNumberFormat="1" applyFont="1" applyFill="1" applyBorder="1" applyAlignment="1" applyProtection="1">
      <alignment horizontal="right" wrapText="1" readingOrder="1"/>
    </xf>
    <xf numFmtId="3" fontId="2588" fillId="2559" borderId="2446" xfId="0" applyNumberFormat="1" applyFont="1" applyFill="1" applyBorder="1" applyAlignment="1" applyProtection="1">
      <alignment horizontal="right" wrapText="1" readingOrder="1"/>
    </xf>
    <xf numFmtId="3" fontId="2589" fillId="2560" borderId="2447" xfId="0" applyNumberFormat="1" applyFont="1" applyFill="1" applyBorder="1" applyAlignment="1" applyProtection="1">
      <alignment horizontal="right" wrapText="1" readingOrder="1"/>
    </xf>
    <xf numFmtId="3" fontId="2590" fillId="2561" borderId="2448" xfId="0" applyNumberFormat="1" applyFont="1" applyFill="1" applyBorder="1" applyAlignment="1" applyProtection="1">
      <alignment horizontal="right" wrapText="1" readingOrder="1"/>
    </xf>
    <xf numFmtId="3" fontId="2591" fillId="2562" borderId="2449" xfId="0" applyNumberFormat="1" applyFont="1" applyFill="1" applyBorder="1" applyAlignment="1" applyProtection="1">
      <alignment horizontal="right" wrapText="1" readingOrder="1"/>
    </xf>
    <xf numFmtId="3" fontId="2592" fillId="2563" borderId="2450" xfId="0" applyNumberFormat="1" applyFont="1" applyFill="1" applyBorder="1" applyAlignment="1" applyProtection="1">
      <alignment horizontal="right" wrapText="1" readingOrder="1"/>
    </xf>
    <xf numFmtId="3" fontId="2593" fillId="2564" borderId="2451" xfId="0" applyNumberFormat="1" applyFont="1" applyFill="1" applyBorder="1" applyAlignment="1" applyProtection="1">
      <alignment horizontal="right" wrapText="1" readingOrder="1"/>
    </xf>
    <xf numFmtId="3" fontId="2594" fillId="2565" borderId="2452" xfId="0" applyNumberFormat="1" applyFont="1" applyFill="1" applyBorder="1" applyAlignment="1" applyProtection="1">
      <alignment horizontal="right" wrapText="1" readingOrder="1"/>
    </xf>
    <xf numFmtId="3" fontId="2595" fillId="2566" borderId="2453" xfId="0" applyNumberFormat="1" applyFont="1" applyFill="1" applyBorder="1" applyAlignment="1" applyProtection="1">
      <alignment horizontal="right" wrapText="1" readingOrder="1"/>
    </xf>
    <xf numFmtId="0" fontId="2625" fillId="2596" borderId="2483" xfId="0" applyFont="1" applyFill="1" applyBorder="1" applyAlignment="1" applyProtection="1">
      <alignment horizontal="right" vertical="top" wrapText="1" readingOrder="1"/>
    </xf>
    <xf numFmtId="0" fontId="2626" fillId="2597" borderId="2484" xfId="0" applyFont="1" applyFill="1" applyBorder="1" applyAlignment="1" applyProtection="1">
      <alignment horizontal="left" vertical="top" wrapText="1" readingOrder="1"/>
    </xf>
    <xf numFmtId="3" fontId="2627" fillId="2598" borderId="2485" xfId="0" applyNumberFormat="1" applyFont="1" applyFill="1" applyBorder="1" applyAlignment="1" applyProtection="1">
      <alignment horizontal="right" wrapText="1" readingOrder="1"/>
    </xf>
    <xf numFmtId="3" fontId="2628" fillId="2599" borderId="2486" xfId="0" applyNumberFormat="1" applyFont="1" applyFill="1" applyBorder="1" applyAlignment="1" applyProtection="1">
      <alignment horizontal="right" wrapText="1" readingOrder="1"/>
    </xf>
    <xf numFmtId="3" fontId="2629" fillId="2600" borderId="2487" xfId="0" applyNumberFormat="1" applyFont="1" applyFill="1" applyBorder="1" applyAlignment="1" applyProtection="1">
      <alignment horizontal="right" wrapText="1" readingOrder="1"/>
    </xf>
    <xf numFmtId="3" fontId="2630" fillId="2601" borderId="2488" xfId="0" applyNumberFormat="1" applyFont="1" applyFill="1" applyBorder="1" applyAlignment="1" applyProtection="1">
      <alignment horizontal="right" wrapText="1" readingOrder="1"/>
    </xf>
    <xf numFmtId="3" fontId="2631" fillId="2602" borderId="2489" xfId="0" applyNumberFormat="1" applyFont="1" applyFill="1" applyBorder="1" applyAlignment="1" applyProtection="1">
      <alignment horizontal="right" wrapText="1" readingOrder="1"/>
    </xf>
    <xf numFmtId="3" fontId="2632" fillId="2603" borderId="2490" xfId="0" applyNumberFormat="1" applyFont="1" applyFill="1" applyBorder="1" applyAlignment="1" applyProtection="1">
      <alignment horizontal="right" wrapText="1" readingOrder="1"/>
    </xf>
    <xf numFmtId="3" fontId="2633" fillId="2604" borderId="2491" xfId="0" applyNumberFormat="1" applyFont="1" applyFill="1" applyBorder="1" applyAlignment="1" applyProtection="1">
      <alignment horizontal="right" wrapText="1" readingOrder="1"/>
    </xf>
    <xf numFmtId="3" fontId="2634" fillId="2605" borderId="2492" xfId="0" applyNumberFormat="1" applyFont="1" applyFill="1" applyBorder="1" applyAlignment="1" applyProtection="1">
      <alignment horizontal="right" wrapText="1" readingOrder="1"/>
    </xf>
    <xf numFmtId="3" fontId="2635" fillId="2606" borderId="2493" xfId="0" applyNumberFormat="1" applyFont="1" applyFill="1" applyBorder="1" applyAlignment="1" applyProtection="1">
      <alignment horizontal="right" wrapText="1" readingOrder="1"/>
    </xf>
    <xf numFmtId="3" fontId="2636" fillId="2607" borderId="2494" xfId="0" applyNumberFormat="1" applyFont="1" applyFill="1" applyBorder="1" applyAlignment="1" applyProtection="1">
      <alignment horizontal="right" wrapText="1" readingOrder="1"/>
    </xf>
    <xf numFmtId="3" fontId="2637" fillId="2608" borderId="2495" xfId="0" applyNumberFormat="1" applyFont="1" applyFill="1" applyBorder="1" applyAlignment="1" applyProtection="1">
      <alignment horizontal="right" wrapText="1" readingOrder="1"/>
    </xf>
    <xf numFmtId="3" fontId="2638" fillId="2609" borderId="2496" xfId="0" applyNumberFormat="1" applyFont="1" applyFill="1" applyBorder="1" applyAlignment="1" applyProtection="1">
      <alignment horizontal="right" wrapText="1" readingOrder="1"/>
    </xf>
    <xf numFmtId="3" fontId="2639" fillId="2610" borderId="2497" xfId="0" applyNumberFormat="1" applyFont="1" applyFill="1" applyBorder="1" applyAlignment="1" applyProtection="1">
      <alignment horizontal="right" wrapText="1" readingOrder="1"/>
    </xf>
    <xf numFmtId="3" fontId="2640" fillId="2611" borderId="2498" xfId="0" applyNumberFormat="1" applyFont="1" applyFill="1" applyBorder="1" applyAlignment="1" applyProtection="1">
      <alignment horizontal="right" wrapText="1" readingOrder="1"/>
    </xf>
    <xf numFmtId="3" fontId="2641" fillId="2612" borderId="2499" xfId="0" applyNumberFormat="1" applyFont="1" applyFill="1" applyBorder="1" applyAlignment="1" applyProtection="1">
      <alignment horizontal="right" wrapText="1" readingOrder="1"/>
    </xf>
    <xf numFmtId="3" fontId="2642" fillId="2613" borderId="2500" xfId="0" applyNumberFormat="1" applyFont="1" applyFill="1" applyBorder="1" applyAlignment="1" applyProtection="1">
      <alignment horizontal="right" wrapText="1" readingOrder="1"/>
    </xf>
    <xf numFmtId="3" fontId="2643" fillId="2614" borderId="2501" xfId="0" applyNumberFormat="1" applyFont="1" applyFill="1" applyBorder="1" applyAlignment="1" applyProtection="1">
      <alignment horizontal="right" wrapText="1" readingOrder="1"/>
    </xf>
    <xf numFmtId="3" fontId="2644" fillId="2615" borderId="2502" xfId="0" applyNumberFormat="1" applyFont="1" applyFill="1" applyBorder="1" applyAlignment="1" applyProtection="1">
      <alignment horizontal="right" wrapText="1" readingOrder="1"/>
    </xf>
    <xf numFmtId="3" fontId="2645" fillId="2616" borderId="2503" xfId="0" applyNumberFormat="1" applyFont="1" applyFill="1" applyBorder="1" applyAlignment="1" applyProtection="1">
      <alignment horizontal="right" wrapText="1" readingOrder="1"/>
    </xf>
    <xf numFmtId="3" fontId="2646" fillId="2617" borderId="2504" xfId="0" applyNumberFormat="1" applyFont="1" applyFill="1" applyBorder="1" applyAlignment="1" applyProtection="1">
      <alignment horizontal="right" wrapText="1" readingOrder="1"/>
    </xf>
    <xf numFmtId="3" fontId="2647" fillId="2618" borderId="2505" xfId="0" applyNumberFormat="1" applyFont="1" applyFill="1" applyBorder="1" applyAlignment="1" applyProtection="1">
      <alignment horizontal="right" wrapText="1" readingOrder="1"/>
    </xf>
    <xf numFmtId="3" fontId="2648" fillId="2619" borderId="2506" xfId="0" applyNumberFormat="1" applyFont="1" applyFill="1" applyBorder="1" applyAlignment="1" applyProtection="1">
      <alignment horizontal="right" wrapText="1" readingOrder="1"/>
    </xf>
    <xf numFmtId="3" fontId="2649" fillId="2620" borderId="2507" xfId="0" applyNumberFormat="1" applyFont="1" applyFill="1" applyBorder="1" applyAlignment="1" applyProtection="1">
      <alignment horizontal="right" wrapText="1" readingOrder="1"/>
    </xf>
    <xf numFmtId="3" fontId="2650" fillId="2621" borderId="2508" xfId="0" applyNumberFormat="1" applyFont="1" applyFill="1" applyBorder="1" applyAlignment="1" applyProtection="1">
      <alignment horizontal="right" wrapText="1" readingOrder="1"/>
    </xf>
    <xf numFmtId="3" fontId="2651" fillId="2622" borderId="2509" xfId="0" applyNumberFormat="1" applyFont="1" applyFill="1" applyBorder="1" applyAlignment="1" applyProtection="1">
      <alignment horizontal="right" wrapText="1" readingOrder="1"/>
    </xf>
    <xf numFmtId="3" fontId="2652" fillId="2623" borderId="2510" xfId="0" applyNumberFormat="1" applyFont="1" applyFill="1" applyBorder="1" applyAlignment="1" applyProtection="1">
      <alignment horizontal="right" wrapText="1" readingOrder="1"/>
    </xf>
    <xf numFmtId="3" fontId="2653" fillId="2624" borderId="2511" xfId="0" applyNumberFormat="1" applyFont="1" applyFill="1" applyBorder="1" applyAlignment="1" applyProtection="1">
      <alignment horizontal="right" wrapText="1" readingOrder="1"/>
    </xf>
    <xf numFmtId="3" fontId="2654" fillId="2625" borderId="2512" xfId="0" applyNumberFormat="1" applyFont="1" applyFill="1" applyBorder="1" applyAlignment="1" applyProtection="1">
      <alignment horizontal="right" wrapText="1" readingOrder="1"/>
    </xf>
    <xf numFmtId="0" fontId="2655" fillId="2626" borderId="2513" xfId="0" applyFont="1" applyFill="1" applyBorder="1" applyAlignment="1" applyProtection="1">
      <alignment horizontal="right" wrapText="1" readingOrder="1"/>
    </xf>
    <xf numFmtId="0" fontId="2656" fillId="2627" borderId="2514" xfId="0" applyFont="1" applyFill="1" applyBorder="1" applyAlignment="1" applyProtection="1">
      <alignment horizontal="left" vertical="top" wrapText="1" readingOrder="1"/>
    </xf>
    <xf numFmtId="3" fontId="2657" fillId="2628" borderId="2515" xfId="0" applyNumberFormat="1" applyFont="1" applyFill="1" applyBorder="1" applyAlignment="1" applyProtection="1">
      <alignment horizontal="right" wrapText="1" readingOrder="1"/>
    </xf>
    <xf numFmtId="0" fontId="2658" fillId="2629" borderId="2516" xfId="0" applyFont="1" applyFill="1" applyBorder="1" applyAlignment="1" applyProtection="1">
      <alignment horizontal="left" vertical="top" wrapText="1" readingOrder="1"/>
    </xf>
    <xf numFmtId="3" fontId="2659" fillId="2630" borderId="2517" xfId="0" applyNumberFormat="1" applyFont="1" applyFill="1" applyBorder="1" applyAlignment="1" applyProtection="1">
      <alignment horizontal="right" wrapText="1" readingOrder="1"/>
    </xf>
    <xf numFmtId="0" fontId="2660" fillId="2631" borderId="2518" xfId="0" applyFont="1" applyFill="1" applyBorder="1" applyAlignment="1" applyProtection="1">
      <alignment horizontal="left" vertical="top" wrapText="1" readingOrder="1"/>
    </xf>
    <xf numFmtId="3" fontId="2661" fillId="2632" borderId="2519" xfId="0" applyNumberFormat="1" applyFont="1" applyFill="1" applyBorder="1" applyAlignment="1" applyProtection="1">
      <alignment horizontal="right" wrapText="1" readingOrder="1"/>
    </xf>
    <xf numFmtId="0" fontId="2662" fillId="2633" borderId="2520" xfId="0" applyFont="1" applyFill="1" applyBorder="1" applyAlignment="1" applyProtection="1">
      <alignment horizontal="left" vertical="top" wrapText="1" readingOrder="1"/>
    </xf>
    <xf numFmtId="3" fontId="2663" fillId="2634" borderId="2521" xfId="0" applyNumberFormat="1" applyFont="1" applyFill="1" applyBorder="1" applyAlignment="1" applyProtection="1">
      <alignment horizontal="right" wrapText="1" readingOrder="1"/>
    </xf>
    <xf numFmtId="0" fontId="2664" fillId="2635" borderId="2522" xfId="0" applyFont="1" applyFill="1" applyBorder="1" applyAlignment="1" applyProtection="1">
      <alignment horizontal="left" vertical="top" wrapText="1" readingOrder="1"/>
    </xf>
    <xf numFmtId="3" fontId="2665" fillId="2636" borderId="2523" xfId="0" applyNumberFormat="1" applyFont="1" applyFill="1" applyBorder="1" applyAlignment="1" applyProtection="1">
      <alignment horizontal="right" wrapText="1" readingOrder="1"/>
    </xf>
    <xf numFmtId="3" fontId="2666" fillId="2637" borderId="2524" xfId="0" applyNumberFormat="1" applyFont="1" applyFill="1" applyBorder="1" applyAlignment="1" applyProtection="1">
      <alignment horizontal="right" wrapText="1" readingOrder="1"/>
    </xf>
    <xf numFmtId="0" fontId="2667" fillId="2638" borderId="2525" xfId="0" applyFont="1" applyFill="1" applyBorder="1" applyAlignment="1" applyProtection="1">
      <alignment horizontal="left" vertical="top" wrapText="1" readingOrder="1"/>
    </xf>
    <xf numFmtId="3" fontId="2668" fillId="2639" borderId="2526" xfId="0" applyNumberFormat="1" applyFont="1" applyFill="1" applyBorder="1" applyAlignment="1" applyProtection="1">
      <alignment horizontal="right" wrapText="1" readingOrder="1"/>
    </xf>
    <xf numFmtId="3" fontId="2669" fillId="2640" borderId="2527" xfId="0" applyNumberFormat="1" applyFont="1" applyFill="1" applyBorder="1" applyAlignment="1" applyProtection="1">
      <alignment horizontal="right" wrapText="1" readingOrder="1"/>
    </xf>
    <xf numFmtId="3" fontId="2670" fillId="2641" borderId="2528" xfId="0" applyNumberFormat="1" applyFont="1" applyFill="1" applyBorder="1" applyAlignment="1" applyProtection="1">
      <alignment horizontal="right" wrapText="1" readingOrder="1"/>
    </xf>
    <xf numFmtId="3" fontId="2671" fillId="2642" borderId="2529" xfId="0" applyNumberFormat="1" applyFont="1" applyFill="1" applyBorder="1" applyAlignment="1" applyProtection="1">
      <alignment horizontal="right" wrapText="1" readingOrder="1"/>
    </xf>
    <xf numFmtId="3" fontId="2672" fillId="2643" borderId="2530" xfId="0" applyNumberFormat="1" applyFont="1" applyFill="1" applyBorder="1" applyAlignment="1" applyProtection="1">
      <alignment horizontal="right" wrapText="1" readingOrder="1"/>
    </xf>
    <xf numFmtId="3" fontId="2673" fillId="2644" borderId="2531" xfId="0" applyNumberFormat="1" applyFont="1" applyFill="1" applyBorder="1" applyAlignment="1" applyProtection="1">
      <alignment horizontal="right" wrapText="1" readingOrder="1"/>
    </xf>
    <xf numFmtId="3" fontId="2674" fillId="2645" borderId="2532" xfId="0" applyNumberFormat="1" applyFont="1" applyFill="1" applyBorder="1" applyAlignment="1" applyProtection="1">
      <alignment horizontal="right" wrapText="1" readingOrder="1"/>
    </xf>
    <xf numFmtId="3" fontId="2675" fillId="2646" borderId="2533" xfId="0" applyNumberFormat="1" applyFont="1" applyFill="1" applyBorder="1" applyAlignment="1" applyProtection="1">
      <alignment horizontal="right" wrapText="1" readingOrder="1"/>
    </xf>
    <xf numFmtId="3" fontId="2676" fillId="2647" borderId="2534" xfId="0" applyNumberFormat="1" applyFont="1" applyFill="1" applyBorder="1" applyAlignment="1" applyProtection="1">
      <alignment horizontal="right" wrapText="1" readingOrder="1"/>
    </xf>
    <xf numFmtId="3" fontId="2677" fillId="2648" borderId="2535" xfId="0" applyNumberFormat="1" applyFont="1" applyFill="1" applyBorder="1" applyAlignment="1" applyProtection="1">
      <alignment horizontal="right" wrapText="1" readingOrder="1"/>
    </xf>
    <xf numFmtId="3" fontId="2678" fillId="2649" borderId="2536" xfId="0" applyNumberFormat="1" applyFont="1" applyFill="1" applyBorder="1" applyAlignment="1" applyProtection="1">
      <alignment horizontal="right" wrapText="1" readingOrder="1"/>
    </xf>
    <xf numFmtId="3" fontId="2679" fillId="2650" borderId="2537" xfId="0" applyNumberFormat="1" applyFont="1" applyFill="1" applyBorder="1" applyAlignment="1" applyProtection="1">
      <alignment horizontal="right" wrapText="1" readingOrder="1"/>
    </xf>
    <xf numFmtId="3" fontId="2680" fillId="2651" borderId="2538" xfId="0" applyNumberFormat="1" applyFont="1" applyFill="1" applyBorder="1" applyAlignment="1" applyProtection="1">
      <alignment horizontal="right" wrapText="1" readingOrder="1"/>
    </xf>
    <xf numFmtId="3" fontId="2681" fillId="2652" borderId="2539" xfId="0" applyNumberFormat="1" applyFont="1" applyFill="1" applyBorder="1" applyAlignment="1" applyProtection="1">
      <alignment horizontal="right" wrapText="1" readingOrder="1"/>
    </xf>
    <xf numFmtId="3" fontId="2682" fillId="2653" borderId="2540" xfId="0" applyNumberFormat="1" applyFont="1" applyFill="1" applyBorder="1" applyAlignment="1" applyProtection="1">
      <alignment horizontal="right" wrapText="1" readingOrder="1"/>
    </xf>
    <xf numFmtId="3" fontId="2683" fillId="2654" borderId="2541" xfId="0" applyNumberFormat="1" applyFont="1" applyFill="1" applyBorder="1" applyAlignment="1" applyProtection="1">
      <alignment horizontal="right" wrapText="1" readingOrder="1"/>
    </xf>
    <xf numFmtId="3" fontId="2684" fillId="2655" borderId="2542" xfId="0" applyNumberFormat="1" applyFont="1" applyFill="1" applyBorder="1" applyAlignment="1" applyProtection="1">
      <alignment horizontal="right" wrapText="1" readingOrder="1"/>
    </xf>
    <xf numFmtId="3" fontId="2685" fillId="2656" borderId="2543" xfId="0" applyNumberFormat="1" applyFont="1" applyFill="1" applyBorder="1" applyAlignment="1" applyProtection="1">
      <alignment horizontal="right" wrapText="1" readingOrder="1"/>
    </xf>
    <xf numFmtId="3" fontId="2686" fillId="2657" borderId="2544" xfId="0" applyNumberFormat="1" applyFont="1" applyFill="1" applyBorder="1" applyAlignment="1" applyProtection="1">
      <alignment horizontal="right" wrapText="1" readingOrder="1"/>
    </xf>
    <xf numFmtId="3" fontId="2687" fillId="2658" borderId="2545" xfId="0" applyNumberFormat="1" applyFont="1" applyFill="1" applyBorder="1" applyAlignment="1" applyProtection="1">
      <alignment horizontal="right" wrapText="1" readingOrder="1"/>
    </xf>
    <xf numFmtId="3" fontId="2688" fillId="2659" borderId="2546" xfId="0" applyNumberFormat="1" applyFont="1" applyFill="1" applyBorder="1" applyAlignment="1" applyProtection="1">
      <alignment horizontal="right" wrapText="1" readingOrder="1"/>
    </xf>
    <xf numFmtId="3" fontId="2689" fillId="2660" borderId="2547" xfId="0" applyNumberFormat="1" applyFont="1" applyFill="1" applyBorder="1" applyAlignment="1" applyProtection="1">
      <alignment horizontal="right" wrapText="1" readingOrder="1"/>
    </xf>
    <xf numFmtId="3" fontId="2690" fillId="2661" borderId="2548" xfId="0" applyNumberFormat="1" applyFont="1" applyFill="1" applyBorder="1" applyAlignment="1" applyProtection="1">
      <alignment horizontal="right" wrapText="1" readingOrder="1"/>
    </xf>
    <xf numFmtId="3" fontId="2691" fillId="2662" borderId="2549" xfId="0" applyNumberFormat="1" applyFont="1" applyFill="1" applyBorder="1" applyAlignment="1" applyProtection="1">
      <alignment horizontal="right" wrapText="1" readingOrder="1"/>
    </xf>
    <xf numFmtId="3" fontId="2692" fillId="2663" borderId="2550" xfId="0" applyNumberFormat="1" applyFont="1" applyFill="1" applyBorder="1" applyAlignment="1" applyProtection="1">
      <alignment horizontal="right" wrapText="1" readingOrder="1"/>
    </xf>
    <xf numFmtId="3" fontId="2693" fillId="2664" borderId="2551" xfId="0" applyNumberFormat="1" applyFont="1" applyFill="1" applyBorder="1" applyAlignment="1" applyProtection="1">
      <alignment horizontal="right" wrapText="1" readingOrder="1"/>
    </xf>
    <xf numFmtId="3" fontId="2694" fillId="2665" borderId="2552" xfId="0" applyNumberFormat="1" applyFont="1" applyFill="1" applyBorder="1" applyAlignment="1" applyProtection="1">
      <alignment horizontal="right" wrapText="1" readingOrder="1"/>
    </xf>
    <xf numFmtId="3" fontId="2695" fillId="2666" borderId="2553" xfId="0" applyNumberFormat="1" applyFont="1" applyFill="1" applyBorder="1" applyAlignment="1" applyProtection="1">
      <alignment horizontal="right" wrapText="1" readingOrder="1"/>
    </xf>
    <xf numFmtId="0" fontId="2696" fillId="2667" borderId="2554" xfId="0" applyFont="1" applyFill="1" applyBorder="1" applyAlignment="1" applyProtection="1">
      <alignment horizontal="right" wrapText="1" readingOrder="1"/>
    </xf>
    <xf numFmtId="0" fontId="2726" fillId="2697" borderId="2584" xfId="0" applyFont="1" applyFill="1" applyBorder="1" applyAlignment="1" applyProtection="1">
      <alignment horizontal="right" vertical="top" wrapText="1" readingOrder="1"/>
    </xf>
    <xf numFmtId="0" fontId="2727" fillId="2698" borderId="2585" xfId="0" applyFont="1" applyFill="1" applyBorder="1" applyAlignment="1" applyProtection="1">
      <alignment horizontal="left" vertical="top" wrapText="1" readingOrder="1"/>
    </xf>
    <xf numFmtId="3" fontId="2728" fillId="2699" borderId="2586" xfId="0" applyNumberFormat="1" applyFont="1" applyFill="1" applyBorder="1" applyAlignment="1" applyProtection="1">
      <alignment horizontal="right" wrapText="1" readingOrder="1"/>
    </xf>
    <xf numFmtId="3" fontId="2729" fillId="2700" borderId="2587" xfId="0" applyNumberFormat="1" applyFont="1" applyFill="1" applyBorder="1" applyAlignment="1" applyProtection="1">
      <alignment horizontal="right" wrapText="1" readingOrder="1"/>
    </xf>
    <xf numFmtId="3" fontId="2730" fillId="2701" borderId="2588" xfId="0" applyNumberFormat="1" applyFont="1" applyFill="1" applyBorder="1" applyAlignment="1" applyProtection="1">
      <alignment horizontal="right" wrapText="1" readingOrder="1"/>
    </xf>
    <xf numFmtId="3" fontId="2731" fillId="2702" borderId="2589" xfId="0" applyNumberFormat="1" applyFont="1" applyFill="1" applyBorder="1" applyAlignment="1" applyProtection="1">
      <alignment horizontal="right" wrapText="1" readingOrder="1"/>
    </xf>
    <xf numFmtId="3" fontId="2732" fillId="2703" borderId="2590" xfId="0" applyNumberFormat="1" applyFont="1" applyFill="1" applyBorder="1" applyAlignment="1" applyProtection="1">
      <alignment horizontal="right" wrapText="1" readingOrder="1"/>
    </xf>
    <xf numFmtId="3" fontId="2733" fillId="2704" borderId="2591" xfId="0" applyNumberFormat="1" applyFont="1" applyFill="1" applyBorder="1" applyAlignment="1" applyProtection="1">
      <alignment horizontal="right" wrapText="1" readingOrder="1"/>
    </xf>
    <xf numFmtId="3" fontId="2734" fillId="2705" borderId="2592" xfId="0" applyNumberFormat="1" applyFont="1" applyFill="1" applyBorder="1" applyAlignment="1" applyProtection="1">
      <alignment horizontal="right" wrapText="1" readingOrder="1"/>
    </xf>
    <xf numFmtId="3" fontId="2735" fillId="2706" borderId="2593" xfId="0" applyNumberFormat="1" applyFont="1" applyFill="1" applyBorder="1" applyAlignment="1" applyProtection="1">
      <alignment horizontal="right" wrapText="1" readingOrder="1"/>
    </xf>
    <xf numFmtId="3" fontId="2736" fillId="2707" borderId="2594" xfId="0" applyNumberFormat="1" applyFont="1" applyFill="1" applyBorder="1" applyAlignment="1" applyProtection="1">
      <alignment horizontal="right" wrapText="1" readingOrder="1"/>
    </xf>
    <xf numFmtId="3" fontId="2737" fillId="2708" borderId="2595" xfId="0" applyNumberFormat="1" applyFont="1" applyFill="1" applyBorder="1" applyAlignment="1" applyProtection="1">
      <alignment horizontal="right" wrapText="1" readingOrder="1"/>
    </xf>
    <xf numFmtId="3" fontId="2738" fillId="2709" borderId="2596" xfId="0" applyNumberFormat="1" applyFont="1" applyFill="1" applyBorder="1" applyAlignment="1" applyProtection="1">
      <alignment horizontal="right" wrapText="1" readingOrder="1"/>
    </xf>
    <xf numFmtId="3" fontId="2739" fillId="2710" borderId="2597" xfId="0" applyNumberFormat="1" applyFont="1" applyFill="1" applyBorder="1" applyAlignment="1" applyProtection="1">
      <alignment horizontal="right" wrapText="1" readingOrder="1"/>
    </xf>
    <xf numFmtId="3" fontId="2740" fillId="2711" borderId="2598" xfId="0" applyNumberFormat="1" applyFont="1" applyFill="1" applyBorder="1" applyAlignment="1" applyProtection="1">
      <alignment horizontal="right" wrapText="1" readingOrder="1"/>
    </xf>
    <xf numFmtId="3" fontId="2741" fillId="2712" borderId="2599" xfId="0" applyNumberFormat="1" applyFont="1" applyFill="1" applyBorder="1" applyAlignment="1" applyProtection="1">
      <alignment horizontal="right" wrapText="1" readingOrder="1"/>
    </xf>
    <xf numFmtId="3" fontId="2742" fillId="2713" borderId="2600" xfId="0" applyNumberFormat="1" applyFont="1" applyFill="1" applyBorder="1" applyAlignment="1" applyProtection="1">
      <alignment horizontal="right" wrapText="1" readingOrder="1"/>
    </xf>
    <xf numFmtId="3" fontId="2743" fillId="2714" borderId="2601" xfId="0" applyNumberFormat="1" applyFont="1" applyFill="1" applyBorder="1" applyAlignment="1" applyProtection="1">
      <alignment horizontal="right" wrapText="1" readingOrder="1"/>
    </xf>
    <xf numFmtId="3" fontId="2744" fillId="2715" borderId="2602" xfId="0" applyNumberFormat="1" applyFont="1" applyFill="1" applyBorder="1" applyAlignment="1" applyProtection="1">
      <alignment horizontal="right" wrapText="1" readingOrder="1"/>
    </xf>
    <xf numFmtId="3" fontId="2745" fillId="2716" borderId="2603" xfId="0" applyNumberFormat="1" applyFont="1" applyFill="1" applyBorder="1" applyAlignment="1" applyProtection="1">
      <alignment horizontal="right" wrapText="1" readingOrder="1"/>
    </xf>
    <xf numFmtId="3" fontId="2746" fillId="2717" borderId="2604" xfId="0" applyNumberFormat="1" applyFont="1" applyFill="1" applyBorder="1" applyAlignment="1" applyProtection="1">
      <alignment horizontal="right" wrapText="1" readingOrder="1"/>
    </xf>
    <xf numFmtId="3" fontId="2747" fillId="2718" borderId="2605" xfId="0" applyNumberFormat="1" applyFont="1" applyFill="1" applyBorder="1" applyAlignment="1" applyProtection="1">
      <alignment horizontal="right" wrapText="1" readingOrder="1"/>
    </xf>
    <xf numFmtId="3" fontId="2748" fillId="2719" borderId="2606" xfId="0" applyNumberFormat="1" applyFont="1" applyFill="1" applyBorder="1" applyAlignment="1" applyProtection="1">
      <alignment horizontal="right" wrapText="1" readingOrder="1"/>
    </xf>
    <xf numFmtId="3" fontId="2749" fillId="2720" borderId="2607" xfId="0" applyNumberFormat="1" applyFont="1" applyFill="1" applyBorder="1" applyAlignment="1" applyProtection="1">
      <alignment horizontal="right" wrapText="1" readingOrder="1"/>
    </xf>
    <xf numFmtId="3" fontId="2750" fillId="2721" borderId="2608" xfId="0" applyNumberFormat="1" applyFont="1" applyFill="1" applyBorder="1" applyAlignment="1" applyProtection="1">
      <alignment horizontal="right" wrapText="1" readingOrder="1"/>
    </xf>
    <xf numFmtId="3" fontId="2751" fillId="2722" borderId="2609" xfId="0" applyNumberFormat="1" applyFont="1" applyFill="1" applyBorder="1" applyAlignment="1" applyProtection="1">
      <alignment horizontal="right" wrapText="1" readingOrder="1"/>
    </xf>
    <xf numFmtId="3" fontId="2752" fillId="2723" borderId="2610" xfId="0" applyNumberFormat="1" applyFont="1" applyFill="1" applyBorder="1" applyAlignment="1" applyProtection="1">
      <alignment horizontal="right" wrapText="1" readingOrder="1"/>
    </xf>
    <xf numFmtId="3" fontId="2753" fillId="2724" borderId="2611" xfId="0" applyNumberFormat="1" applyFont="1" applyFill="1" applyBorder="1" applyAlignment="1" applyProtection="1">
      <alignment horizontal="right" wrapText="1" readingOrder="1"/>
    </xf>
    <xf numFmtId="3" fontId="2754" fillId="2725" borderId="2612" xfId="0" applyNumberFormat="1" applyFont="1" applyFill="1" applyBorder="1" applyAlignment="1" applyProtection="1">
      <alignment horizontal="right" wrapText="1" readingOrder="1"/>
    </xf>
    <xf numFmtId="3" fontId="2755" fillId="2726" borderId="2613" xfId="0" applyNumberFormat="1" applyFont="1" applyFill="1" applyBorder="1" applyAlignment="1" applyProtection="1">
      <alignment horizontal="right" wrapText="1" readingOrder="1"/>
    </xf>
    <xf numFmtId="3" fontId="2756" fillId="2727" borderId="2614" xfId="0" applyNumberFormat="1" applyFont="1" applyFill="1" applyBorder="1" applyAlignment="1" applyProtection="1">
      <alignment horizontal="right" wrapText="1" readingOrder="1"/>
    </xf>
    <xf numFmtId="0" fontId="2757" fillId="2728" borderId="2615" xfId="0" applyFont="1" applyFill="1" applyBorder="1" applyAlignment="1" applyProtection="1">
      <alignment horizontal="left" vertical="top" wrapText="1" readingOrder="1"/>
    </xf>
    <xf numFmtId="3" fontId="2758" fillId="2729" borderId="2616" xfId="0" applyNumberFormat="1" applyFont="1" applyFill="1" applyBorder="1" applyAlignment="1" applyProtection="1">
      <alignment horizontal="right" wrapText="1" readingOrder="1"/>
    </xf>
    <xf numFmtId="0" fontId="2761" fillId="2730" borderId="2619" xfId="0" applyFont="1" applyFill="1" applyBorder="1" applyAlignment="1" applyProtection="1">
      <alignment horizontal="left" vertical="top" wrapText="1" readingOrder="1"/>
    </xf>
    <xf numFmtId="3" fontId="2762" fillId="2731" borderId="2620" xfId="0" applyNumberFormat="1" applyFont="1" applyFill="1" applyBorder="1" applyAlignment="1" applyProtection="1">
      <alignment horizontal="right" wrapText="1" readingOrder="1"/>
    </xf>
    <xf numFmtId="0" fontId="2763" fillId="2732" borderId="2621" xfId="0" applyFont="1" applyFill="1" applyBorder="1" applyAlignment="1" applyProtection="1">
      <alignment horizontal="left" vertical="top" wrapText="1" readingOrder="1"/>
    </xf>
    <xf numFmtId="3" fontId="2764" fillId="2733" borderId="2622" xfId="0" applyNumberFormat="1" applyFont="1" applyFill="1" applyBorder="1" applyAlignment="1" applyProtection="1">
      <alignment horizontal="right" wrapText="1" readingOrder="1"/>
    </xf>
    <xf numFmtId="0" fontId="2765" fillId="2734" borderId="2623" xfId="0" applyFont="1" applyFill="1" applyBorder="1" applyAlignment="1" applyProtection="1">
      <alignment horizontal="left" vertical="top" wrapText="1" readingOrder="1"/>
    </xf>
    <xf numFmtId="3" fontId="2766" fillId="2735" borderId="2624" xfId="0" applyNumberFormat="1" applyFont="1" applyFill="1" applyBorder="1" applyAlignment="1" applyProtection="1">
      <alignment horizontal="right" wrapText="1" readingOrder="1"/>
    </xf>
    <xf numFmtId="3" fontId="2767" fillId="2736" borderId="2625" xfId="0" applyNumberFormat="1" applyFont="1" applyFill="1" applyBorder="1" applyAlignment="1" applyProtection="1">
      <alignment horizontal="right" wrapText="1" readingOrder="1"/>
    </xf>
    <xf numFmtId="0" fontId="2768" fillId="2737" borderId="2626" xfId="0" applyFont="1" applyFill="1" applyBorder="1" applyAlignment="1" applyProtection="1">
      <alignment horizontal="left" vertical="top" wrapText="1" readingOrder="1"/>
    </xf>
    <xf numFmtId="3" fontId="2769" fillId="2738" borderId="2627" xfId="0" applyNumberFormat="1" applyFont="1" applyFill="1" applyBorder="1" applyAlignment="1" applyProtection="1">
      <alignment horizontal="right" wrapText="1" readingOrder="1"/>
    </xf>
    <xf numFmtId="3" fontId="2770" fillId="2739" borderId="2628" xfId="0" applyNumberFormat="1" applyFont="1" applyFill="1" applyBorder="1" applyAlignment="1" applyProtection="1">
      <alignment horizontal="right" wrapText="1" readingOrder="1"/>
    </xf>
    <xf numFmtId="3" fontId="2771" fillId="2740" borderId="2629" xfId="0" applyNumberFormat="1" applyFont="1" applyFill="1" applyBorder="1" applyAlignment="1" applyProtection="1">
      <alignment horizontal="right" wrapText="1" readingOrder="1"/>
    </xf>
    <xf numFmtId="3" fontId="2772" fillId="2741" borderId="2630" xfId="0" applyNumberFormat="1" applyFont="1" applyFill="1" applyBorder="1" applyAlignment="1" applyProtection="1">
      <alignment horizontal="right" wrapText="1" readingOrder="1"/>
    </xf>
    <xf numFmtId="3" fontId="2773" fillId="2742" borderId="2631" xfId="0" applyNumberFormat="1" applyFont="1" applyFill="1" applyBorder="1" applyAlignment="1" applyProtection="1">
      <alignment horizontal="right" wrapText="1" readingOrder="1"/>
    </xf>
    <xf numFmtId="3" fontId="2774" fillId="2743" borderId="2632" xfId="0" applyNumberFormat="1" applyFont="1" applyFill="1" applyBorder="1" applyAlignment="1" applyProtection="1">
      <alignment horizontal="right" wrapText="1" readingOrder="1"/>
    </xf>
    <xf numFmtId="3" fontId="2775" fillId="2744" borderId="2633" xfId="0" applyNumberFormat="1" applyFont="1" applyFill="1" applyBorder="1" applyAlignment="1" applyProtection="1">
      <alignment horizontal="right" wrapText="1" readingOrder="1"/>
    </xf>
    <xf numFmtId="3" fontId="2776" fillId="2745" borderId="2634" xfId="0" applyNumberFormat="1" applyFont="1" applyFill="1" applyBorder="1" applyAlignment="1" applyProtection="1">
      <alignment horizontal="right" wrapText="1" readingOrder="1"/>
    </xf>
    <xf numFmtId="3" fontId="2777" fillId="2746" borderId="2635" xfId="0" applyNumberFormat="1" applyFont="1" applyFill="1" applyBorder="1" applyAlignment="1" applyProtection="1">
      <alignment horizontal="right" wrapText="1" readingOrder="1"/>
    </xf>
    <xf numFmtId="3" fontId="2778" fillId="2747" borderId="2636" xfId="0" applyNumberFormat="1" applyFont="1" applyFill="1" applyBorder="1" applyAlignment="1" applyProtection="1">
      <alignment horizontal="right" wrapText="1" readingOrder="1"/>
    </xf>
    <xf numFmtId="3" fontId="2779" fillId="2748" borderId="2637" xfId="0" applyNumberFormat="1" applyFont="1" applyFill="1" applyBorder="1" applyAlignment="1" applyProtection="1">
      <alignment horizontal="right" wrapText="1" readingOrder="1"/>
    </xf>
    <xf numFmtId="3" fontId="2780" fillId="2749" borderId="2638" xfId="0" applyNumberFormat="1" applyFont="1" applyFill="1" applyBorder="1" applyAlignment="1" applyProtection="1">
      <alignment horizontal="right" wrapText="1" readingOrder="1"/>
    </xf>
    <xf numFmtId="3" fontId="2781" fillId="2750" borderId="2639" xfId="0" applyNumberFormat="1" applyFont="1" applyFill="1" applyBorder="1" applyAlignment="1" applyProtection="1">
      <alignment horizontal="right" wrapText="1" readingOrder="1"/>
    </xf>
    <xf numFmtId="3" fontId="2782" fillId="2751" borderId="2640" xfId="0" applyNumberFormat="1" applyFont="1" applyFill="1" applyBorder="1" applyAlignment="1" applyProtection="1">
      <alignment horizontal="right" wrapText="1" readingOrder="1"/>
    </xf>
    <xf numFmtId="3" fontId="2783" fillId="2752" borderId="2641" xfId="0" applyNumberFormat="1" applyFont="1" applyFill="1" applyBorder="1" applyAlignment="1" applyProtection="1">
      <alignment horizontal="right" wrapText="1" readingOrder="1"/>
    </xf>
    <xf numFmtId="3" fontId="2784" fillId="2753" borderId="2642" xfId="0" applyNumberFormat="1" applyFont="1" applyFill="1" applyBorder="1" applyAlignment="1" applyProtection="1">
      <alignment horizontal="right" wrapText="1" readingOrder="1"/>
    </xf>
    <xf numFmtId="3" fontId="2785" fillId="2754" borderId="2643" xfId="0" applyNumberFormat="1" applyFont="1" applyFill="1" applyBorder="1" applyAlignment="1" applyProtection="1">
      <alignment horizontal="right" wrapText="1" readingOrder="1"/>
    </xf>
    <xf numFmtId="3" fontId="2786" fillId="2755" borderId="2644" xfId="0" applyNumberFormat="1" applyFont="1" applyFill="1" applyBorder="1" applyAlignment="1" applyProtection="1">
      <alignment horizontal="right" wrapText="1" readingOrder="1"/>
    </xf>
    <xf numFmtId="3" fontId="2787" fillId="2756" borderId="2645" xfId="0" applyNumberFormat="1" applyFont="1" applyFill="1" applyBorder="1" applyAlignment="1" applyProtection="1">
      <alignment horizontal="right" wrapText="1" readingOrder="1"/>
    </xf>
    <xf numFmtId="3" fontId="2788" fillId="2757" borderId="2646" xfId="0" applyNumberFormat="1" applyFont="1" applyFill="1" applyBorder="1" applyAlignment="1" applyProtection="1">
      <alignment horizontal="right" wrapText="1" readingOrder="1"/>
    </xf>
    <xf numFmtId="3" fontId="2789" fillId="2758" borderId="2647" xfId="0" applyNumberFormat="1" applyFont="1" applyFill="1" applyBorder="1" applyAlignment="1" applyProtection="1">
      <alignment horizontal="right" wrapText="1" readingOrder="1"/>
    </xf>
    <xf numFmtId="3" fontId="2790" fillId="2759" borderId="2648" xfId="0" applyNumberFormat="1" applyFont="1" applyFill="1" applyBorder="1" applyAlignment="1" applyProtection="1">
      <alignment horizontal="right" wrapText="1" readingOrder="1"/>
    </xf>
    <xf numFmtId="3" fontId="2791" fillId="2760" borderId="2649" xfId="0" applyNumberFormat="1" applyFont="1" applyFill="1" applyBorder="1" applyAlignment="1" applyProtection="1">
      <alignment horizontal="right" wrapText="1" readingOrder="1"/>
    </xf>
    <xf numFmtId="3" fontId="2792" fillId="2761" borderId="2650" xfId="0" applyNumberFormat="1" applyFont="1" applyFill="1" applyBorder="1" applyAlignment="1" applyProtection="1">
      <alignment horizontal="right" wrapText="1" readingOrder="1"/>
    </xf>
    <xf numFmtId="3" fontId="2793" fillId="2762" borderId="2651" xfId="0" applyNumberFormat="1" applyFont="1" applyFill="1" applyBorder="1" applyAlignment="1" applyProtection="1">
      <alignment horizontal="right" wrapText="1" readingOrder="1"/>
    </xf>
    <xf numFmtId="3" fontId="2794" fillId="2763" borderId="2652" xfId="0" applyNumberFormat="1" applyFont="1" applyFill="1" applyBorder="1" applyAlignment="1" applyProtection="1">
      <alignment horizontal="right" wrapText="1" readingOrder="1"/>
    </xf>
    <xf numFmtId="3" fontId="2795" fillId="2764" borderId="2653" xfId="0" applyNumberFormat="1" applyFont="1" applyFill="1" applyBorder="1" applyAlignment="1" applyProtection="1">
      <alignment horizontal="right" wrapText="1" readingOrder="1"/>
    </xf>
    <xf numFmtId="3" fontId="2796" fillId="2765" borderId="2654" xfId="0" applyNumberFormat="1" applyFont="1" applyFill="1" applyBorder="1" applyAlignment="1" applyProtection="1">
      <alignment horizontal="right" wrapText="1" readingOrder="1"/>
    </xf>
    <xf numFmtId="3" fontId="2797" fillId="2766" borderId="2655" xfId="0" applyNumberFormat="1" applyFont="1" applyFill="1" applyBorder="1" applyAlignment="1" applyProtection="1">
      <alignment horizontal="right" wrapText="1" readingOrder="1"/>
    </xf>
    <xf numFmtId="0" fontId="2827" fillId="2796" borderId="2685" xfId="0" applyFont="1" applyFill="1" applyBorder="1" applyAlignment="1" applyProtection="1">
      <alignment horizontal="right" vertical="top" wrapText="1" readingOrder="1"/>
    </xf>
    <xf numFmtId="0" fontId="2828" fillId="2797" borderId="2686" xfId="0" applyFont="1" applyFill="1" applyBorder="1" applyAlignment="1" applyProtection="1">
      <alignment horizontal="left" vertical="top" wrapText="1" readingOrder="1"/>
    </xf>
    <xf numFmtId="3" fontId="2829" fillId="2798" borderId="2687" xfId="0" applyNumberFormat="1" applyFont="1" applyFill="1" applyBorder="1" applyAlignment="1" applyProtection="1">
      <alignment horizontal="right" wrapText="1" readingOrder="1"/>
    </xf>
    <xf numFmtId="3" fontId="2830" fillId="2799" borderId="2688" xfId="0" applyNumberFormat="1" applyFont="1" applyFill="1" applyBorder="1" applyAlignment="1" applyProtection="1">
      <alignment horizontal="right" wrapText="1" readingOrder="1"/>
    </xf>
    <xf numFmtId="3" fontId="2831" fillId="2800" borderId="2689" xfId="0" applyNumberFormat="1" applyFont="1" applyFill="1" applyBorder="1" applyAlignment="1" applyProtection="1">
      <alignment horizontal="right" wrapText="1" readingOrder="1"/>
    </xf>
    <xf numFmtId="3" fontId="2832" fillId="2801" borderId="2690" xfId="0" applyNumberFormat="1" applyFont="1" applyFill="1" applyBorder="1" applyAlignment="1" applyProtection="1">
      <alignment horizontal="right" wrapText="1" readingOrder="1"/>
    </xf>
    <xf numFmtId="3" fontId="2833" fillId="2802" borderId="2691" xfId="0" applyNumberFormat="1" applyFont="1" applyFill="1" applyBorder="1" applyAlignment="1" applyProtection="1">
      <alignment horizontal="right" wrapText="1" readingOrder="1"/>
    </xf>
    <xf numFmtId="3" fontId="2834" fillId="2803" borderId="2692" xfId="0" applyNumberFormat="1" applyFont="1" applyFill="1" applyBorder="1" applyAlignment="1" applyProtection="1">
      <alignment horizontal="right" wrapText="1" readingOrder="1"/>
    </xf>
    <xf numFmtId="3" fontId="2835" fillId="2804" borderId="2693" xfId="0" applyNumberFormat="1" applyFont="1" applyFill="1" applyBorder="1" applyAlignment="1" applyProtection="1">
      <alignment horizontal="right" wrapText="1" readingOrder="1"/>
    </xf>
    <xf numFmtId="3" fontId="2836" fillId="2805" borderId="2694" xfId="0" applyNumberFormat="1" applyFont="1" applyFill="1" applyBorder="1" applyAlignment="1" applyProtection="1">
      <alignment horizontal="right" wrapText="1" readingOrder="1"/>
    </xf>
    <xf numFmtId="3" fontId="2837" fillId="2806" borderId="2695" xfId="0" applyNumberFormat="1" applyFont="1" applyFill="1" applyBorder="1" applyAlignment="1" applyProtection="1">
      <alignment horizontal="right" wrapText="1" readingOrder="1"/>
    </xf>
    <xf numFmtId="3" fontId="2838" fillId="2807" borderId="2696" xfId="0" applyNumberFormat="1" applyFont="1" applyFill="1" applyBorder="1" applyAlignment="1" applyProtection="1">
      <alignment horizontal="right" wrapText="1" readingOrder="1"/>
    </xf>
    <xf numFmtId="3" fontId="2839" fillId="2808" borderId="2697" xfId="0" applyNumberFormat="1" applyFont="1" applyFill="1" applyBorder="1" applyAlignment="1" applyProtection="1">
      <alignment horizontal="right" wrapText="1" readingOrder="1"/>
    </xf>
    <xf numFmtId="3" fontId="2840" fillId="2809" borderId="2698" xfId="0" applyNumberFormat="1" applyFont="1" applyFill="1" applyBorder="1" applyAlignment="1" applyProtection="1">
      <alignment horizontal="right" wrapText="1" readingOrder="1"/>
    </xf>
    <xf numFmtId="3" fontId="2841" fillId="2810" borderId="2699" xfId="0" applyNumberFormat="1" applyFont="1" applyFill="1" applyBorder="1" applyAlignment="1" applyProtection="1">
      <alignment horizontal="right" wrapText="1" readingOrder="1"/>
    </xf>
    <xf numFmtId="3" fontId="2842" fillId="2811" borderId="2700" xfId="0" applyNumberFormat="1" applyFont="1" applyFill="1" applyBorder="1" applyAlignment="1" applyProtection="1">
      <alignment horizontal="right" wrapText="1" readingOrder="1"/>
    </xf>
    <xf numFmtId="3" fontId="2843" fillId="2812" borderId="2701" xfId="0" applyNumberFormat="1" applyFont="1" applyFill="1" applyBorder="1" applyAlignment="1" applyProtection="1">
      <alignment horizontal="right" wrapText="1" readingOrder="1"/>
    </xf>
    <xf numFmtId="3" fontId="2844" fillId="2813" borderId="2702" xfId="0" applyNumberFormat="1" applyFont="1" applyFill="1" applyBorder="1" applyAlignment="1" applyProtection="1">
      <alignment horizontal="right" wrapText="1" readingOrder="1"/>
    </xf>
    <xf numFmtId="3" fontId="2845" fillId="2814" borderId="2703" xfId="0" applyNumberFormat="1" applyFont="1" applyFill="1" applyBorder="1" applyAlignment="1" applyProtection="1">
      <alignment horizontal="right" wrapText="1" readingOrder="1"/>
    </xf>
    <xf numFmtId="3" fontId="2846" fillId="2815" borderId="2704" xfId="0" applyNumberFormat="1" applyFont="1" applyFill="1" applyBorder="1" applyAlignment="1" applyProtection="1">
      <alignment horizontal="right" wrapText="1" readingOrder="1"/>
    </xf>
    <xf numFmtId="3" fontId="2847" fillId="2816" borderId="2705" xfId="0" applyNumberFormat="1" applyFont="1" applyFill="1" applyBorder="1" applyAlignment="1" applyProtection="1">
      <alignment horizontal="right" wrapText="1" readingOrder="1"/>
    </xf>
    <xf numFmtId="3" fontId="2848" fillId="2817" borderId="2706" xfId="0" applyNumberFormat="1" applyFont="1" applyFill="1" applyBorder="1" applyAlignment="1" applyProtection="1">
      <alignment horizontal="right" wrapText="1" readingOrder="1"/>
    </xf>
    <xf numFmtId="3" fontId="2849" fillId="2818" borderId="2707" xfId="0" applyNumberFormat="1" applyFont="1" applyFill="1" applyBorder="1" applyAlignment="1" applyProtection="1">
      <alignment horizontal="right" wrapText="1" readingOrder="1"/>
    </xf>
    <xf numFmtId="3" fontId="2850" fillId="2819" borderId="2708" xfId="0" applyNumberFormat="1" applyFont="1" applyFill="1" applyBorder="1" applyAlignment="1" applyProtection="1">
      <alignment horizontal="right" wrapText="1" readingOrder="1"/>
    </xf>
    <xf numFmtId="3" fontId="2851" fillId="2820" borderId="2709" xfId="0" applyNumberFormat="1" applyFont="1" applyFill="1" applyBorder="1" applyAlignment="1" applyProtection="1">
      <alignment horizontal="right" wrapText="1" readingOrder="1"/>
    </xf>
    <xf numFmtId="3" fontId="2852" fillId="2821" borderId="2710" xfId="0" applyNumberFormat="1" applyFont="1" applyFill="1" applyBorder="1" applyAlignment="1" applyProtection="1">
      <alignment horizontal="right" wrapText="1" readingOrder="1"/>
    </xf>
    <xf numFmtId="3" fontId="2853" fillId="2822" borderId="2711" xfId="0" applyNumberFormat="1" applyFont="1" applyFill="1" applyBorder="1" applyAlignment="1" applyProtection="1">
      <alignment horizontal="right" wrapText="1" readingOrder="1"/>
    </xf>
    <xf numFmtId="3" fontId="2854" fillId="2823" borderId="2712" xfId="0" applyNumberFormat="1" applyFont="1" applyFill="1" applyBorder="1" applyAlignment="1" applyProtection="1">
      <alignment horizontal="right" wrapText="1" readingOrder="1"/>
    </xf>
    <xf numFmtId="164" fontId="2855" fillId="2824" borderId="2713" xfId="0" applyNumberFormat="1" applyFont="1" applyFill="1" applyBorder="1" applyAlignment="1" applyProtection="1">
      <alignment horizontal="right" wrapText="1" readingOrder="1"/>
    </xf>
    <xf numFmtId="164" fontId="2856" fillId="2825" borderId="2714" xfId="0" applyNumberFormat="1" applyFont="1" applyFill="1" applyBorder="1" applyAlignment="1" applyProtection="1">
      <alignment horizontal="right" wrapText="1" readingOrder="1"/>
    </xf>
    <xf numFmtId="0" fontId="2857" fillId="2826" borderId="2715" xfId="0" applyFont="1" applyFill="1" applyBorder="1" applyAlignment="1" applyProtection="1">
      <alignment horizontal="right" wrapText="1" readingOrder="1"/>
    </xf>
    <xf numFmtId="0" fontId="2858" fillId="2827" borderId="2716" xfId="0" applyFont="1" applyFill="1" applyBorder="1" applyAlignment="1" applyProtection="1">
      <alignment horizontal="left" vertical="top" wrapText="1" readingOrder="1"/>
    </xf>
    <xf numFmtId="3" fontId="2859" fillId="2828" borderId="2717" xfId="0" applyNumberFormat="1" applyFont="1" applyFill="1" applyBorder="1" applyAlignment="1" applyProtection="1">
      <alignment horizontal="right" wrapText="1" readingOrder="1"/>
    </xf>
    <xf numFmtId="0" fontId="2860" fillId="2829" borderId="2718" xfId="0" applyFont="1" applyFill="1" applyBorder="1" applyAlignment="1" applyProtection="1">
      <alignment horizontal="left" vertical="top" wrapText="1" readingOrder="1"/>
    </xf>
    <xf numFmtId="3" fontId="2861" fillId="2830" borderId="2719" xfId="0" applyNumberFormat="1" applyFont="1" applyFill="1" applyBorder="1" applyAlignment="1" applyProtection="1">
      <alignment horizontal="right" wrapText="1" readingOrder="1"/>
    </xf>
    <xf numFmtId="0" fontId="2862" fillId="2831" borderId="2720" xfId="0" applyFont="1" applyFill="1" applyBorder="1" applyAlignment="1" applyProtection="1">
      <alignment horizontal="left" vertical="top" wrapText="1" readingOrder="1"/>
    </xf>
    <xf numFmtId="3" fontId="2863" fillId="2832" borderId="2721" xfId="0" applyNumberFormat="1" applyFont="1" applyFill="1" applyBorder="1" applyAlignment="1" applyProtection="1">
      <alignment horizontal="right" wrapText="1" readingOrder="1"/>
    </xf>
    <xf numFmtId="0" fontId="2864" fillId="2833" borderId="2722" xfId="0" applyFont="1" applyFill="1" applyBorder="1" applyAlignment="1" applyProtection="1">
      <alignment horizontal="left" vertical="top" wrapText="1" readingOrder="1"/>
    </xf>
    <xf numFmtId="3" fontId="2865" fillId="2834" borderId="2723" xfId="0" applyNumberFormat="1" applyFont="1" applyFill="1" applyBorder="1" applyAlignment="1" applyProtection="1">
      <alignment horizontal="right" wrapText="1" readingOrder="1"/>
    </xf>
    <xf numFmtId="3" fontId="2866" fillId="2835" borderId="2724" xfId="0" applyNumberFormat="1" applyFont="1" applyFill="1" applyBorder="1" applyAlignment="1" applyProtection="1">
      <alignment horizontal="right" wrapText="1" readingOrder="1"/>
    </xf>
    <xf numFmtId="3" fontId="2867" fillId="2836" borderId="2725" xfId="0" applyNumberFormat="1" applyFont="1" applyFill="1" applyBorder="1" applyAlignment="1" applyProtection="1">
      <alignment horizontal="right" wrapText="1" readingOrder="1"/>
    </xf>
    <xf numFmtId="0" fontId="2868" fillId="2837" borderId="2726" xfId="0" applyFont="1" applyFill="1" applyBorder="1" applyAlignment="1" applyProtection="1">
      <alignment horizontal="right" wrapText="1" readingOrder="1"/>
    </xf>
    <xf numFmtId="0" fontId="2898" fillId="2867" borderId="2756" xfId="0" applyFont="1" applyFill="1" applyBorder="1" applyAlignment="1" applyProtection="1">
      <alignment horizontal="right" vertical="top" wrapText="1" readingOrder="1"/>
    </xf>
    <xf numFmtId="0" fontId="2899" fillId="2868" borderId="2757" xfId="0" applyFont="1" applyFill="1" applyBorder="1" applyAlignment="1" applyProtection="1">
      <alignment horizontal="left" vertical="top" wrapText="1" readingOrder="1"/>
    </xf>
    <xf numFmtId="3" fontId="2900" fillId="2869" borderId="2758" xfId="0" applyNumberFormat="1" applyFont="1" applyFill="1" applyBorder="1" applyAlignment="1" applyProtection="1">
      <alignment horizontal="right" wrapText="1" readingOrder="1"/>
    </xf>
    <xf numFmtId="3" fontId="2901" fillId="2870" borderId="2759" xfId="0" applyNumberFormat="1" applyFont="1" applyFill="1" applyBorder="1" applyAlignment="1" applyProtection="1">
      <alignment horizontal="right" wrapText="1" readingOrder="1"/>
    </xf>
    <xf numFmtId="3" fontId="2902" fillId="2871" borderId="2760" xfId="0" applyNumberFormat="1" applyFont="1" applyFill="1" applyBorder="1" applyAlignment="1" applyProtection="1">
      <alignment horizontal="right" wrapText="1" readingOrder="1"/>
    </xf>
    <xf numFmtId="3" fontId="2903" fillId="2872" borderId="2761" xfId="0" applyNumberFormat="1" applyFont="1" applyFill="1" applyBorder="1" applyAlignment="1" applyProtection="1">
      <alignment horizontal="right" wrapText="1" readingOrder="1"/>
    </xf>
    <xf numFmtId="3" fontId="2904" fillId="2873" borderId="2762" xfId="0" applyNumberFormat="1" applyFont="1" applyFill="1" applyBorder="1" applyAlignment="1" applyProtection="1">
      <alignment horizontal="right" wrapText="1" readingOrder="1"/>
    </xf>
    <xf numFmtId="3" fontId="2905" fillId="2874" borderId="2763" xfId="0" applyNumberFormat="1" applyFont="1" applyFill="1" applyBorder="1" applyAlignment="1" applyProtection="1">
      <alignment horizontal="right" wrapText="1" readingOrder="1"/>
    </xf>
    <xf numFmtId="3" fontId="2906" fillId="2875" borderId="2764" xfId="0" applyNumberFormat="1" applyFont="1" applyFill="1" applyBorder="1" applyAlignment="1" applyProtection="1">
      <alignment horizontal="right" wrapText="1" readingOrder="1"/>
    </xf>
    <xf numFmtId="3" fontId="2907" fillId="2876" borderId="2765" xfId="0" applyNumberFormat="1" applyFont="1" applyFill="1" applyBorder="1" applyAlignment="1" applyProtection="1">
      <alignment horizontal="right" wrapText="1" readingOrder="1"/>
    </xf>
    <xf numFmtId="3" fontId="2908" fillId="2877" borderId="2766" xfId="0" applyNumberFormat="1" applyFont="1" applyFill="1" applyBorder="1" applyAlignment="1" applyProtection="1">
      <alignment horizontal="right" wrapText="1" readingOrder="1"/>
    </xf>
    <xf numFmtId="3" fontId="2909" fillId="2878" borderId="2767" xfId="0" applyNumberFormat="1" applyFont="1" applyFill="1" applyBorder="1" applyAlignment="1" applyProtection="1">
      <alignment horizontal="right" wrapText="1" readingOrder="1"/>
    </xf>
    <xf numFmtId="3" fontId="2910" fillId="2879" borderId="2768" xfId="0" applyNumberFormat="1" applyFont="1" applyFill="1" applyBorder="1" applyAlignment="1" applyProtection="1">
      <alignment horizontal="right" wrapText="1" readingOrder="1"/>
    </xf>
    <xf numFmtId="3" fontId="2911" fillId="2880" borderId="2769" xfId="0" applyNumberFormat="1" applyFont="1" applyFill="1" applyBorder="1" applyAlignment="1" applyProtection="1">
      <alignment horizontal="right" wrapText="1" readingOrder="1"/>
    </xf>
    <xf numFmtId="3" fontId="2912" fillId="2881" borderId="2770" xfId="0" applyNumberFormat="1" applyFont="1" applyFill="1" applyBorder="1" applyAlignment="1" applyProtection="1">
      <alignment horizontal="right" wrapText="1" readingOrder="1"/>
    </xf>
    <xf numFmtId="3" fontId="2913" fillId="2882" borderId="2771" xfId="0" applyNumberFormat="1" applyFont="1" applyFill="1" applyBorder="1" applyAlignment="1" applyProtection="1">
      <alignment horizontal="right" wrapText="1" readingOrder="1"/>
    </xf>
    <xf numFmtId="3" fontId="2914" fillId="2883" borderId="2772" xfId="0" applyNumberFormat="1" applyFont="1" applyFill="1" applyBorder="1" applyAlignment="1" applyProtection="1">
      <alignment horizontal="right" wrapText="1" readingOrder="1"/>
    </xf>
    <xf numFmtId="3" fontId="2915" fillId="2884" borderId="2773" xfId="0" applyNumberFormat="1" applyFont="1" applyFill="1" applyBorder="1" applyAlignment="1" applyProtection="1">
      <alignment horizontal="right" wrapText="1" readingOrder="1"/>
    </xf>
    <xf numFmtId="3" fontId="2916" fillId="2885" borderId="2774" xfId="0" applyNumberFormat="1" applyFont="1" applyFill="1" applyBorder="1" applyAlignment="1" applyProtection="1">
      <alignment horizontal="right" wrapText="1" readingOrder="1"/>
    </xf>
    <xf numFmtId="3" fontId="2917" fillId="2886" borderId="2775" xfId="0" applyNumberFormat="1" applyFont="1" applyFill="1" applyBorder="1" applyAlignment="1" applyProtection="1">
      <alignment horizontal="right" wrapText="1" readingOrder="1"/>
    </xf>
    <xf numFmtId="3" fontId="2918" fillId="2887" borderId="2776" xfId="0" applyNumberFormat="1" applyFont="1" applyFill="1" applyBorder="1" applyAlignment="1" applyProtection="1">
      <alignment horizontal="right" wrapText="1" readingOrder="1"/>
    </xf>
    <xf numFmtId="3" fontId="2919" fillId="2888" borderId="2777" xfId="0" applyNumberFormat="1" applyFont="1" applyFill="1" applyBorder="1" applyAlignment="1" applyProtection="1">
      <alignment horizontal="right" wrapText="1" readingOrder="1"/>
    </xf>
    <xf numFmtId="3" fontId="2920" fillId="2889" borderId="2778" xfId="0" applyNumberFormat="1" applyFont="1" applyFill="1" applyBorder="1" applyAlignment="1" applyProtection="1">
      <alignment horizontal="right" wrapText="1" readingOrder="1"/>
    </xf>
    <xf numFmtId="3" fontId="2921" fillId="2890" borderId="2779" xfId="0" applyNumberFormat="1" applyFont="1" applyFill="1" applyBorder="1" applyAlignment="1" applyProtection="1">
      <alignment horizontal="right" wrapText="1" readingOrder="1"/>
    </xf>
    <xf numFmtId="3" fontId="2922" fillId="2891" borderId="2780" xfId="0" applyNumberFormat="1" applyFont="1" applyFill="1" applyBorder="1" applyAlignment="1" applyProtection="1">
      <alignment horizontal="right" wrapText="1" readingOrder="1"/>
    </xf>
    <xf numFmtId="3" fontId="2923" fillId="2892" borderId="2781" xfId="0" applyNumberFormat="1" applyFont="1" applyFill="1" applyBorder="1" applyAlignment="1" applyProtection="1">
      <alignment horizontal="right" wrapText="1" readingOrder="1"/>
    </xf>
    <xf numFmtId="3" fontId="2924" fillId="2893" borderId="2782" xfId="0" applyNumberFormat="1" applyFont="1" applyFill="1" applyBorder="1" applyAlignment="1" applyProtection="1">
      <alignment horizontal="right" wrapText="1" readingOrder="1"/>
    </xf>
    <xf numFmtId="3" fontId="2925" fillId="2894" borderId="2783" xfId="0" applyNumberFormat="1" applyFont="1" applyFill="1" applyBorder="1" applyAlignment="1" applyProtection="1">
      <alignment horizontal="right" wrapText="1" readingOrder="1"/>
    </xf>
    <xf numFmtId="3" fontId="2926" fillId="2895" borderId="2784" xfId="0" applyNumberFormat="1" applyFont="1" applyFill="1" applyBorder="1" applyAlignment="1" applyProtection="1">
      <alignment horizontal="right" wrapText="1" readingOrder="1"/>
    </xf>
    <xf numFmtId="3" fontId="2927" fillId="2896" borderId="2785" xfId="0" applyNumberFormat="1" applyFont="1" applyFill="1" applyBorder="1" applyAlignment="1" applyProtection="1">
      <alignment horizontal="right" wrapText="1" readingOrder="1"/>
    </xf>
    <xf numFmtId="3" fontId="2928" fillId="2897" borderId="2786" xfId="0" applyNumberFormat="1" applyFont="1" applyFill="1" applyBorder="1" applyAlignment="1" applyProtection="1">
      <alignment horizontal="right" wrapText="1" readingOrder="1"/>
    </xf>
    <xf numFmtId="0" fontId="2929" fillId="2898" borderId="2787" xfId="0" applyFont="1" applyFill="1" applyBorder="1" applyAlignment="1" applyProtection="1">
      <alignment horizontal="left" vertical="top" wrapText="1" readingOrder="1"/>
    </xf>
    <xf numFmtId="3" fontId="2930" fillId="2899" borderId="2788" xfId="0" applyNumberFormat="1" applyFont="1" applyFill="1" applyBorder="1" applyAlignment="1" applyProtection="1">
      <alignment horizontal="right" wrapText="1" readingOrder="1"/>
    </xf>
    <xf numFmtId="0" fontId="2931" fillId="2900" borderId="2789" xfId="0" applyFont="1" applyFill="1" applyBorder="1" applyAlignment="1" applyProtection="1">
      <alignment horizontal="left" vertical="top" wrapText="1" readingOrder="1"/>
    </xf>
    <xf numFmtId="3" fontId="2932" fillId="2901" borderId="2790" xfId="0" applyNumberFormat="1" applyFont="1" applyFill="1" applyBorder="1" applyAlignment="1" applyProtection="1">
      <alignment horizontal="right" wrapText="1" readingOrder="1"/>
    </xf>
    <xf numFmtId="0" fontId="2933" fillId="2902" borderId="2791" xfId="0" applyFont="1" applyFill="1" applyBorder="1" applyAlignment="1" applyProtection="1">
      <alignment horizontal="left" vertical="top" wrapText="1" readingOrder="1"/>
    </xf>
    <xf numFmtId="3" fontId="2934" fillId="2903" borderId="2792" xfId="0" applyNumberFormat="1" applyFont="1" applyFill="1" applyBorder="1" applyAlignment="1" applyProtection="1">
      <alignment horizontal="right" wrapText="1" readingOrder="1"/>
    </xf>
    <xf numFmtId="0" fontId="2935" fillId="2904" borderId="2793" xfId="0" applyFont="1" applyFill="1" applyBorder="1" applyAlignment="1" applyProtection="1">
      <alignment horizontal="left" vertical="top" wrapText="1" readingOrder="1"/>
    </xf>
    <xf numFmtId="3" fontId="2936" fillId="2905" borderId="2794" xfId="0" applyNumberFormat="1" applyFont="1" applyFill="1" applyBorder="1" applyAlignment="1" applyProtection="1">
      <alignment horizontal="right" wrapText="1" readingOrder="1"/>
    </xf>
    <xf numFmtId="0" fontId="2937" fillId="2906" borderId="2795" xfId="0" applyFont="1" applyFill="1" applyBorder="1" applyAlignment="1" applyProtection="1">
      <alignment horizontal="left" vertical="top" wrapText="1" readingOrder="1"/>
    </xf>
    <xf numFmtId="3" fontId="2938" fillId="2907" borderId="2796" xfId="0" applyNumberFormat="1" applyFont="1" applyFill="1" applyBorder="1" applyAlignment="1" applyProtection="1">
      <alignment horizontal="right" wrapText="1" readingOrder="1"/>
    </xf>
    <xf numFmtId="0" fontId="2939" fillId="2909" borderId="2798" xfId="0" applyFont="1" applyFill="1" applyBorder="1" applyAlignment="1" applyProtection="1">
      <alignment horizontal="left" vertical="top" wrapText="1" readingOrder="1"/>
    </xf>
    <xf numFmtId="3" fontId="2940" fillId="2910" borderId="2799" xfId="0" applyNumberFormat="1" applyFont="1" applyFill="1" applyBorder="1" applyAlignment="1" applyProtection="1">
      <alignment horizontal="right" wrapText="1" readingOrder="1"/>
    </xf>
    <xf numFmtId="3" fontId="2941" fillId="2911" borderId="2800" xfId="0" applyNumberFormat="1" applyFont="1" applyFill="1" applyBorder="1" applyAlignment="1" applyProtection="1">
      <alignment horizontal="right" wrapText="1" readingOrder="1"/>
    </xf>
    <xf numFmtId="3" fontId="2942" fillId="2912" borderId="2801" xfId="0" applyNumberFormat="1" applyFont="1" applyFill="1" applyBorder="1" applyAlignment="1" applyProtection="1">
      <alignment horizontal="right" wrapText="1" readingOrder="1"/>
    </xf>
    <xf numFmtId="3" fontId="2943" fillId="2913" borderId="2802" xfId="0" applyNumberFormat="1" applyFont="1" applyFill="1" applyBorder="1" applyAlignment="1" applyProtection="1">
      <alignment horizontal="right" wrapText="1" readingOrder="1"/>
    </xf>
    <xf numFmtId="3" fontId="2944" fillId="2914" borderId="2803" xfId="0" applyNumberFormat="1" applyFont="1" applyFill="1" applyBorder="1" applyAlignment="1" applyProtection="1">
      <alignment horizontal="right" wrapText="1" readingOrder="1"/>
    </xf>
    <xf numFmtId="3" fontId="2945" fillId="2915" borderId="2804" xfId="0" applyNumberFormat="1" applyFont="1" applyFill="1" applyBorder="1" applyAlignment="1" applyProtection="1">
      <alignment horizontal="right" wrapText="1" readingOrder="1"/>
    </xf>
    <xf numFmtId="3" fontId="2946" fillId="2916" borderId="2805" xfId="0" applyNumberFormat="1" applyFont="1" applyFill="1" applyBorder="1" applyAlignment="1" applyProtection="1">
      <alignment horizontal="right" wrapText="1" readingOrder="1"/>
    </xf>
    <xf numFmtId="3" fontId="2947" fillId="2917" borderId="2806" xfId="0" applyNumberFormat="1" applyFont="1" applyFill="1" applyBorder="1" applyAlignment="1" applyProtection="1">
      <alignment horizontal="right" wrapText="1" readingOrder="1"/>
    </xf>
    <xf numFmtId="3" fontId="2948" fillId="2918" borderId="2807" xfId="0" applyNumberFormat="1" applyFont="1" applyFill="1" applyBorder="1" applyAlignment="1" applyProtection="1">
      <alignment horizontal="right" wrapText="1" readingOrder="1"/>
    </xf>
    <xf numFmtId="3" fontId="2949" fillId="2919" borderId="2808" xfId="0" applyNumberFormat="1" applyFont="1" applyFill="1" applyBorder="1" applyAlignment="1" applyProtection="1">
      <alignment horizontal="right" wrapText="1" readingOrder="1"/>
    </xf>
    <xf numFmtId="3" fontId="2950" fillId="2920" borderId="2809" xfId="0" applyNumberFormat="1" applyFont="1" applyFill="1" applyBorder="1" applyAlignment="1" applyProtection="1">
      <alignment horizontal="right" wrapText="1" readingOrder="1"/>
    </xf>
    <xf numFmtId="3" fontId="2951" fillId="2921" borderId="2810" xfId="0" applyNumberFormat="1" applyFont="1" applyFill="1" applyBorder="1" applyAlignment="1" applyProtection="1">
      <alignment horizontal="right" wrapText="1" readingOrder="1"/>
    </xf>
    <xf numFmtId="3" fontId="2952" fillId="2922" borderId="2811" xfId="0" applyNumberFormat="1" applyFont="1" applyFill="1" applyBorder="1" applyAlignment="1" applyProtection="1">
      <alignment horizontal="right" wrapText="1" readingOrder="1"/>
    </xf>
    <xf numFmtId="3" fontId="2953" fillId="2923" borderId="2812" xfId="0" applyNumberFormat="1" applyFont="1" applyFill="1" applyBorder="1" applyAlignment="1" applyProtection="1">
      <alignment horizontal="right" wrapText="1" readingOrder="1"/>
    </xf>
    <xf numFmtId="3" fontId="2954" fillId="2924" borderId="2813" xfId="0" applyNumberFormat="1" applyFont="1" applyFill="1" applyBorder="1" applyAlignment="1" applyProtection="1">
      <alignment horizontal="right" wrapText="1" readingOrder="1"/>
    </xf>
    <xf numFmtId="3" fontId="2955" fillId="2925" borderId="2814" xfId="0" applyNumberFormat="1" applyFont="1" applyFill="1" applyBorder="1" applyAlignment="1" applyProtection="1">
      <alignment horizontal="right" wrapText="1" readingOrder="1"/>
    </xf>
    <xf numFmtId="3" fontId="2956" fillId="2926" borderId="2815" xfId="0" applyNumberFormat="1" applyFont="1" applyFill="1" applyBorder="1" applyAlignment="1" applyProtection="1">
      <alignment horizontal="right" wrapText="1" readingOrder="1"/>
    </xf>
    <xf numFmtId="3" fontId="2957" fillId="2927" borderId="2816" xfId="0" applyNumberFormat="1" applyFont="1" applyFill="1" applyBorder="1" applyAlignment="1" applyProtection="1">
      <alignment horizontal="right" wrapText="1" readingOrder="1"/>
    </xf>
    <xf numFmtId="3" fontId="2958" fillId="2928" borderId="2817" xfId="0" applyNumberFormat="1" applyFont="1" applyFill="1" applyBorder="1" applyAlignment="1" applyProtection="1">
      <alignment horizontal="right" wrapText="1" readingOrder="1"/>
    </xf>
    <xf numFmtId="3" fontId="2959" fillId="2929" borderId="2818" xfId="0" applyNumberFormat="1" applyFont="1" applyFill="1" applyBorder="1" applyAlignment="1" applyProtection="1">
      <alignment horizontal="right" wrapText="1" readingOrder="1"/>
    </xf>
    <xf numFmtId="3" fontId="2960" fillId="2930" borderId="2819" xfId="0" applyNumberFormat="1" applyFont="1" applyFill="1" applyBorder="1" applyAlignment="1" applyProtection="1">
      <alignment horizontal="right" wrapText="1" readingOrder="1"/>
    </xf>
    <xf numFmtId="3" fontId="2961" fillId="2931" borderId="2820" xfId="0" applyNumberFormat="1" applyFont="1" applyFill="1" applyBorder="1" applyAlignment="1" applyProtection="1">
      <alignment horizontal="right" wrapText="1" readingOrder="1"/>
    </xf>
    <xf numFmtId="3" fontId="2962" fillId="2932" borderId="2821" xfId="0" applyNumberFormat="1" applyFont="1" applyFill="1" applyBorder="1" applyAlignment="1" applyProtection="1">
      <alignment horizontal="right" wrapText="1" readingOrder="1"/>
    </xf>
    <xf numFmtId="3" fontId="2963" fillId="2933" borderId="2822" xfId="0" applyNumberFormat="1" applyFont="1" applyFill="1" applyBorder="1" applyAlignment="1" applyProtection="1">
      <alignment horizontal="right" wrapText="1" readingOrder="1"/>
    </xf>
    <xf numFmtId="3" fontId="2964" fillId="2934" borderId="2823" xfId="0" applyNumberFormat="1" applyFont="1" applyFill="1" applyBorder="1" applyAlignment="1" applyProtection="1">
      <alignment horizontal="right" wrapText="1" readingOrder="1"/>
    </xf>
    <xf numFmtId="3" fontId="2965" fillId="2935" borderId="2824" xfId="0" applyNumberFormat="1" applyFont="1" applyFill="1" applyBorder="1" applyAlignment="1" applyProtection="1">
      <alignment horizontal="right" wrapText="1" readingOrder="1"/>
    </xf>
    <xf numFmtId="3" fontId="2966" fillId="2936" borderId="2825" xfId="0" applyNumberFormat="1" applyFont="1" applyFill="1" applyBorder="1" applyAlignment="1" applyProtection="1">
      <alignment horizontal="right" wrapText="1" readingOrder="1"/>
    </xf>
    <xf numFmtId="3" fontId="2967" fillId="2937" borderId="2826" xfId="0" applyNumberFormat="1" applyFont="1" applyFill="1" applyBorder="1" applyAlignment="1" applyProtection="1">
      <alignment horizontal="right" wrapText="1" readingOrder="1"/>
    </xf>
    <xf numFmtId="3" fontId="2968" fillId="2938" borderId="2827" xfId="0" applyNumberFormat="1" applyFont="1" applyFill="1" applyBorder="1" applyAlignment="1" applyProtection="1">
      <alignment horizontal="right" wrapText="1" readingOrder="1"/>
    </xf>
    <xf numFmtId="0" fontId="2998" fillId="2968" borderId="2857" xfId="0" applyFont="1" applyFill="1" applyBorder="1" applyAlignment="1" applyProtection="1">
      <alignment horizontal="right" vertical="top" wrapText="1" readingOrder="1"/>
    </xf>
    <xf numFmtId="0" fontId="2999" fillId="2969" borderId="2858" xfId="0" applyFont="1" applyFill="1" applyBorder="1" applyAlignment="1" applyProtection="1">
      <alignment horizontal="left" vertical="top" wrapText="1" readingOrder="1"/>
    </xf>
    <xf numFmtId="0" fontId="3000" fillId="2970" borderId="2859" xfId="0" applyFont="1" applyFill="1" applyBorder="1" applyAlignment="1" applyProtection="1">
      <alignment horizontal="right" wrapText="1" readingOrder="1"/>
    </xf>
    <xf numFmtId="0" fontId="3001" fillId="2971" borderId="2860" xfId="0" applyFont="1" applyFill="1" applyBorder="1" applyAlignment="1" applyProtection="1">
      <alignment horizontal="right" wrapText="1" readingOrder="1"/>
    </xf>
    <xf numFmtId="0" fontId="3002" fillId="2972" borderId="2861" xfId="0" applyFont="1" applyFill="1" applyBorder="1" applyAlignment="1" applyProtection="1">
      <alignment horizontal="right" wrapText="1" readingOrder="1"/>
    </xf>
    <xf numFmtId="0" fontId="3003" fillId="2973" borderId="2862" xfId="0" applyFont="1" applyFill="1" applyBorder="1" applyAlignment="1" applyProtection="1">
      <alignment horizontal="right" wrapText="1" readingOrder="1"/>
    </xf>
    <xf numFmtId="3" fontId="3004" fillId="2974" borderId="2863" xfId="0" applyNumberFormat="1" applyFont="1" applyFill="1" applyBorder="1" applyAlignment="1" applyProtection="1">
      <alignment horizontal="right" wrapText="1" readingOrder="1"/>
    </xf>
    <xf numFmtId="3" fontId="3005" fillId="2975" borderId="2864" xfId="0" applyNumberFormat="1" applyFont="1" applyFill="1" applyBorder="1" applyAlignment="1" applyProtection="1">
      <alignment horizontal="right" wrapText="1" readingOrder="1"/>
    </xf>
    <xf numFmtId="3" fontId="3006" fillId="2976" borderId="2865" xfId="0" applyNumberFormat="1" applyFont="1" applyFill="1" applyBorder="1" applyAlignment="1" applyProtection="1">
      <alignment horizontal="right" wrapText="1" readingOrder="1"/>
    </xf>
    <xf numFmtId="3" fontId="3007" fillId="2977" borderId="2866" xfId="0" applyNumberFormat="1" applyFont="1" applyFill="1" applyBorder="1" applyAlignment="1" applyProtection="1">
      <alignment horizontal="right" wrapText="1" readingOrder="1"/>
    </xf>
    <xf numFmtId="3" fontId="3008" fillId="2978" borderId="2867" xfId="0" applyNumberFormat="1" applyFont="1" applyFill="1" applyBorder="1" applyAlignment="1" applyProtection="1">
      <alignment horizontal="right" wrapText="1" readingOrder="1"/>
    </xf>
    <xf numFmtId="3" fontId="3009" fillId="2979" borderId="2868" xfId="0" applyNumberFormat="1" applyFont="1" applyFill="1" applyBorder="1" applyAlignment="1" applyProtection="1">
      <alignment horizontal="right" wrapText="1" readingOrder="1"/>
    </xf>
    <xf numFmtId="3" fontId="3010" fillId="2980" borderId="2869" xfId="0" applyNumberFormat="1" applyFont="1" applyFill="1" applyBorder="1" applyAlignment="1" applyProtection="1">
      <alignment horizontal="right" wrapText="1" readingOrder="1"/>
    </xf>
    <xf numFmtId="3" fontId="3011" fillId="2981" borderId="2870" xfId="0" applyNumberFormat="1" applyFont="1" applyFill="1" applyBorder="1" applyAlignment="1" applyProtection="1">
      <alignment horizontal="right" wrapText="1" readingOrder="1"/>
    </xf>
    <xf numFmtId="3" fontId="3012" fillId="2982" borderId="2871" xfId="0" applyNumberFormat="1" applyFont="1" applyFill="1" applyBorder="1" applyAlignment="1" applyProtection="1">
      <alignment horizontal="right" wrapText="1" readingOrder="1"/>
    </xf>
    <xf numFmtId="3" fontId="3013" fillId="2983" borderId="2872" xfId="0" applyNumberFormat="1" applyFont="1" applyFill="1" applyBorder="1" applyAlignment="1" applyProtection="1">
      <alignment horizontal="right" wrapText="1" readingOrder="1"/>
    </xf>
    <xf numFmtId="3" fontId="3014" fillId="2984" borderId="2873" xfId="0" applyNumberFormat="1" applyFont="1" applyFill="1" applyBorder="1" applyAlignment="1" applyProtection="1">
      <alignment horizontal="right" wrapText="1" readingOrder="1"/>
    </xf>
    <xf numFmtId="3" fontId="3015" fillId="2985" borderId="2874" xfId="0" applyNumberFormat="1" applyFont="1" applyFill="1" applyBorder="1" applyAlignment="1" applyProtection="1">
      <alignment horizontal="right" wrapText="1" readingOrder="1"/>
    </xf>
    <xf numFmtId="3" fontId="3016" fillId="2986" borderId="2875" xfId="0" applyNumberFormat="1" applyFont="1" applyFill="1" applyBorder="1" applyAlignment="1" applyProtection="1">
      <alignment horizontal="right" wrapText="1" readingOrder="1"/>
    </xf>
    <xf numFmtId="3" fontId="3017" fillId="2987" borderId="2876" xfId="0" applyNumberFormat="1" applyFont="1" applyFill="1" applyBorder="1" applyAlignment="1" applyProtection="1">
      <alignment horizontal="right" wrapText="1" readingOrder="1"/>
    </xf>
    <xf numFmtId="3" fontId="3018" fillId="2988" borderId="2877" xfId="0" applyNumberFormat="1" applyFont="1" applyFill="1" applyBorder="1" applyAlignment="1" applyProtection="1">
      <alignment horizontal="right" wrapText="1" readingOrder="1"/>
    </xf>
    <xf numFmtId="3" fontId="3019" fillId="2989" borderId="2878" xfId="0" applyNumberFormat="1" applyFont="1" applyFill="1" applyBorder="1" applyAlignment="1" applyProtection="1">
      <alignment horizontal="right" wrapText="1" readingOrder="1"/>
    </xf>
    <xf numFmtId="3" fontId="3020" fillId="2990" borderId="2879" xfId="0" applyNumberFormat="1" applyFont="1" applyFill="1" applyBorder="1" applyAlignment="1" applyProtection="1">
      <alignment horizontal="right" wrapText="1" readingOrder="1"/>
    </xf>
    <xf numFmtId="3" fontId="3021" fillId="2991" borderId="2880" xfId="0" applyNumberFormat="1" applyFont="1" applyFill="1" applyBorder="1" applyAlignment="1" applyProtection="1">
      <alignment horizontal="right" wrapText="1" readingOrder="1"/>
    </xf>
    <xf numFmtId="3" fontId="3022" fillId="2992" borderId="2881" xfId="0" applyNumberFormat="1" applyFont="1" applyFill="1" applyBorder="1" applyAlignment="1" applyProtection="1">
      <alignment horizontal="right" wrapText="1" readingOrder="1"/>
    </xf>
    <xf numFmtId="3" fontId="3023" fillId="2993" borderId="2882" xfId="0" applyNumberFormat="1" applyFont="1" applyFill="1" applyBorder="1" applyAlignment="1" applyProtection="1">
      <alignment horizontal="right" wrapText="1" readingOrder="1"/>
    </xf>
    <xf numFmtId="3" fontId="3024" fillId="2994" borderId="2883" xfId="0" applyNumberFormat="1" applyFont="1" applyFill="1" applyBorder="1" applyAlignment="1" applyProtection="1">
      <alignment horizontal="right" wrapText="1" readingOrder="1"/>
    </xf>
    <xf numFmtId="3" fontId="3025" fillId="2995" borderId="2884" xfId="0" applyNumberFormat="1" applyFont="1" applyFill="1" applyBorder="1" applyAlignment="1" applyProtection="1">
      <alignment horizontal="right" wrapText="1" readingOrder="1"/>
    </xf>
    <xf numFmtId="3" fontId="3026" fillId="2996" borderId="2885" xfId="0" applyNumberFormat="1" applyFont="1" applyFill="1" applyBorder="1" applyAlignment="1" applyProtection="1">
      <alignment horizontal="right" wrapText="1" readingOrder="1"/>
    </xf>
    <xf numFmtId="3" fontId="3027" fillId="2997" borderId="2886" xfId="0" applyNumberFormat="1" applyFont="1" applyFill="1" applyBorder="1" applyAlignment="1" applyProtection="1">
      <alignment horizontal="right" wrapText="1" readingOrder="1"/>
    </xf>
    <xf numFmtId="3" fontId="3028" fillId="2998" borderId="2887" xfId="0" applyNumberFormat="1" applyFont="1" applyFill="1" applyBorder="1" applyAlignment="1" applyProtection="1">
      <alignment horizontal="right" wrapText="1" readingOrder="1"/>
    </xf>
    <xf numFmtId="0" fontId="3029" fillId="2999" borderId="2888" xfId="0" applyFont="1" applyFill="1" applyBorder="1" applyAlignment="1" applyProtection="1">
      <alignment horizontal="left" vertical="top" wrapText="1" readingOrder="1"/>
    </xf>
    <xf numFmtId="0" fontId="3030" fillId="3000" borderId="2889" xfId="0" applyFont="1" applyFill="1" applyBorder="1" applyAlignment="1" applyProtection="1">
      <alignment horizontal="right" wrapText="1" readingOrder="1"/>
    </xf>
    <xf numFmtId="0" fontId="3031" fillId="3001" borderId="2890" xfId="0" applyFont="1" applyFill="1" applyBorder="1" applyAlignment="1" applyProtection="1">
      <alignment horizontal="right" wrapText="1" readingOrder="1"/>
    </xf>
    <xf numFmtId="0" fontId="3032" fillId="3002" borderId="2891" xfId="0" applyFont="1" applyFill="1" applyBorder="1" applyAlignment="1" applyProtection="1">
      <alignment horizontal="right" wrapText="1" readingOrder="1"/>
    </xf>
    <xf numFmtId="0" fontId="3033" fillId="3003" borderId="2892" xfId="0" applyFont="1" applyFill="1" applyBorder="1" applyAlignment="1" applyProtection="1">
      <alignment horizontal="right" wrapText="1" readingOrder="1"/>
    </xf>
    <xf numFmtId="3" fontId="3034" fillId="3004" borderId="2893" xfId="0" applyNumberFormat="1" applyFont="1" applyFill="1" applyBorder="1" applyAlignment="1" applyProtection="1">
      <alignment horizontal="right" wrapText="1" readingOrder="1"/>
    </xf>
    <xf numFmtId="0" fontId="3035" fillId="3005" borderId="2894" xfId="0" applyFont="1" applyFill="1" applyBorder="1" applyAlignment="1" applyProtection="1">
      <alignment horizontal="left" vertical="top" wrapText="1" readingOrder="1"/>
    </xf>
    <xf numFmtId="0" fontId="3036" fillId="3006" borderId="2895" xfId="0" applyFont="1" applyFill="1" applyBorder="1" applyAlignment="1" applyProtection="1">
      <alignment horizontal="right" wrapText="1" readingOrder="1"/>
    </xf>
    <xf numFmtId="0" fontId="3037" fillId="3007" borderId="2896" xfId="0" applyFont="1" applyFill="1" applyBorder="1" applyAlignment="1" applyProtection="1">
      <alignment horizontal="right" wrapText="1" readingOrder="1"/>
    </xf>
    <xf numFmtId="0" fontId="3038" fillId="3008" borderId="2897" xfId="0" applyFont="1" applyFill="1" applyBorder="1" applyAlignment="1" applyProtection="1">
      <alignment horizontal="right" wrapText="1" readingOrder="1"/>
    </xf>
    <xf numFmtId="0" fontId="3039" fillId="3009" borderId="2898" xfId="0" applyFont="1" applyFill="1" applyBorder="1" applyAlignment="1" applyProtection="1">
      <alignment horizontal="right" wrapText="1" readingOrder="1"/>
    </xf>
    <xf numFmtId="3" fontId="3040" fillId="3010" borderId="2899" xfId="0" applyNumberFormat="1" applyFont="1" applyFill="1" applyBorder="1" applyAlignment="1" applyProtection="1">
      <alignment horizontal="right" wrapText="1" readingOrder="1"/>
    </xf>
    <xf numFmtId="0" fontId="3065" fillId="3033" borderId="2900" xfId="0" applyFont="1" applyFill="1" applyBorder="1" applyAlignment="1" applyProtection="1">
      <alignment horizontal="left" vertical="top" wrapText="1" readingOrder="1"/>
    </xf>
    <xf numFmtId="0" fontId="3066" fillId="3034" borderId="2901" xfId="0" applyFont="1" applyFill="1" applyBorder="1" applyAlignment="1" applyProtection="1">
      <alignment horizontal="right" wrapText="1" readingOrder="1"/>
    </xf>
    <xf numFmtId="0" fontId="3067" fillId="3035" borderId="2902" xfId="0" applyFont="1" applyFill="1" applyBorder="1" applyAlignment="1" applyProtection="1">
      <alignment horizontal="right" wrapText="1" readingOrder="1"/>
    </xf>
    <xf numFmtId="0" fontId="3068" fillId="3036" borderId="2903" xfId="0" applyFont="1" applyFill="1" applyBorder="1" applyAlignment="1" applyProtection="1">
      <alignment horizontal="right" wrapText="1" readingOrder="1"/>
    </xf>
    <xf numFmtId="0" fontId="3069" fillId="3037" borderId="2904" xfId="0" applyFont="1" applyFill="1" applyBorder="1" applyAlignment="1" applyProtection="1">
      <alignment horizontal="right" wrapText="1" readingOrder="1"/>
    </xf>
    <xf numFmtId="3" fontId="3070" fillId="3038" borderId="2905" xfId="0" applyNumberFormat="1" applyFont="1" applyFill="1" applyBorder="1" applyAlignment="1" applyProtection="1">
      <alignment horizontal="right" wrapText="1" readingOrder="1"/>
    </xf>
    <xf numFmtId="0" fontId="3071" fillId="3039" borderId="2906" xfId="0" applyFont="1" applyFill="1" applyBorder="1" applyAlignment="1" applyProtection="1">
      <alignment horizontal="left" vertical="top" wrapText="1" readingOrder="1"/>
    </xf>
    <xf numFmtId="0" fontId="3072" fillId="3040" borderId="2907" xfId="0" applyFont="1" applyFill="1" applyBorder="1" applyAlignment="1" applyProtection="1">
      <alignment horizontal="right" wrapText="1" readingOrder="1"/>
    </xf>
    <xf numFmtId="0" fontId="3073" fillId="3041" borderId="2908" xfId="0" applyFont="1" applyFill="1" applyBorder="1" applyAlignment="1" applyProtection="1">
      <alignment horizontal="right" wrapText="1" readingOrder="1"/>
    </xf>
    <xf numFmtId="0" fontId="3074" fillId="3042" borderId="2909" xfId="0" applyFont="1" applyFill="1" applyBorder="1" applyAlignment="1" applyProtection="1">
      <alignment horizontal="right" wrapText="1" readingOrder="1"/>
    </xf>
    <xf numFmtId="0" fontId="3075" fillId="3043" borderId="2910" xfId="0" applyFont="1" applyFill="1" applyBorder="1" applyAlignment="1" applyProtection="1">
      <alignment horizontal="right" wrapText="1" readingOrder="1"/>
    </xf>
    <xf numFmtId="3" fontId="3076" fillId="3044" borderId="2911" xfId="0" applyNumberFormat="1" applyFont="1" applyFill="1" applyBorder="1" applyAlignment="1" applyProtection="1">
      <alignment horizontal="right" wrapText="1" readingOrder="1"/>
    </xf>
    <xf numFmtId="0" fontId="3077" fillId="3045" borderId="2912" xfId="0" applyFont="1" applyFill="1" applyBorder="1" applyAlignment="1" applyProtection="1">
      <alignment horizontal="right" wrapText="1" readingOrder="1"/>
    </xf>
    <xf numFmtId="0" fontId="3078" fillId="3046" borderId="2913" xfId="0" applyFont="1" applyFill="1" applyBorder="1" applyAlignment="1" applyProtection="1">
      <alignment horizontal="right" wrapText="1" readingOrder="1"/>
    </xf>
    <xf numFmtId="0" fontId="3079" fillId="3047" borderId="2914" xfId="0" applyFont="1" applyFill="1" applyBorder="1" applyAlignment="1" applyProtection="1">
      <alignment horizontal="right" wrapText="1" readingOrder="1"/>
    </xf>
    <xf numFmtId="0" fontId="3080" fillId="3048" borderId="2915" xfId="0" applyFont="1" applyFill="1" applyBorder="1" applyAlignment="1" applyProtection="1">
      <alignment horizontal="right" wrapText="1" readingOrder="1"/>
    </xf>
    <xf numFmtId="3" fontId="3081" fillId="3049" borderId="2916" xfId="0" applyNumberFormat="1" applyFont="1" applyFill="1" applyBorder="1" applyAlignment="1" applyProtection="1">
      <alignment horizontal="right" wrapText="1" readingOrder="1"/>
    </xf>
    <xf numFmtId="0" fontId="3112" fillId="3080" borderId="2946" xfId="0" applyFont="1" applyFill="1" applyBorder="1" applyAlignment="1" applyProtection="1">
      <alignment horizontal="left" vertical="top" wrapText="1" readingOrder="1"/>
    </xf>
    <xf numFmtId="0" fontId="3113" fillId="3081" borderId="2947" xfId="0" applyFont="1" applyFill="1" applyBorder="1" applyAlignment="1" applyProtection="1">
      <alignment horizontal="right" wrapText="1" readingOrder="1"/>
    </xf>
    <xf numFmtId="0" fontId="3114" fillId="3082" borderId="2948" xfId="0" applyFont="1" applyFill="1" applyBorder="1" applyAlignment="1" applyProtection="1">
      <alignment horizontal="right" wrapText="1" readingOrder="1"/>
    </xf>
    <xf numFmtId="0" fontId="3115" fillId="3083" borderId="2949" xfId="0" applyFont="1" applyFill="1" applyBorder="1" applyAlignment="1" applyProtection="1">
      <alignment horizontal="right" wrapText="1" readingOrder="1"/>
    </xf>
    <xf numFmtId="0" fontId="3116" fillId="3084" borderId="2950" xfId="0" applyFont="1" applyFill="1" applyBorder="1" applyAlignment="1" applyProtection="1">
      <alignment horizontal="right" wrapText="1" readingOrder="1"/>
    </xf>
    <xf numFmtId="3" fontId="3117" fillId="3085" borderId="2951" xfId="0" applyNumberFormat="1" applyFont="1" applyFill="1" applyBorder="1" applyAlignment="1" applyProtection="1">
      <alignment horizontal="right" wrapText="1" readingOrder="1"/>
    </xf>
    <xf numFmtId="3" fontId="3118" fillId="3086" borderId="2952" xfId="0" applyNumberFormat="1" applyFont="1" applyFill="1" applyBorder="1" applyAlignment="1" applyProtection="1">
      <alignment horizontal="right" wrapText="1" readingOrder="1"/>
    </xf>
    <xf numFmtId="3" fontId="3119" fillId="3087" borderId="2953" xfId="0" applyNumberFormat="1" applyFont="1" applyFill="1" applyBorder="1" applyAlignment="1" applyProtection="1">
      <alignment horizontal="right" wrapText="1" readingOrder="1"/>
    </xf>
    <xf numFmtId="3" fontId="3120" fillId="3088" borderId="2954" xfId="0" applyNumberFormat="1" applyFont="1" applyFill="1" applyBorder="1" applyAlignment="1" applyProtection="1">
      <alignment horizontal="right" wrapText="1" readingOrder="1"/>
    </xf>
    <xf numFmtId="3" fontId="3121" fillId="3089" borderId="2955" xfId="0" applyNumberFormat="1" applyFont="1" applyFill="1" applyBorder="1" applyAlignment="1" applyProtection="1">
      <alignment horizontal="right" wrapText="1" readingOrder="1"/>
    </xf>
    <xf numFmtId="3" fontId="3122" fillId="3090" borderId="2956" xfId="0" applyNumberFormat="1" applyFont="1" applyFill="1" applyBorder="1" applyAlignment="1" applyProtection="1">
      <alignment horizontal="right" wrapText="1" readingOrder="1"/>
    </xf>
    <xf numFmtId="3" fontId="3123" fillId="3091" borderId="2957" xfId="0" applyNumberFormat="1" applyFont="1" applyFill="1" applyBorder="1" applyAlignment="1" applyProtection="1">
      <alignment horizontal="right" wrapText="1" readingOrder="1"/>
    </xf>
    <xf numFmtId="3" fontId="3124" fillId="3092" borderId="2958" xfId="0" applyNumberFormat="1" applyFont="1" applyFill="1" applyBorder="1" applyAlignment="1" applyProtection="1">
      <alignment horizontal="right" wrapText="1" readingOrder="1"/>
    </xf>
    <xf numFmtId="3" fontId="3125" fillId="3093" borderId="2959" xfId="0" applyNumberFormat="1" applyFont="1" applyFill="1" applyBorder="1" applyAlignment="1" applyProtection="1">
      <alignment horizontal="right" wrapText="1" readingOrder="1"/>
    </xf>
    <xf numFmtId="3" fontId="3126" fillId="3094" borderId="2960" xfId="0" applyNumberFormat="1" applyFont="1" applyFill="1" applyBorder="1" applyAlignment="1" applyProtection="1">
      <alignment horizontal="right" wrapText="1" readingOrder="1"/>
    </xf>
    <xf numFmtId="3" fontId="3127" fillId="3095" borderId="2961" xfId="0" applyNumberFormat="1" applyFont="1" applyFill="1" applyBorder="1" applyAlignment="1" applyProtection="1">
      <alignment horizontal="right" wrapText="1" readingOrder="1"/>
    </xf>
    <xf numFmtId="3" fontId="3128" fillId="3096" borderId="2962" xfId="0" applyNumberFormat="1" applyFont="1" applyFill="1" applyBorder="1" applyAlignment="1" applyProtection="1">
      <alignment horizontal="right" wrapText="1" readingOrder="1"/>
    </xf>
    <xf numFmtId="3" fontId="3129" fillId="3097" borderId="2963" xfId="0" applyNumberFormat="1" applyFont="1" applyFill="1" applyBorder="1" applyAlignment="1" applyProtection="1">
      <alignment horizontal="right" wrapText="1" readingOrder="1"/>
    </xf>
    <xf numFmtId="3" fontId="3130" fillId="3098" borderId="2964" xfId="0" applyNumberFormat="1" applyFont="1" applyFill="1" applyBorder="1" applyAlignment="1" applyProtection="1">
      <alignment horizontal="right" wrapText="1" readingOrder="1"/>
    </xf>
    <xf numFmtId="3" fontId="3131" fillId="3099" borderId="2965" xfId="0" applyNumberFormat="1" applyFont="1" applyFill="1" applyBorder="1" applyAlignment="1" applyProtection="1">
      <alignment horizontal="right" wrapText="1" readingOrder="1"/>
    </xf>
    <xf numFmtId="3" fontId="3132" fillId="3100" borderId="2966" xfId="0" applyNumberFormat="1" applyFont="1" applyFill="1" applyBorder="1" applyAlignment="1" applyProtection="1">
      <alignment horizontal="right" wrapText="1" readingOrder="1"/>
    </xf>
    <xf numFmtId="3" fontId="3133" fillId="3101" borderId="2967" xfId="0" applyNumberFormat="1" applyFont="1" applyFill="1" applyBorder="1" applyAlignment="1" applyProtection="1">
      <alignment horizontal="right" wrapText="1" readingOrder="1"/>
    </xf>
    <xf numFmtId="3" fontId="3134" fillId="3102" borderId="2968" xfId="0" applyNumberFormat="1" applyFont="1" applyFill="1" applyBorder="1" applyAlignment="1" applyProtection="1">
      <alignment horizontal="right" wrapText="1" readingOrder="1"/>
    </xf>
    <xf numFmtId="3" fontId="3135" fillId="3103" borderId="2969" xfId="0" applyNumberFormat="1" applyFont="1" applyFill="1" applyBorder="1" applyAlignment="1" applyProtection="1">
      <alignment horizontal="right" wrapText="1" readingOrder="1"/>
    </xf>
    <xf numFmtId="3" fontId="3136" fillId="3104" borderId="2970" xfId="0" applyNumberFormat="1" applyFont="1" applyFill="1" applyBorder="1" applyAlignment="1" applyProtection="1">
      <alignment horizontal="right" wrapText="1" readingOrder="1"/>
    </xf>
    <xf numFmtId="3" fontId="3137" fillId="3105" borderId="2971" xfId="0" applyNumberFormat="1" applyFont="1" applyFill="1" applyBorder="1" applyAlignment="1" applyProtection="1">
      <alignment horizontal="right" wrapText="1" readingOrder="1"/>
    </xf>
    <xf numFmtId="3" fontId="3138" fillId="3106" borderId="2972" xfId="0" applyNumberFormat="1" applyFont="1" applyFill="1" applyBorder="1" applyAlignment="1" applyProtection="1">
      <alignment horizontal="right" wrapText="1" readingOrder="1"/>
    </xf>
    <xf numFmtId="3" fontId="3139" fillId="3107" borderId="2973" xfId="0" applyNumberFormat="1" applyFont="1" applyFill="1" applyBorder="1" applyAlignment="1" applyProtection="1">
      <alignment horizontal="right" wrapText="1" readingOrder="1"/>
    </xf>
    <xf numFmtId="3" fontId="3140" fillId="3108" borderId="2974" xfId="0" applyNumberFormat="1" applyFont="1" applyFill="1" applyBorder="1" applyAlignment="1" applyProtection="1">
      <alignment horizontal="right" wrapText="1" readingOrder="1"/>
    </xf>
    <xf numFmtId="3" fontId="3141" fillId="3109" borderId="2975" xfId="0" applyNumberFormat="1" applyFont="1" applyFill="1" applyBorder="1" applyAlignment="1" applyProtection="1">
      <alignment horizontal="right" wrapText="1" readingOrder="1"/>
    </xf>
    <xf numFmtId="0" fontId="3142" fillId="3110" borderId="2976" xfId="0" applyFont="1" applyFill="1" applyBorder="1" applyAlignment="1" applyProtection="1">
      <alignment horizontal="left" vertical="top" wrapText="1" readingOrder="1"/>
    </xf>
    <xf numFmtId="0" fontId="3143" fillId="3111" borderId="2977" xfId="0" applyFont="1" applyFill="1" applyBorder="1" applyAlignment="1" applyProtection="1">
      <alignment horizontal="right" wrapText="1" readingOrder="1"/>
    </xf>
    <xf numFmtId="0" fontId="3144" fillId="3112" borderId="2978" xfId="0" applyFont="1" applyFill="1" applyBorder="1" applyAlignment="1" applyProtection="1">
      <alignment horizontal="right" wrapText="1" readingOrder="1"/>
    </xf>
    <xf numFmtId="0" fontId="3145" fillId="3113" borderId="2979" xfId="0" applyFont="1" applyFill="1" applyBorder="1" applyAlignment="1" applyProtection="1">
      <alignment horizontal="right" wrapText="1" readingOrder="1"/>
    </xf>
    <xf numFmtId="0" fontId="3146" fillId="3114" borderId="2980" xfId="0" applyFont="1" applyFill="1" applyBorder="1" applyAlignment="1" applyProtection="1">
      <alignment horizontal="right" wrapText="1" readingOrder="1"/>
    </xf>
    <xf numFmtId="3" fontId="3147" fillId="3115" borderId="2981" xfId="0" applyNumberFormat="1" applyFont="1" applyFill="1" applyBorder="1" applyAlignment="1" applyProtection="1">
      <alignment horizontal="right" wrapText="1" readingOrder="1"/>
    </xf>
    <xf numFmtId="0" fontId="3148" fillId="3116" borderId="2982" xfId="0" applyFont="1" applyFill="1" applyBorder="1" applyAlignment="1" applyProtection="1">
      <alignment horizontal="left" vertical="top" wrapText="1" readingOrder="1"/>
    </xf>
    <xf numFmtId="0" fontId="3149" fillId="3117" borderId="2983" xfId="0" applyFont="1" applyFill="1" applyBorder="1" applyAlignment="1" applyProtection="1">
      <alignment horizontal="right" wrapText="1" readingOrder="1"/>
    </xf>
    <xf numFmtId="0" fontId="3150" fillId="3118" borderId="2984" xfId="0" applyFont="1" applyFill="1" applyBorder="1" applyAlignment="1" applyProtection="1">
      <alignment horizontal="right" wrapText="1" readingOrder="1"/>
    </xf>
    <xf numFmtId="0" fontId="3151" fillId="3119" borderId="2985" xfId="0" applyFont="1" applyFill="1" applyBorder="1" applyAlignment="1" applyProtection="1">
      <alignment horizontal="right" wrapText="1" readingOrder="1"/>
    </xf>
    <xf numFmtId="0" fontId="3152" fillId="3120" borderId="2986" xfId="0" applyFont="1" applyFill="1" applyBorder="1" applyAlignment="1" applyProtection="1">
      <alignment horizontal="right" wrapText="1" readingOrder="1"/>
    </xf>
    <xf numFmtId="3" fontId="3153" fillId="3121" borderId="2987" xfId="0" applyNumberFormat="1" applyFont="1" applyFill="1" applyBorder="1" applyAlignment="1" applyProtection="1">
      <alignment horizontal="right" wrapText="1" readingOrder="1"/>
    </xf>
    <xf numFmtId="0" fontId="3154" fillId="3122" borderId="2988" xfId="0" applyFont="1" applyFill="1" applyBorder="1" applyAlignment="1" applyProtection="1">
      <alignment horizontal="left" vertical="top" wrapText="1" readingOrder="1"/>
    </xf>
    <xf numFmtId="0" fontId="3155" fillId="3123" borderId="2989" xfId="0" applyFont="1" applyFill="1" applyBorder="1" applyAlignment="1" applyProtection="1">
      <alignment horizontal="right" wrapText="1" readingOrder="1"/>
    </xf>
    <xf numFmtId="0" fontId="3156" fillId="3124" borderId="2990" xfId="0" applyFont="1" applyFill="1" applyBorder="1" applyAlignment="1" applyProtection="1">
      <alignment horizontal="right" wrapText="1" readingOrder="1"/>
    </xf>
    <xf numFmtId="0" fontId="3157" fillId="3125" borderId="2991" xfId="0" applyFont="1" applyFill="1" applyBorder="1" applyAlignment="1" applyProtection="1">
      <alignment horizontal="right" wrapText="1" readingOrder="1"/>
    </xf>
    <xf numFmtId="0" fontId="3158" fillId="3126" borderId="2992" xfId="0" applyFont="1" applyFill="1" applyBorder="1" applyAlignment="1" applyProtection="1">
      <alignment horizontal="right" wrapText="1" readingOrder="1"/>
    </xf>
    <xf numFmtId="3" fontId="3159" fillId="3127" borderId="2993" xfId="0" applyNumberFormat="1" applyFont="1" applyFill="1" applyBorder="1" applyAlignment="1" applyProtection="1">
      <alignment horizontal="right" wrapText="1" readingOrder="1"/>
    </xf>
    <xf numFmtId="0" fontId="3160" fillId="3128" borderId="2994" xfId="0" applyFont="1" applyFill="1" applyBorder="1" applyAlignment="1" applyProtection="1">
      <alignment horizontal="left" vertical="top" wrapText="1" readingOrder="1"/>
    </xf>
    <xf numFmtId="0" fontId="3161" fillId="3129" borderId="2995" xfId="0" applyFont="1" applyFill="1" applyBorder="1" applyAlignment="1" applyProtection="1">
      <alignment horizontal="right" wrapText="1" readingOrder="1"/>
    </xf>
    <xf numFmtId="0" fontId="3162" fillId="3130" borderId="2996" xfId="0" applyFont="1" applyFill="1" applyBorder="1" applyAlignment="1" applyProtection="1">
      <alignment horizontal="right" wrapText="1" readingOrder="1"/>
    </xf>
    <xf numFmtId="0" fontId="3163" fillId="3131" borderId="2997" xfId="0" applyFont="1" applyFill="1" applyBorder="1" applyAlignment="1" applyProtection="1">
      <alignment horizontal="right" wrapText="1" readingOrder="1"/>
    </xf>
    <xf numFmtId="0" fontId="3164" fillId="3132" borderId="2998" xfId="0" applyFont="1" applyFill="1" applyBorder="1" applyAlignment="1" applyProtection="1">
      <alignment horizontal="right" wrapText="1" readingOrder="1"/>
    </xf>
    <xf numFmtId="3" fontId="3165" fillId="3133" borderId="2999" xfId="0" applyNumberFormat="1" applyFont="1" applyFill="1" applyBorder="1" applyAlignment="1" applyProtection="1">
      <alignment horizontal="right" wrapText="1" readingOrder="1"/>
    </xf>
    <xf numFmtId="0" fontId="3166" fillId="3134" borderId="3000" xfId="0" applyFont="1" applyFill="1" applyBorder="1" applyAlignment="1" applyProtection="1">
      <alignment horizontal="right" wrapText="1" readingOrder="1"/>
    </xf>
    <xf numFmtId="0" fontId="3167" fillId="3135" borderId="3001" xfId="0" applyFont="1" applyFill="1" applyBorder="1" applyAlignment="1" applyProtection="1">
      <alignment horizontal="right" wrapText="1" readingOrder="1"/>
    </xf>
    <xf numFmtId="0" fontId="3168" fillId="3136" borderId="3002" xfId="0" applyFont="1" applyFill="1" applyBorder="1" applyAlignment="1" applyProtection="1">
      <alignment horizontal="right" wrapText="1" readingOrder="1"/>
    </xf>
    <xf numFmtId="0" fontId="3169" fillId="3137" borderId="3003" xfId="0" applyFont="1" applyFill="1" applyBorder="1" applyAlignment="1" applyProtection="1">
      <alignment horizontal="right" wrapText="1" readingOrder="1"/>
    </xf>
    <xf numFmtId="3" fontId="3170" fillId="3138" borderId="3004" xfId="0" applyNumberFormat="1" applyFont="1" applyFill="1" applyBorder="1" applyAlignment="1" applyProtection="1">
      <alignment horizontal="right" wrapText="1" readingOrder="1"/>
    </xf>
    <xf numFmtId="0" fontId="3200" fillId="3168" borderId="3034" xfId="0" applyFont="1" applyFill="1" applyBorder="1" applyAlignment="1" applyProtection="1">
      <alignment horizontal="right" vertical="top" wrapText="1" readingOrder="1"/>
    </xf>
    <xf numFmtId="0" fontId="3201" fillId="3169" borderId="3035" xfId="0" applyFont="1" applyFill="1" applyBorder="1" applyAlignment="1" applyProtection="1">
      <alignment horizontal="left" vertical="top" wrapText="1" readingOrder="1"/>
    </xf>
    <xf numFmtId="0" fontId="3202" fillId="3170" borderId="3036" xfId="0" applyFont="1" applyFill="1" applyBorder="1" applyAlignment="1" applyProtection="1">
      <alignment horizontal="right" wrapText="1" readingOrder="1"/>
    </xf>
    <xf numFmtId="0" fontId="3203" fillId="3171" borderId="3037" xfId="0" applyFont="1" applyFill="1" applyBorder="1" applyAlignment="1" applyProtection="1">
      <alignment horizontal="right" wrapText="1" readingOrder="1"/>
    </xf>
    <xf numFmtId="0" fontId="3204" fillId="3172" borderId="3038" xfId="0" applyFont="1" applyFill="1" applyBorder="1" applyAlignment="1" applyProtection="1">
      <alignment horizontal="right" wrapText="1" readingOrder="1"/>
    </xf>
    <xf numFmtId="0" fontId="3205" fillId="3173" borderId="3039" xfId="0" applyFont="1" applyFill="1" applyBorder="1" applyAlignment="1" applyProtection="1">
      <alignment horizontal="right" wrapText="1" readingOrder="1"/>
    </xf>
    <xf numFmtId="0" fontId="3206" fillId="3174" borderId="3040" xfId="0" applyFont="1" applyFill="1" applyBorder="1" applyAlignment="1" applyProtection="1">
      <alignment horizontal="right" wrapText="1" readingOrder="1"/>
    </xf>
    <xf numFmtId="3" fontId="3207" fillId="3175" borderId="3041" xfId="0" applyNumberFormat="1" applyFont="1" applyFill="1" applyBorder="1" applyAlignment="1" applyProtection="1">
      <alignment horizontal="right" wrapText="1" readingOrder="1"/>
    </xf>
    <xf numFmtId="3" fontId="3208" fillId="3176" borderId="3042" xfId="0" applyNumberFormat="1" applyFont="1" applyFill="1" applyBorder="1" applyAlignment="1" applyProtection="1">
      <alignment horizontal="right" wrapText="1" readingOrder="1"/>
    </xf>
    <xf numFmtId="3" fontId="3209" fillId="3177" borderId="3043" xfId="0" applyNumberFormat="1" applyFont="1" applyFill="1" applyBorder="1" applyAlignment="1" applyProtection="1">
      <alignment horizontal="right" wrapText="1" readingOrder="1"/>
    </xf>
    <xf numFmtId="3" fontId="3210" fillId="3178" borderId="3044" xfId="0" applyNumberFormat="1" applyFont="1" applyFill="1" applyBorder="1" applyAlignment="1" applyProtection="1">
      <alignment horizontal="right" wrapText="1" readingOrder="1"/>
    </xf>
    <xf numFmtId="3" fontId="3211" fillId="3179" borderId="3045" xfId="0" applyNumberFormat="1" applyFont="1" applyFill="1" applyBorder="1" applyAlignment="1" applyProtection="1">
      <alignment horizontal="right" wrapText="1" readingOrder="1"/>
    </xf>
    <xf numFmtId="3" fontId="3212" fillId="3180" borderId="3046" xfId="0" applyNumberFormat="1" applyFont="1" applyFill="1" applyBorder="1" applyAlignment="1" applyProtection="1">
      <alignment horizontal="right" wrapText="1" readingOrder="1"/>
    </xf>
    <xf numFmtId="3" fontId="3213" fillId="3181" borderId="3047" xfId="0" applyNumberFormat="1" applyFont="1" applyFill="1" applyBorder="1" applyAlignment="1" applyProtection="1">
      <alignment horizontal="right" wrapText="1" readingOrder="1"/>
    </xf>
    <xf numFmtId="3" fontId="3214" fillId="3182" borderId="3048" xfId="0" applyNumberFormat="1" applyFont="1" applyFill="1" applyBorder="1" applyAlignment="1" applyProtection="1">
      <alignment horizontal="right" wrapText="1" readingOrder="1"/>
    </xf>
    <xf numFmtId="3" fontId="3215" fillId="3183" borderId="3049" xfId="0" applyNumberFormat="1" applyFont="1" applyFill="1" applyBorder="1" applyAlignment="1" applyProtection="1">
      <alignment horizontal="right" wrapText="1" readingOrder="1"/>
    </xf>
    <xf numFmtId="3" fontId="3216" fillId="3184" borderId="3050" xfId="0" applyNumberFormat="1" applyFont="1" applyFill="1" applyBorder="1" applyAlignment="1" applyProtection="1">
      <alignment horizontal="right" wrapText="1" readingOrder="1"/>
    </xf>
    <xf numFmtId="3" fontId="3217" fillId="3185" borderId="3051" xfId="0" applyNumberFormat="1" applyFont="1" applyFill="1" applyBorder="1" applyAlignment="1" applyProtection="1">
      <alignment horizontal="right" wrapText="1" readingOrder="1"/>
    </xf>
    <xf numFmtId="3" fontId="3218" fillId="3186" borderId="3052" xfId="0" applyNumberFormat="1" applyFont="1" applyFill="1" applyBorder="1" applyAlignment="1" applyProtection="1">
      <alignment horizontal="right" wrapText="1" readingOrder="1"/>
    </xf>
    <xf numFmtId="3" fontId="3219" fillId="3187" borderId="3053" xfId="0" applyNumberFormat="1" applyFont="1" applyFill="1" applyBorder="1" applyAlignment="1" applyProtection="1">
      <alignment horizontal="right" wrapText="1" readingOrder="1"/>
    </xf>
    <xf numFmtId="3" fontId="3220" fillId="3188" borderId="3054" xfId="0" applyNumberFormat="1" applyFont="1" applyFill="1" applyBorder="1" applyAlignment="1" applyProtection="1">
      <alignment horizontal="right" wrapText="1" readingOrder="1"/>
    </xf>
    <xf numFmtId="3" fontId="3221" fillId="3189" borderId="3055" xfId="0" applyNumberFormat="1" applyFont="1" applyFill="1" applyBorder="1" applyAlignment="1" applyProtection="1">
      <alignment horizontal="right" wrapText="1" readingOrder="1"/>
    </xf>
    <xf numFmtId="3" fontId="3222" fillId="3190" borderId="3056" xfId="0" applyNumberFormat="1" applyFont="1" applyFill="1" applyBorder="1" applyAlignment="1" applyProtection="1">
      <alignment horizontal="right" wrapText="1" readingOrder="1"/>
    </xf>
    <xf numFmtId="3" fontId="3223" fillId="3191" borderId="3057" xfId="0" applyNumberFormat="1" applyFont="1" applyFill="1" applyBorder="1" applyAlignment="1" applyProtection="1">
      <alignment horizontal="right" wrapText="1" readingOrder="1"/>
    </xf>
    <xf numFmtId="3" fontId="3224" fillId="3192" borderId="3058" xfId="0" applyNumberFormat="1" applyFont="1" applyFill="1" applyBorder="1" applyAlignment="1" applyProtection="1">
      <alignment horizontal="right" wrapText="1" readingOrder="1"/>
    </xf>
    <xf numFmtId="3" fontId="3225" fillId="3193" borderId="3059" xfId="0" applyNumberFormat="1" applyFont="1" applyFill="1" applyBorder="1" applyAlignment="1" applyProtection="1">
      <alignment horizontal="right" wrapText="1" readingOrder="1"/>
    </xf>
    <xf numFmtId="3" fontId="3226" fillId="3194" borderId="3060" xfId="0" applyNumberFormat="1" applyFont="1" applyFill="1" applyBorder="1" applyAlignment="1" applyProtection="1">
      <alignment horizontal="right" wrapText="1" readingOrder="1"/>
    </xf>
    <xf numFmtId="3" fontId="3227" fillId="3195" borderId="3061" xfId="0" applyNumberFormat="1" applyFont="1" applyFill="1" applyBorder="1" applyAlignment="1" applyProtection="1">
      <alignment horizontal="right" wrapText="1" readingOrder="1"/>
    </xf>
    <xf numFmtId="3" fontId="3228" fillId="3196" borderId="3062" xfId="0" applyNumberFormat="1" applyFont="1" applyFill="1" applyBorder="1" applyAlignment="1" applyProtection="1">
      <alignment horizontal="right" wrapText="1" readingOrder="1"/>
    </xf>
    <xf numFmtId="0" fontId="3229" fillId="3197" borderId="3063" xfId="0" applyFont="1" applyFill="1" applyBorder="1" applyAlignment="1" applyProtection="1">
      <alignment horizontal="right" wrapText="1" readingOrder="1"/>
    </xf>
    <xf numFmtId="0" fontId="3230" fillId="3198" borderId="3064" xfId="0" applyFont="1" applyFill="1" applyBorder="1" applyAlignment="1" applyProtection="1">
      <alignment horizontal="right" wrapText="1" readingOrder="1"/>
    </xf>
    <xf numFmtId="0" fontId="3231" fillId="3199" borderId="3065" xfId="0" applyFont="1" applyFill="1" applyBorder="1" applyAlignment="1" applyProtection="1">
      <alignment horizontal="left" vertical="top" wrapText="1" readingOrder="1"/>
    </xf>
    <xf numFmtId="0" fontId="3232" fillId="3200" borderId="3066" xfId="0" applyFont="1" applyFill="1" applyBorder="1" applyAlignment="1" applyProtection="1">
      <alignment horizontal="right" wrapText="1" readingOrder="1"/>
    </xf>
    <xf numFmtId="0" fontId="3233" fillId="3201" borderId="3067" xfId="0" applyFont="1" applyFill="1" applyBorder="1" applyAlignment="1" applyProtection="1">
      <alignment horizontal="right" wrapText="1" readingOrder="1"/>
    </xf>
    <xf numFmtId="0" fontId="3234" fillId="3202" borderId="3068" xfId="0" applyFont="1" applyFill="1" applyBorder="1" applyAlignment="1" applyProtection="1">
      <alignment horizontal="right" wrapText="1" readingOrder="1"/>
    </xf>
    <xf numFmtId="0" fontId="3235" fillId="3203" borderId="3069" xfId="0" applyFont="1" applyFill="1" applyBorder="1" applyAlignment="1" applyProtection="1">
      <alignment horizontal="right" wrapText="1" readingOrder="1"/>
    </xf>
    <xf numFmtId="0" fontId="3236" fillId="3204" borderId="3070" xfId="0" applyFont="1" applyFill="1" applyBorder="1" applyAlignment="1" applyProtection="1">
      <alignment horizontal="right" wrapText="1" readingOrder="1"/>
    </xf>
    <xf numFmtId="3" fontId="3237" fillId="3205" borderId="3071" xfId="0" applyNumberFormat="1" applyFont="1" applyFill="1" applyBorder="1" applyAlignment="1" applyProtection="1">
      <alignment horizontal="right" wrapText="1" readingOrder="1"/>
    </xf>
    <xf numFmtId="3" fontId="3238" fillId="3206" borderId="3072" xfId="0" applyNumberFormat="1" applyFont="1" applyFill="1" applyBorder="1" applyAlignment="1" applyProtection="1">
      <alignment horizontal="right" wrapText="1" readingOrder="1"/>
    </xf>
    <xf numFmtId="3" fontId="3239" fillId="3207" borderId="3073" xfId="0" applyNumberFormat="1" applyFont="1" applyFill="1" applyBorder="1" applyAlignment="1" applyProtection="1">
      <alignment horizontal="right" wrapText="1" readingOrder="1"/>
    </xf>
    <xf numFmtId="3" fontId="3240" fillId="3208" borderId="3074" xfId="0" applyNumberFormat="1" applyFont="1" applyFill="1" applyBorder="1" applyAlignment="1" applyProtection="1">
      <alignment horizontal="right" wrapText="1" readingOrder="1"/>
    </xf>
    <xf numFmtId="3" fontId="3241" fillId="3209" borderId="3075" xfId="0" applyNumberFormat="1" applyFont="1" applyFill="1" applyBorder="1" applyAlignment="1" applyProtection="1">
      <alignment horizontal="right" wrapText="1" readingOrder="1"/>
    </xf>
    <xf numFmtId="3" fontId="3242" fillId="3210" borderId="3076" xfId="0" applyNumberFormat="1" applyFont="1" applyFill="1" applyBorder="1" applyAlignment="1" applyProtection="1">
      <alignment horizontal="right" wrapText="1" readingOrder="1"/>
    </xf>
    <xf numFmtId="3" fontId="3243" fillId="3211" borderId="3077" xfId="0" applyNumberFormat="1" applyFont="1" applyFill="1" applyBorder="1" applyAlignment="1" applyProtection="1">
      <alignment horizontal="right" wrapText="1" readingOrder="1"/>
    </xf>
    <xf numFmtId="3" fontId="3244" fillId="3212" borderId="3078" xfId="0" applyNumberFormat="1" applyFont="1" applyFill="1" applyBorder="1" applyAlignment="1" applyProtection="1">
      <alignment horizontal="right" wrapText="1" readingOrder="1"/>
    </xf>
    <xf numFmtId="3" fontId="3246" fillId="3213" borderId="3080" xfId="0" applyNumberFormat="1" applyFont="1" applyFill="1" applyBorder="1" applyAlignment="1" applyProtection="1">
      <alignment horizontal="right" wrapText="1" readingOrder="1"/>
    </xf>
    <xf numFmtId="3" fontId="3247" fillId="3214" borderId="3081" xfId="0" applyNumberFormat="1" applyFont="1" applyFill="1" applyBorder="1" applyAlignment="1" applyProtection="1">
      <alignment horizontal="right" wrapText="1" readingOrder="1"/>
    </xf>
    <xf numFmtId="3" fontId="3248" fillId="3215" borderId="3082" xfId="0" applyNumberFormat="1" applyFont="1" applyFill="1" applyBorder="1" applyAlignment="1" applyProtection="1">
      <alignment horizontal="right" wrapText="1" readingOrder="1"/>
    </xf>
    <xf numFmtId="3" fontId="3249" fillId="3216" borderId="3083" xfId="0" applyNumberFormat="1" applyFont="1" applyFill="1" applyBorder="1" applyAlignment="1" applyProtection="1">
      <alignment horizontal="right" wrapText="1" readingOrder="1"/>
    </xf>
    <xf numFmtId="3" fontId="3250" fillId="3217" borderId="3084" xfId="0" applyNumberFormat="1" applyFont="1" applyFill="1" applyBorder="1" applyAlignment="1" applyProtection="1">
      <alignment horizontal="right" wrapText="1" readingOrder="1"/>
    </xf>
    <xf numFmtId="3" fontId="3251" fillId="3218" borderId="3085" xfId="0" applyNumberFormat="1" applyFont="1" applyFill="1" applyBorder="1" applyAlignment="1" applyProtection="1">
      <alignment horizontal="right" wrapText="1" readingOrder="1"/>
    </xf>
    <xf numFmtId="3" fontId="3252" fillId="3219" borderId="3086" xfId="0" applyNumberFormat="1" applyFont="1" applyFill="1" applyBorder="1" applyAlignment="1" applyProtection="1">
      <alignment horizontal="right" wrapText="1" readingOrder="1"/>
    </xf>
    <xf numFmtId="3" fontId="3253" fillId="3220" borderId="3087" xfId="0" applyNumberFormat="1" applyFont="1" applyFill="1" applyBorder="1" applyAlignment="1" applyProtection="1">
      <alignment horizontal="right" wrapText="1" readingOrder="1"/>
    </xf>
    <xf numFmtId="3" fontId="3255" fillId="3221" borderId="3089" xfId="0" applyNumberFormat="1" applyFont="1" applyFill="1" applyBorder="1" applyAlignment="1" applyProtection="1">
      <alignment horizontal="right" wrapText="1" readingOrder="1"/>
    </xf>
    <xf numFmtId="3" fontId="3256" fillId="3222" borderId="3090" xfId="0" applyNumberFormat="1" applyFont="1" applyFill="1" applyBorder="1" applyAlignment="1" applyProtection="1">
      <alignment horizontal="right" wrapText="1" readingOrder="1"/>
    </xf>
    <xf numFmtId="3" fontId="3257" fillId="3223" borderId="3091" xfId="0" applyNumberFormat="1" applyFont="1" applyFill="1" applyBorder="1" applyAlignment="1" applyProtection="1">
      <alignment horizontal="right" wrapText="1" readingOrder="1"/>
    </xf>
    <xf numFmtId="3" fontId="3258" fillId="3224" borderId="3092" xfId="0" applyNumberFormat="1" applyFont="1" applyFill="1" applyBorder="1" applyAlignment="1" applyProtection="1">
      <alignment horizontal="right" wrapText="1" readingOrder="1"/>
    </xf>
    <xf numFmtId="0" fontId="3259" fillId="3225" borderId="3093" xfId="0" applyFont="1" applyFill="1" applyBorder="1" applyAlignment="1" applyProtection="1">
      <alignment horizontal="right" wrapText="1" readingOrder="1"/>
    </xf>
    <xf numFmtId="0" fontId="3260" fillId="3226" borderId="3094" xfId="0" applyFont="1" applyFill="1" applyBorder="1" applyAlignment="1" applyProtection="1">
      <alignment horizontal="right" wrapText="1" readingOrder="1"/>
    </xf>
    <xf numFmtId="0" fontId="3261" fillId="3227" borderId="3095" xfId="0" applyFont="1" applyFill="1" applyBorder="1" applyAlignment="1" applyProtection="1">
      <alignment horizontal="left" vertical="top" wrapText="1" readingOrder="1"/>
    </xf>
    <xf numFmtId="0" fontId="3262" fillId="3228" borderId="3096" xfId="0" applyFont="1" applyFill="1" applyBorder="1" applyAlignment="1" applyProtection="1">
      <alignment horizontal="right" wrapText="1" readingOrder="1"/>
    </xf>
    <xf numFmtId="0" fontId="3263" fillId="3229" borderId="3097" xfId="0" applyFont="1" applyFill="1" applyBorder="1" applyAlignment="1" applyProtection="1">
      <alignment horizontal="right" wrapText="1" readingOrder="1"/>
    </xf>
    <xf numFmtId="0" fontId="3264" fillId="3230" borderId="3098" xfId="0" applyFont="1" applyFill="1" applyBorder="1" applyAlignment="1" applyProtection="1">
      <alignment horizontal="right" wrapText="1" readingOrder="1"/>
    </xf>
    <xf numFmtId="0" fontId="3265" fillId="3231" borderId="3099" xfId="0" applyFont="1" applyFill="1" applyBorder="1" applyAlignment="1" applyProtection="1">
      <alignment horizontal="right" wrapText="1" readingOrder="1"/>
    </xf>
    <xf numFmtId="0" fontId="3266" fillId="3232" borderId="3100" xfId="0" applyFont="1" applyFill="1" applyBorder="1" applyAlignment="1" applyProtection="1">
      <alignment horizontal="right" wrapText="1" readingOrder="1"/>
    </xf>
    <xf numFmtId="3" fontId="3267" fillId="3233" borderId="3101" xfId="0" applyNumberFormat="1" applyFont="1" applyFill="1" applyBorder="1" applyAlignment="1" applyProtection="1">
      <alignment horizontal="right" wrapText="1" readingOrder="1"/>
    </xf>
    <xf numFmtId="3" fontId="3268" fillId="3234" borderId="3102" xfId="0" applyNumberFormat="1" applyFont="1" applyFill="1" applyBorder="1" applyAlignment="1" applyProtection="1">
      <alignment horizontal="right" wrapText="1" readingOrder="1"/>
    </xf>
    <xf numFmtId="3" fontId="3269" fillId="3235" borderId="3103" xfId="0" applyNumberFormat="1" applyFont="1" applyFill="1" applyBorder="1" applyAlignment="1" applyProtection="1">
      <alignment horizontal="right" wrapText="1" readingOrder="1"/>
    </xf>
    <xf numFmtId="3" fontId="3270" fillId="3236" borderId="3104" xfId="0" applyNumberFormat="1" applyFont="1" applyFill="1" applyBorder="1" applyAlignment="1" applyProtection="1">
      <alignment horizontal="right" wrapText="1" readingOrder="1"/>
    </xf>
    <xf numFmtId="3" fontId="3271" fillId="3237" borderId="3105" xfId="0" applyNumberFormat="1" applyFont="1" applyFill="1" applyBorder="1" applyAlignment="1" applyProtection="1">
      <alignment horizontal="right" wrapText="1" readingOrder="1"/>
    </xf>
    <xf numFmtId="3" fontId="3272" fillId="3238" borderId="3106" xfId="0" applyNumberFormat="1" applyFont="1" applyFill="1" applyBorder="1" applyAlignment="1" applyProtection="1">
      <alignment horizontal="right" wrapText="1" readingOrder="1"/>
    </xf>
    <xf numFmtId="3" fontId="3273" fillId="3239" borderId="3107" xfId="0" applyNumberFormat="1" applyFont="1" applyFill="1" applyBorder="1" applyAlignment="1" applyProtection="1">
      <alignment horizontal="right" wrapText="1" readingOrder="1"/>
    </xf>
    <xf numFmtId="3" fontId="3274" fillId="3240" borderId="3108" xfId="0" applyNumberFormat="1" applyFont="1" applyFill="1" applyBorder="1" applyAlignment="1" applyProtection="1">
      <alignment horizontal="right" wrapText="1" readingOrder="1"/>
    </xf>
    <xf numFmtId="3" fontId="3276" fillId="3241" borderId="3110" xfId="0" applyNumberFormat="1" applyFont="1" applyFill="1" applyBorder="1" applyAlignment="1" applyProtection="1">
      <alignment horizontal="right" wrapText="1" readingOrder="1"/>
    </xf>
    <xf numFmtId="3" fontId="3277" fillId="3242" borderId="3111" xfId="0" applyNumberFormat="1" applyFont="1" applyFill="1" applyBorder="1" applyAlignment="1" applyProtection="1">
      <alignment horizontal="right" wrapText="1" readingOrder="1"/>
    </xf>
    <xf numFmtId="3" fontId="3278" fillId="3243" borderId="3112" xfId="0" applyNumberFormat="1" applyFont="1" applyFill="1" applyBorder="1" applyAlignment="1" applyProtection="1">
      <alignment horizontal="right" wrapText="1" readingOrder="1"/>
    </xf>
    <xf numFmtId="3" fontId="3279" fillId="3244" borderId="3113" xfId="0" applyNumberFormat="1" applyFont="1" applyFill="1" applyBorder="1" applyAlignment="1" applyProtection="1">
      <alignment horizontal="right" wrapText="1" readingOrder="1"/>
    </xf>
    <xf numFmtId="3" fontId="3280" fillId="3245" borderId="3114" xfId="0" applyNumberFormat="1" applyFont="1" applyFill="1" applyBorder="1" applyAlignment="1" applyProtection="1">
      <alignment horizontal="right" wrapText="1" readingOrder="1"/>
    </xf>
    <xf numFmtId="3" fontId="3281" fillId="3246" borderId="3115" xfId="0" applyNumberFormat="1" applyFont="1" applyFill="1" applyBorder="1" applyAlignment="1" applyProtection="1">
      <alignment horizontal="right" wrapText="1" readingOrder="1"/>
    </xf>
    <xf numFmtId="3" fontId="3282" fillId="3247" borderId="3116" xfId="0" applyNumberFormat="1" applyFont="1" applyFill="1" applyBorder="1" applyAlignment="1" applyProtection="1">
      <alignment horizontal="right" wrapText="1" readingOrder="1"/>
    </xf>
    <xf numFmtId="3" fontId="3283" fillId="3248" borderId="3117" xfId="0" applyNumberFormat="1" applyFont="1" applyFill="1" applyBorder="1" applyAlignment="1" applyProtection="1">
      <alignment horizontal="right" wrapText="1" readingOrder="1"/>
    </xf>
    <xf numFmtId="3" fontId="3285" fillId="3249" borderId="3119" xfId="0" applyNumberFormat="1" applyFont="1" applyFill="1" applyBorder="1" applyAlignment="1" applyProtection="1">
      <alignment horizontal="right" wrapText="1" readingOrder="1"/>
    </xf>
    <xf numFmtId="3" fontId="3286" fillId="3250" borderId="3120" xfId="0" applyNumberFormat="1" applyFont="1" applyFill="1" applyBorder="1" applyAlignment="1" applyProtection="1">
      <alignment horizontal="right" wrapText="1" readingOrder="1"/>
    </xf>
    <xf numFmtId="3" fontId="3287" fillId="3251" borderId="3121" xfId="0" applyNumberFormat="1" applyFont="1" applyFill="1" applyBorder="1" applyAlignment="1" applyProtection="1">
      <alignment horizontal="right" wrapText="1" readingOrder="1"/>
    </xf>
    <xf numFmtId="3" fontId="3288" fillId="3252" borderId="3122" xfId="0" applyNumberFormat="1" applyFont="1" applyFill="1" applyBorder="1" applyAlignment="1" applyProtection="1">
      <alignment horizontal="right" wrapText="1" readingOrder="1"/>
    </xf>
    <xf numFmtId="0" fontId="3289" fillId="3253" borderId="3123" xfId="0" applyFont="1" applyFill="1" applyBorder="1" applyAlignment="1" applyProtection="1">
      <alignment horizontal="right" wrapText="1" readingOrder="1"/>
    </xf>
    <xf numFmtId="0" fontId="3290" fillId="3254" borderId="3124" xfId="0" applyFont="1" applyFill="1" applyBorder="1" applyAlignment="1" applyProtection="1">
      <alignment horizontal="right" wrapText="1" readingOrder="1"/>
    </xf>
    <xf numFmtId="0" fontId="3291" fillId="3255" borderId="3125" xfId="0" applyFont="1" applyFill="1" applyBorder="1" applyAlignment="1" applyProtection="1">
      <alignment horizontal="left" vertical="top" wrapText="1" readingOrder="1"/>
    </xf>
    <xf numFmtId="0" fontId="3292" fillId="3256" borderId="3126" xfId="0" applyFont="1" applyFill="1" applyBorder="1" applyAlignment="1" applyProtection="1">
      <alignment horizontal="right" wrapText="1" readingOrder="1"/>
    </xf>
    <xf numFmtId="0" fontId="3293" fillId="3257" borderId="3127" xfId="0" applyFont="1" applyFill="1" applyBorder="1" applyAlignment="1" applyProtection="1">
      <alignment horizontal="right" wrapText="1" readingOrder="1"/>
    </xf>
    <xf numFmtId="0" fontId="3294" fillId="3258" borderId="3128" xfId="0" applyFont="1" applyFill="1" applyBorder="1" applyAlignment="1" applyProtection="1">
      <alignment horizontal="right" wrapText="1" readingOrder="1"/>
    </xf>
    <xf numFmtId="0" fontId="3295" fillId="3259" borderId="3129" xfId="0" applyFont="1" applyFill="1" applyBorder="1" applyAlignment="1" applyProtection="1">
      <alignment horizontal="right" wrapText="1" readingOrder="1"/>
    </xf>
    <xf numFmtId="0" fontId="3296" fillId="3260" borderId="3130" xfId="0" applyFont="1" applyFill="1" applyBorder="1" applyAlignment="1" applyProtection="1">
      <alignment horizontal="right" wrapText="1" readingOrder="1"/>
    </xf>
    <xf numFmtId="3" fontId="3297" fillId="3261" borderId="3131" xfId="0" applyNumberFormat="1" applyFont="1" applyFill="1" applyBorder="1" applyAlignment="1" applyProtection="1">
      <alignment horizontal="right" wrapText="1" readingOrder="1"/>
    </xf>
    <xf numFmtId="3" fontId="3298" fillId="3262" borderId="3132" xfId="0" applyNumberFormat="1" applyFont="1" applyFill="1" applyBorder="1" applyAlignment="1" applyProtection="1">
      <alignment horizontal="right" wrapText="1" readingOrder="1"/>
    </xf>
    <xf numFmtId="3" fontId="3299" fillId="3263" borderId="3133" xfId="0" applyNumberFormat="1" applyFont="1" applyFill="1" applyBorder="1" applyAlignment="1" applyProtection="1">
      <alignment horizontal="right" wrapText="1" readingOrder="1"/>
    </xf>
    <xf numFmtId="3" fontId="3300" fillId="3264" borderId="3134" xfId="0" applyNumberFormat="1" applyFont="1" applyFill="1" applyBorder="1" applyAlignment="1" applyProtection="1">
      <alignment horizontal="right" wrapText="1" readingOrder="1"/>
    </xf>
    <xf numFmtId="3" fontId="3301" fillId="3265" borderId="3135" xfId="0" applyNumberFormat="1" applyFont="1" applyFill="1" applyBorder="1" applyAlignment="1" applyProtection="1">
      <alignment horizontal="right" wrapText="1" readingOrder="1"/>
    </xf>
    <xf numFmtId="3" fontId="3302" fillId="3266" borderId="3136" xfId="0" applyNumberFormat="1" applyFont="1" applyFill="1" applyBorder="1" applyAlignment="1" applyProtection="1">
      <alignment horizontal="right" wrapText="1" readingOrder="1"/>
    </xf>
    <xf numFmtId="3" fontId="3303" fillId="3267" borderId="3137" xfId="0" applyNumberFormat="1" applyFont="1" applyFill="1" applyBorder="1" applyAlignment="1" applyProtection="1">
      <alignment horizontal="right" wrapText="1" readingOrder="1"/>
    </xf>
    <xf numFmtId="3" fontId="3304" fillId="3268" borderId="3138" xfId="0" applyNumberFormat="1" applyFont="1" applyFill="1" applyBorder="1" applyAlignment="1" applyProtection="1">
      <alignment horizontal="right" wrapText="1" readingOrder="1"/>
    </xf>
    <xf numFmtId="3" fontId="3306" fillId="3269" borderId="3140" xfId="0" applyNumberFormat="1" applyFont="1" applyFill="1" applyBorder="1" applyAlignment="1" applyProtection="1">
      <alignment horizontal="right" wrapText="1" readingOrder="1"/>
    </xf>
    <xf numFmtId="3" fontId="3307" fillId="3270" borderId="3141" xfId="0" applyNumberFormat="1" applyFont="1" applyFill="1" applyBorder="1" applyAlignment="1" applyProtection="1">
      <alignment horizontal="right" wrapText="1" readingOrder="1"/>
    </xf>
    <xf numFmtId="3" fontId="3308" fillId="3271" borderId="3142" xfId="0" applyNumberFormat="1" applyFont="1" applyFill="1" applyBorder="1" applyAlignment="1" applyProtection="1">
      <alignment horizontal="right" wrapText="1" readingOrder="1"/>
    </xf>
    <xf numFmtId="3" fontId="3309" fillId="3272" borderId="3143" xfId="0" applyNumberFormat="1" applyFont="1" applyFill="1" applyBorder="1" applyAlignment="1" applyProtection="1">
      <alignment horizontal="right" wrapText="1" readingOrder="1"/>
    </xf>
    <xf numFmtId="3" fontId="3310" fillId="3273" borderId="3144" xfId="0" applyNumberFormat="1" applyFont="1" applyFill="1" applyBorder="1" applyAlignment="1" applyProtection="1">
      <alignment horizontal="right" wrapText="1" readingOrder="1"/>
    </xf>
    <xf numFmtId="3" fontId="3311" fillId="3274" borderId="3145" xfId="0" applyNumberFormat="1" applyFont="1" applyFill="1" applyBorder="1" applyAlignment="1" applyProtection="1">
      <alignment horizontal="right" wrapText="1" readingOrder="1"/>
    </xf>
    <xf numFmtId="3" fontId="3312" fillId="3275" borderId="3146" xfId="0" applyNumberFormat="1" applyFont="1" applyFill="1" applyBorder="1" applyAlignment="1" applyProtection="1">
      <alignment horizontal="right" wrapText="1" readingOrder="1"/>
    </xf>
    <xf numFmtId="3" fontId="3313" fillId="3276" borderId="3147" xfId="0" applyNumberFormat="1" applyFont="1" applyFill="1" applyBorder="1" applyAlignment="1" applyProtection="1">
      <alignment horizontal="right" wrapText="1" readingOrder="1"/>
    </xf>
    <xf numFmtId="3" fontId="3315" fillId="3277" borderId="3149" xfId="0" applyNumberFormat="1" applyFont="1" applyFill="1" applyBorder="1" applyAlignment="1" applyProtection="1">
      <alignment horizontal="right" wrapText="1" readingOrder="1"/>
    </xf>
    <xf numFmtId="3" fontId="3316" fillId="3278" borderId="3150" xfId="0" applyNumberFormat="1" applyFont="1" applyFill="1" applyBorder="1" applyAlignment="1" applyProtection="1">
      <alignment horizontal="right" wrapText="1" readingOrder="1"/>
    </xf>
    <xf numFmtId="3" fontId="3317" fillId="3279" borderId="3151" xfId="0" applyNumberFormat="1" applyFont="1" applyFill="1" applyBorder="1" applyAlignment="1" applyProtection="1">
      <alignment horizontal="right" wrapText="1" readingOrder="1"/>
    </xf>
    <xf numFmtId="3" fontId="3318" fillId="3280" borderId="3152" xfId="0" applyNumberFormat="1" applyFont="1" applyFill="1" applyBorder="1" applyAlignment="1" applyProtection="1">
      <alignment horizontal="right" wrapText="1" readingOrder="1"/>
    </xf>
    <xf numFmtId="0" fontId="3319" fillId="3281" borderId="3153" xfId="0" applyFont="1" applyFill="1" applyBorder="1" applyAlignment="1" applyProtection="1">
      <alignment horizontal="right" wrapText="1" readingOrder="1"/>
    </xf>
    <xf numFmtId="0" fontId="3320" fillId="3282" borderId="3154" xfId="0" applyFont="1" applyFill="1" applyBorder="1" applyAlignment="1" applyProtection="1">
      <alignment horizontal="right" wrapText="1" readingOrder="1"/>
    </xf>
    <xf numFmtId="0" fontId="3321" fillId="3283" borderId="3155" xfId="0" applyFont="1" applyFill="1" applyBorder="1" applyAlignment="1" applyProtection="1">
      <alignment horizontal="left" vertical="top" wrapText="1" readingOrder="1"/>
    </xf>
    <xf numFmtId="0" fontId="3322" fillId="3284" borderId="3156" xfId="0" applyFont="1" applyFill="1" applyBorder="1" applyAlignment="1" applyProtection="1">
      <alignment horizontal="right" wrapText="1" readingOrder="1"/>
    </xf>
    <xf numFmtId="0" fontId="3323" fillId="3285" borderId="3157" xfId="0" applyFont="1" applyFill="1" applyBorder="1" applyAlignment="1" applyProtection="1">
      <alignment horizontal="right" wrapText="1" readingOrder="1"/>
    </xf>
    <xf numFmtId="0" fontId="3324" fillId="3286" borderId="3158" xfId="0" applyFont="1" applyFill="1" applyBorder="1" applyAlignment="1" applyProtection="1">
      <alignment horizontal="right" wrapText="1" readingOrder="1"/>
    </xf>
    <xf numFmtId="0" fontId="3325" fillId="3287" borderId="3159" xfId="0" applyFont="1" applyFill="1" applyBorder="1" applyAlignment="1" applyProtection="1">
      <alignment horizontal="right" wrapText="1" readingOrder="1"/>
    </xf>
    <xf numFmtId="0" fontId="3326" fillId="3288" borderId="3160" xfId="0" applyFont="1" applyFill="1" applyBorder="1" applyAlignment="1" applyProtection="1">
      <alignment horizontal="right" wrapText="1" readingOrder="1"/>
    </xf>
    <xf numFmtId="3" fontId="3327" fillId="3289" borderId="3161" xfId="0" applyNumberFormat="1" applyFont="1" applyFill="1" applyBorder="1" applyAlignment="1" applyProtection="1">
      <alignment horizontal="right" wrapText="1" readingOrder="1"/>
    </xf>
    <xf numFmtId="3" fontId="3328" fillId="3290" borderId="3162" xfId="0" applyNumberFormat="1" applyFont="1" applyFill="1" applyBorder="1" applyAlignment="1" applyProtection="1">
      <alignment horizontal="right" wrapText="1" readingOrder="1"/>
    </xf>
    <xf numFmtId="3" fontId="3329" fillId="3291" borderId="3163" xfId="0" applyNumberFormat="1" applyFont="1" applyFill="1" applyBorder="1" applyAlignment="1" applyProtection="1">
      <alignment horizontal="right" wrapText="1" readingOrder="1"/>
    </xf>
    <xf numFmtId="3" fontId="3330" fillId="3292" borderId="3164" xfId="0" applyNumberFormat="1" applyFont="1" applyFill="1" applyBorder="1" applyAlignment="1" applyProtection="1">
      <alignment horizontal="right" wrapText="1" readingOrder="1"/>
    </xf>
    <xf numFmtId="3" fontId="3331" fillId="3293" borderId="3165" xfId="0" applyNumberFormat="1" applyFont="1" applyFill="1" applyBorder="1" applyAlignment="1" applyProtection="1">
      <alignment horizontal="right" wrapText="1" readingOrder="1"/>
    </xf>
    <xf numFmtId="3" fontId="3332" fillId="3294" borderId="3166" xfId="0" applyNumberFormat="1" applyFont="1" applyFill="1" applyBorder="1" applyAlignment="1" applyProtection="1">
      <alignment horizontal="right" wrapText="1" readingOrder="1"/>
    </xf>
    <xf numFmtId="3" fontId="3333" fillId="3295" borderId="3167" xfId="0" applyNumberFormat="1" applyFont="1" applyFill="1" applyBorder="1" applyAlignment="1" applyProtection="1">
      <alignment horizontal="right" wrapText="1" readingOrder="1"/>
    </xf>
    <xf numFmtId="3" fontId="3334" fillId="3296" borderId="3168" xfId="0" applyNumberFormat="1" applyFont="1" applyFill="1" applyBorder="1" applyAlignment="1" applyProtection="1">
      <alignment horizontal="right" wrapText="1" readingOrder="1"/>
    </xf>
    <xf numFmtId="3" fontId="3336" fillId="3297" borderId="3170" xfId="0" applyNumberFormat="1" applyFont="1" applyFill="1" applyBorder="1" applyAlignment="1" applyProtection="1">
      <alignment horizontal="right" wrapText="1" readingOrder="1"/>
    </xf>
    <xf numFmtId="3" fontId="3337" fillId="3298" borderId="3171" xfId="0" applyNumberFormat="1" applyFont="1" applyFill="1" applyBorder="1" applyAlignment="1" applyProtection="1">
      <alignment horizontal="right" wrapText="1" readingOrder="1"/>
    </xf>
    <xf numFmtId="3" fontId="3338" fillId="3299" borderId="3172" xfId="0" applyNumberFormat="1" applyFont="1" applyFill="1" applyBorder="1" applyAlignment="1" applyProtection="1">
      <alignment horizontal="right" wrapText="1" readingOrder="1"/>
    </xf>
    <xf numFmtId="3" fontId="3339" fillId="3300" borderId="3173" xfId="0" applyNumberFormat="1" applyFont="1" applyFill="1" applyBorder="1" applyAlignment="1" applyProtection="1">
      <alignment horizontal="right" wrapText="1" readingOrder="1"/>
    </xf>
    <xf numFmtId="3" fontId="3340" fillId="3301" borderId="3174" xfId="0" applyNumberFormat="1" applyFont="1" applyFill="1" applyBorder="1" applyAlignment="1" applyProtection="1">
      <alignment horizontal="right" wrapText="1" readingOrder="1"/>
    </xf>
    <xf numFmtId="3" fontId="3341" fillId="3302" borderId="3175" xfId="0" applyNumberFormat="1" applyFont="1" applyFill="1" applyBorder="1" applyAlignment="1" applyProtection="1">
      <alignment horizontal="right" wrapText="1" readingOrder="1"/>
    </xf>
    <xf numFmtId="3" fontId="3342" fillId="3303" borderId="3176" xfId="0" applyNumberFormat="1" applyFont="1" applyFill="1" applyBorder="1" applyAlignment="1" applyProtection="1">
      <alignment horizontal="right" wrapText="1" readingOrder="1"/>
    </xf>
    <xf numFmtId="3" fontId="3343" fillId="3304" borderId="3177" xfId="0" applyNumberFormat="1" applyFont="1" applyFill="1" applyBorder="1" applyAlignment="1" applyProtection="1">
      <alignment horizontal="right" wrapText="1" readingOrder="1"/>
    </xf>
    <xf numFmtId="3" fontId="3345" fillId="3305" borderId="3179" xfId="0" applyNumberFormat="1" applyFont="1" applyFill="1" applyBorder="1" applyAlignment="1" applyProtection="1">
      <alignment horizontal="right" wrapText="1" readingOrder="1"/>
    </xf>
    <xf numFmtId="3" fontId="3346" fillId="3306" borderId="3180" xfId="0" applyNumberFormat="1" applyFont="1" applyFill="1" applyBorder="1" applyAlignment="1" applyProtection="1">
      <alignment horizontal="right" wrapText="1" readingOrder="1"/>
    </xf>
    <xf numFmtId="3" fontId="3347" fillId="3307" borderId="3181" xfId="0" applyNumberFormat="1" applyFont="1" applyFill="1" applyBorder="1" applyAlignment="1" applyProtection="1">
      <alignment horizontal="right" wrapText="1" readingOrder="1"/>
    </xf>
    <xf numFmtId="3" fontId="3348" fillId="3308" borderId="3182" xfId="0" applyNumberFormat="1" applyFont="1" applyFill="1" applyBorder="1" applyAlignment="1" applyProtection="1">
      <alignment horizontal="right" wrapText="1" readingOrder="1"/>
    </xf>
    <xf numFmtId="0" fontId="3349" fillId="3309" borderId="3183" xfId="0" applyFont="1" applyFill="1" applyBorder="1" applyAlignment="1" applyProtection="1">
      <alignment horizontal="right" wrapText="1" readingOrder="1"/>
    </xf>
    <xf numFmtId="0" fontId="3350" fillId="3310" borderId="3184" xfId="0" applyFont="1" applyFill="1" applyBorder="1" applyAlignment="1" applyProtection="1">
      <alignment horizontal="right" wrapText="1" readingOrder="1"/>
    </xf>
    <xf numFmtId="0" fontId="3351" fillId="3311" borderId="3185" xfId="0" applyFont="1" applyFill="1" applyBorder="1" applyAlignment="1" applyProtection="1">
      <alignment horizontal="left" vertical="top" wrapText="1" readingOrder="1"/>
    </xf>
    <xf numFmtId="0" fontId="3352" fillId="3312" borderId="3186" xfId="0" applyFont="1" applyFill="1" applyBorder="1" applyAlignment="1" applyProtection="1">
      <alignment horizontal="right" wrapText="1" readingOrder="1"/>
    </xf>
    <xf numFmtId="0" fontId="3353" fillId="3313" borderId="3187" xfId="0" applyFont="1" applyFill="1" applyBorder="1" applyAlignment="1" applyProtection="1">
      <alignment horizontal="right" wrapText="1" readingOrder="1"/>
    </xf>
    <xf numFmtId="0" fontId="3354" fillId="3314" borderId="3188" xfId="0" applyFont="1" applyFill="1" applyBorder="1" applyAlignment="1" applyProtection="1">
      <alignment horizontal="right" wrapText="1" readingOrder="1"/>
    </xf>
    <xf numFmtId="0" fontId="3355" fillId="3315" borderId="3189" xfId="0" applyFont="1" applyFill="1" applyBorder="1" applyAlignment="1" applyProtection="1">
      <alignment horizontal="right" wrapText="1" readingOrder="1"/>
    </xf>
    <xf numFmtId="0" fontId="3356" fillId="3316" borderId="3190" xfId="0" applyFont="1" applyFill="1" applyBorder="1" applyAlignment="1" applyProtection="1">
      <alignment horizontal="right" wrapText="1" readingOrder="1"/>
    </xf>
    <xf numFmtId="3" fontId="3357" fillId="3317" borderId="3191" xfId="0" applyNumberFormat="1" applyFont="1" applyFill="1" applyBorder="1" applyAlignment="1" applyProtection="1">
      <alignment horizontal="right" wrapText="1" readingOrder="1"/>
    </xf>
    <xf numFmtId="0" fontId="3358" fillId="3318" borderId="3192" xfId="0" applyFont="1" applyFill="1" applyBorder="1" applyAlignment="1" applyProtection="1">
      <alignment horizontal="right" wrapText="1" readingOrder="1"/>
    </xf>
    <xf numFmtId="0" fontId="3359" fillId="3319" borderId="3193" xfId="0" applyFont="1" applyFill="1" applyBorder="1" applyAlignment="1" applyProtection="1">
      <alignment horizontal="right" wrapText="1" readingOrder="1"/>
    </xf>
    <xf numFmtId="0" fontId="3389" fillId="3349" borderId="3224" xfId="0" applyFont="1" applyFill="1" applyBorder="1" applyAlignment="1" applyProtection="1">
      <alignment horizontal="right" vertical="top" wrapText="1" readingOrder="1"/>
    </xf>
    <xf numFmtId="0" fontId="3390" fillId="3350" borderId="3226" xfId="0" applyFont="1" applyFill="1" applyBorder="1" applyAlignment="1" applyProtection="1">
      <alignment horizontal="left" vertical="top" wrapText="1" readingOrder="1"/>
    </xf>
    <xf numFmtId="3" fontId="3391" fillId="3351" borderId="3227" xfId="0" applyNumberFormat="1" applyFont="1" applyFill="1" applyBorder="1" applyAlignment="1" applyProtection="1">
      <alignment horizontal="right" wrapText="1" readingOrder="1"/>
    </xf>
    <xf numFmtId="3" fontId="3392" fillId="3352" borderId="3228" xfId="0" applyNumberFormat="1" applyFont="1" applyFill="1" applyBorder="1" applyAlignment="1" applyProtection="1">
      <alignment horizontal="right" wrapText="1" readingOrder="1"/>
    </xf>
    <xf numFmtId="3" fontId="3393" fillId="3353" borderId="3229" xfId="0" applyNumberFormat="1" applyFont="1" applyFill="1" applyBorder="1" applyAlignment="1" applyProtection="1">
      <alignment horizontal="right" wrapText="1" readingOrder="1"/>
    </xf>
    <xf numFmtId="3" fontId="3394" fillId="3354" borderId="3230" xfId="0" applyNumberFormat="1" applyFont="1" applyFill="1" applyBorder="1" applyAlignment="1" applyProtection="1">
      <alignment horizontal="right" wrapText="1" readingOrder="1"/>
    </xf>
    <xf numFmtId="3" fontId="3395" fillId="3355" borderId="3231" xfId="0" applyNumberFormat="1" applyFont="1" applyFill="1" applyBorder="1" applyAlignment="1" applyProtection="1">
      <alignment horizontal="right" wrapText="1" readingOrder="1"/>
    </xf>
    <xf numFmtId="3" fontId="3396" fillId="3356" borderId="3232" xfId="0" applyNumberFormat="1" applyFont="1" applyFill="1" applyBorder="1" applyAlignment="1" applyProtection="1">
      <alignment horizontal="right" wrapText="1" readingOrder="1"/>
    </xf>
    <xf numFmtId="3" fontId="3397" fillId="3357" borderId="3233" xfId="0" applyNumberFormat="1" applyFont="1" applyFill="1" applyBorder="1" applyAlignment="1" applyProtection="1">
      <alignment horizontal="right" wrapText="1" readingOrder="1"/>
    </xf>
    <xf numFmtId="3" fontId="3398" fillId="3358" borderId="3234" xfId="0" applyNumberFormat="1" applyFont="1" applyFill="1" applyBorder="1" applyAlignment="1" applyProtection="1">
      <alignment horizontal="right" wrapText="1" readingOrder="1"/>
    </xf>
    <xf numFmtId="3" fontId="3399" fillId="3359" borderId="3235" xfId="0" applyNumberFormat="1" applyFont="1" applyFill="1" applyBorder="1" applyAlignment="1" applyProtection="1">
      <alignment horizontal="right" wrapText="1" readingOrder="1"/>
    </xf>
    <xf numFmtId="3" fontId="3400" fillId="3360" borderId="3236" xfId="0" applyNumberFormat="1" applyFont="1" applyFill="1" applyBorder="1" applyAlignment="1" applyProtection="1">
      <alignment horizontal="right" wrapText="1" readingOrder="1"/>
    </xf>
    <xf numFmtId="3" fontId="3401" fillId="3361" borderId="3237" xfId="0" applyNumberFormat="1" applyFont="1" applyFill="1" applyBorder="1" applyAlignment="1" applyProtection="1">
      <alignment horizontal="right" wrapText="1" readingOrder="1"/>
    </xf>
    <xf numFmtId="3" fontId="3402" fillId="3362" borderId="3238" xfId="0" applyNumberFormat="1" applyFont="1" applyFill="1" applyBorder="1" applyAlignment="1" applyProtection="1">
      <alignment horizontal="right" wrapText="1" readingOrder="1"/>
    </xf>
    <xf numFmtId="3" fontId="3403" fillId="3363" borderId="3239" xfId="0" applyNumberFormat="1" applyFont="1" applyFill="1" applyBorder="1" applyAlignment="1" applyProtection="1">
      <alignment horizontal="right" wrapText="1" readingOrder="1"/>
    </xf>
    <xf numFmtId="3" fontId="3404" fillId="3364" borderId="3240" xfId="0" applyNumberFormat="1" applyFont="1" applyFill="1" applyBorder="1" applyAlignment="1" applyProtection="1">
      <alignment horizontal="right" wrapText="1" readingOrder="1"/>
    </xf>
    <xf numFmtId="3" fontId="3405" fillId="3365" borderId="3241" xfId="0" applyNumberFormat="1" applyFont="1" applyFill="1" applyBorder="1" applyAlignment="1" applyProtection="1">
      <alignment horizontal="right" wrapText="1" readingOrder="1"/>
    </xf>
    <xf numFmtId="3" fontId="3406" fillId="3366" borderId="3242" xfId="0" applyNumberFormat="1" applyFont="1" applyFill="1" applyBorder="1" applyAlignment="1" applyProtection="1">
      <alignment horizontal="right" wrapText="1" readingOrder="1"/>
    </xf>
    <xf numFmtId="3" fontId="3407" fillId="3367" borderId="3243" xfId="0" applyNumberFormat="1" applyFont="1" applyFill="1" applyBorder="1" applyAlignment="1" applyProtection="1">
      <alignment horizontal="right" wrapText="1" readingOrder="1"/>
    </xf>
    <xf numFmtId="3" fontId="3408" fillId="3368" borderId="3244" xfId="0" applyNumberFormat="1" applyFont="1" applyFill="1" applyBorder="1" applyAlignment="1" applyProtection="1">
      <alignment horizontal="right" wrapText="1" readingOrder="1"/>
    </xf>
    <xf numFmtId="3" fontId="3409" fillId="3369" borderId="3245" xfId="0" applyNumberFormat="1" applyFont="1" applyFill="1" applyBorder="1" applyAlignment="1" applyProtection="1">
      <alignment horizontal="right" wrapText="1" readingOrder="1"/>
    </xf>
    <xf numFmtId="3" fontId="3410" fillId="3370" borderId="3246" xfId="0" applyNumberFormat="1" applyFont="1" applyFill="1" applyBorder="1" applyAlignment="1" applyProtection="1">
      <alignment horizontal="right" wrapText="1" readingOrder="1"/>
    </xf>
    <xf numFmtId="3" fontId="3411" fillId="3371" borderId="3247" xfId="0" applyNumberFormat="1" applyFont="1" applyFill="1" applyBorder="1" applyAlignment="1" applyProtection="1">
      <alignment horizontal="right" wrapText="1" readingOrder="1"/>
    </xf>
    <xf numFmtId="3" fontId="3412" fillId="3372" borderId="3248" xfId="0" applyNumberFormat="1" applyFont="1" applyFill="1" applyBorder="1" applyAlignment="1" applyProtection="1">
      <alignment horizontal="right" wrapText="1" readingOrder="1"/>
    </xf>
    <xf numFmtId="3" fontId="3413" fillId="3373" borderId="3249" xfId="0" applyNumberFormat="1" applyFont="1" applyFill="1" applyBorder="1" applyAlignment="1" applyProtection="1">
      <alignment horizontal="right" wrapText="1" readingOrder="1"/>
    </xf>
    <xf numFmtId="3" fontId="3414" fillId="3374" borderId="3250" xfId="0" applyNumberFormat="1" applyFont="1" applyFill="1" applyBorder="1" applyAlignment="1" applyProtection="1">
      <alignment horizontal="right" wrapText="1" readingOrder="1"/>
    </xf>
    <xf numFmtId="3" fontId="3415" fillId="3375" borderId="3251" xfId="0" applyNumberFormat="1" applyFont="1" applyFill="1" applyBorder="1" applyAlignment="1" applyProtection="1">
      <alignment horizontal="right" wrapText="1" readingOrder="1"/>
    </xf>
    <xf numFmtId="3" fontId="3416" fillId="3376" borderId="3252" xfId="0" applyNumberFormat="1" applyFont="1" applyFill="1" applyBorder="1" applyAlignment="1" applyProtection="1">
      <alignment horizontal="right" wrapText="1" readingOrder="1"/>
    </xf>
    <xf numFmtId="3" fontId="3417" fillId="3377" borderId="3253" xfId="0" applyNumberFormat="1" applyFont="1" applyFill="1" applyBorder="1" applyAlignment="1" applyProtection="1">
      <alignment horizontal="right" wrapText="1" readingOrder="1"/>
    </xf>
    <xf numFmtId="0" fontId="3418" fillId="3378" borderId="3254" xfId="0" applyFont="1" applyFill="1" applyBorder="1" applyAlignment="1" applyProtection="1">
      <alignment horizontal="right" wrapText="1" readingOrder="1"/>
    </xf>
    <xf numFmtId="0" fontId="3419" fillId="3379" borderId="3255" xfId="0" applyFont="1" applyFill="1" applyBorder="1" applyAlignment="1" applyProtection="1">
      <alignment horizontal="right" wrapText="1" readingOrder="1"/>
    </xf>
    <xf numFmtId="0" fontId="3420" fillId="3380" borderId="3256" xfId="0" applyFont="1" applyFill="1" applyBorder="1" applyAlignment="1" applyProtection="1">
      <alignment horizontal="left" vertical="top" wrapText="1" readingOrder="1"/>
    </xf>
    <xf numFmtId="3" fontId="3421" fillId="3381" borderId="3257" xfId="0" applyNumberFormat="1" applyFont="1" applyFill="1" applyBorder="1" applyAlignment="1" applyProtection="1">
      <alignment horizontal="right" wrapText="1" readingOrder="1"/>
    </xf>
    <xf numFmtId="3" fontId="3422" fillId="3382" borderId="3258" xfId="0" applyNumberFormat="1" applyFont="1" applyFill="1" applyBorder="1" applyAlignment="1" applyProtection="1">
      <alignment horizontal="right" wrapText="1" readingOrder="1"/>
    </xf>
    <xf numFmtId="3" fontId="3423" fillId="3383" borderId="3259" xfId="0" applyNumberFormat="1" applyFont="1" applyFill="1" applyBorder="1" applyAlignment="1" applyProtection="1">
      <alignment horizontal="right" wrapText="1" readingOrder="1"/>
    </xf>
    <xf numFmtId="3" fontId="3424" fillId="3384" borderId="3260" xfId="0" applyNumberFormat="1" applyFont="1" applyFill="1" applyBorder="1" applyAlignment="1" applyProtection="1">
      <alignment horizontal="right" wrapText="1" readingOrder="1"/>
    </xf>
    <xf numFmtId="3" fontId="3425" fillId="3385" borderId="3261" xfId="0" applyNumberFormat="1" applyFont="1" applyFill="1" applyBorder="1" applyAlignment="1" applyProtection="1">
      <alignment horizontal="right" wrapText="1" readingOrder="1"/>
    </xf>
    <xf numFmtId="3" fontId="3426" fillId="3386" borderId="3262" xfId="0" applyNumberFormat="1" applyFont="1" applyFill="1" applyBorder="1" applyAlignment="1" applyProtection="1">
      <alignment horizontal="right" wrapText="1" readingOrder="1"/>
    </xf>
    <xf numFmtId="3" fontId="3427" fillId="3387" borderId="3263" xfId="0" applyNumberFormat="1" applyFont="1" applyFill="1" applyBorder="1" applyAlignment="1" applyProtection="1">
      <alignment horizontal="right" wrapText="1" readingOrder="1"/>
    </xf>
    <xf numFmtId="3" fontId="3428" fillId="3388" borderId="3264" xfId="0" applyNumberFormat="1" applyFont="1" applyFill="1" applyBorder="1" applyAlignment="1" applyProtection="1">
      <alignment horizontal="right" wrapText="1" readingOrder="1"/>
    </xf>
    <xf numFmtId="3" fontId="3429" fillId="3389" borderId="3265" xfId="0" applyNumberFormat="1" applyFont="1" applyFill="1" applyBorder="1" applyAlignment="1" applyProtection="1">
      <alignment horizontal="right" wrapText="1" readingOrder="1"/>
    </xf>
    <xf numFmtId="3" fontId="3430" fillId="3390" borderId="3266" xfId="0" applyNumberFormat="1" applyFont="1" applyFill="1" applyBorder="1" applyAlignment="1" applyProtection="1">
      <alignment horizontal="right" wrapText="1" readingOrder="1"/>
    </xf>
    <xf numFmtId="3" fontId="3431" fillId="3391" borderId="3267" xfId="0" applyNumberFormat="1" applyFont="1" applyFill="1" applyBorder="1" applyAlignment="1" applyProtection="1">
      <alignment horizontal="right" wrapText="1" readingOrder="1"/>
    </xf>
    <xf numFmtId="3" fontId="3432" fillId="3392" borderId="3268" xfId="0" applyNumberFormat="1" applyFont="1" applyFill="1" applyBorder="1" applyAlignment="1" applyProtection="1">
      <alignment horizontal="right" wrapText="1" readingOrder="1"/>
    </xf>
    <xf numFmtId="3" fontId="3433" fillId="3393" borderId="3269" xfId="0" applyNumberFormat="1" applyFont="1" applyFill="1" applyBorder="1" applyAlignment="1" applyProtection="1">
      <alignment horizontal="right" wrapText="1" readingOrder="1"/>
    </xf>
    <xf numFmtId="3" fontId="3435" fillId="3394" borderId="3271" xfId="0" applyNumberFormat="1" applyFont="1" applyFill="1" applyBorder="1" applyAlignment="1" applyProtection="1">
      <alignment horizontal="right" wrapText="1" readingOrder="1"/>
    </xf>
    <xf numFmtId="3" fontId="3436" fillId="3395" borderId="3272" xfId="0" applyNumberFormat="1" applyFont="1" applyFill="1" applyBorder="1" applyAlignment="1" applyProtection="1">
      <alignment horizontal="right" wrapText="1" readingOrder="1"/>
    </xf>
    <xf numFmtId="3" fontId="3437" fillId="3396" borderId="3273" xfId="0" applyNumberFormat="1" applyFont="1" applyFill="1" applyBorder="1" applyAlignment="1" applyProtection="1">
      <alignment horizontal="right" wrapText="1" readingOrder="1"/>
    </xf>
    <xf numFmtId="3" fontId="3438" fillId="3397" borderId="3274" xfId="0" applyNumberFormat="1" applyFont="1" applyFill="1" applyBorder="1" applyAlignment="1" applyProtection="1">
      <alignment horizontal="right" wrapText="1" readingOrder="1"/>
    </xf>
    <xf numFmtId="3" fontId="3439" fillId="3398" borderId="3275" xfId="0" applyNumberFormat="1" applyFont="1" applyFill="1" applyBorder="1" applyAlignment="1" applyProtection="1">
      <alignment horizontal="right" wrapText="1" readingOrder="1"/>
    </xf>
    <xf numFmtId="3" fontId="3440" fillId="3399" borderId="3276" xfId="0" applyNumberFormat="1" applyFont="1" applyFill="1" applyBorder="1" applyAlignment="1" applyProtection="1">
      <alignment horizontal="right" wrapText="1" readingOrder="1"/>
    </xf>
    <xf numFmtId="3" fontId="3441" fillId="3400" borderId="3277" xfId="0" applyNumberFormat="1" applyFont="1" applyFill="1" applyBorder="1" applyAlignment="1" applyProtection="1">
      <alignment horizontal="right" wrapText="1" readingOrder="1"/>
    </xf>
    <xf numFmtId="3" fontId="3442" fillId="3401" borderId="3278" xfId="0" applyNumberFormat="1" applyFont="1" applyFill="1" applyBorder="1" applyAlignment="1" applyProtection="1">
      <alignment horizontal="right" wrapText="1" readingOrder="1"/>
    </xf>
    <xf numFmtId="3" fontId="3444" fillId="3402" borderId="3280" xfId="0" applyNumberFormat="1" applyFont="1" applyFill="1" applyBorder="1" applyAlignment="1" applyProtection="1">
      <alignment horizontal="right" wrapText="1" readingOrder="1"/>
    </xf>
    <xf numFmtId="3" fontId="3445" fillId="3403" borderId="3281" xfId="0" applyNumberFormat="1" applyFont="1" applyFill="1" applyBorder="1" applyAlignment="1" applyProtection="1">
      <alignment horizontal="right" wrapText="1" readingOrder="1"/>
    </xf>
    <xf numFmtId="3" fontId="3446" fillId="3404" borderId="3282" xfId="0" applyNumberFormat="1" applyFont="1" applyFill="1" applyBorder="1" applyAlignment="1" applyProtection="1">
      <alignment horizontal="right" wrapText="1" readingOrder="1"/>
    </xf>
    <xf numFmtId="3" fontId="3447" fillId="3405" borderId="3283" xfId="0" applyNumberFormat="1" applyFont="1" applyFill="1" applyBorder="1" applyAlignment="1" applyProtection="1">
      <alignment horizontal="right" wrapText="1" readingOrder="1"/>
    </xf>
    <xf numFmtId="0" fontId="3448" fillId="3406" borderId="3284" xfId="0" applyFont="1" applyFill="1" applyBorder="1" applyAlignment="1" applyProtection="1">
      <alignment horizontal="right" wrapText="1" readingOrder="1"/>
    </xf>
    <xf numFmtId="0" fontId="3449" fillId="3407" borderId="3285" xfId="0" applyFont="1" applyFill="1" applyBorder="1" applyAlignment="1" applyProtection="1">
      <alignment horizontal="right" wrapText="1" readingOrder="1"/>
    </xf>
    <xf numFmtId="0" fontId="3450" fillId="3408" borderId="3286" xfId="0" applyFont="1" applyFill="1" applyBorder="1" applyAlignment="1" applyProtection="1">
      <alignment horizontal="left" vertical="top" wrapText="1" readingOrder="1"/>
    </xf>
    <xf numFmtId="3" fontId="3451" fillId="3409" borderId="3287" xfId="0" applyNumberFormat="1" applyFont="1" applyFill="1" applyBorder="1" applyAlignment="1" applyProtection="1">
      <alignment horizontal="right" wrapText="1" readingOrder="1"/>
    </xf>
    <xf numFmtId="3" fontId="3452" fillId="3410" borderId="3288" xfId="0" applyNumberFormat="1" applyFont="1" applyFill="1" applyBorder="1" applyAlignment="1" applyProtection="1">
      <alignment horizontal="right" wrapText="1" readingOrder="1"/>
    </xf>
    <xf numFmtId="3" fontId="3453" fillId="3411" borderId="3289" xfId="0" applyNumberFormat="1" applyFont="1" applyFill="1" applyBorder="1" applyAlignment="1" applyProtection="1">
      <alignment horizontal="right" wrapText="1" readingOrder="1"/>
    </xf>
    <xf numFmtId="3" fontId="3454" fillId="3412" borderId="3290" xfId="0" applyNumberFormat="1" applyFont="1" applyFill="1" applyBorder="1" applyAlignment="1" applyProtection="1">
      <alignment horizontal="right" wrapText="1" readingOrder="1"/>
    </xf>
    <xf numFmtId="3" fontId="3455" fillId="3413" borderId="3291" xfId="0" applyNumberFormat="1" applyFont="1" applyFill="1" applyBorder="1" applyAlignment="1" applyProtection="1">
      <alignment horizontal="right" wrapText="1" readingOrder="1"/>
    </xf>
    <xf numFmtId="3" fontId="3456" fillId="3414" borderId="3292" xfId="0" applyNumberFormat="1" applyFont="1" applyFill="1" applyBorder="1" applyAlignment="1" applyProtection="1">
      <alignment horizontal="right" wrapText="1" readingOrder="1"/>
    </xf>
    <xf numFmtId="3" fontId="3457" fillId="3415" borderId="3293" xfId="0" applyNumberFormat="1" applyFont="1" applyFill="1" applyBorder="1" applyAlignment="1" applyProtection="1">
      <alignment horizontal="right" wrapText="1" readingOrder="1"/>
    </xf>
    <xf numFmtId="3" fontId="3458" fillId="3416" borderId="3294" xfId="0" applyNumberFormat="1" applyFont="1" applyFill="1" applyBorder="1" applyAlignment="1" applyProtection="1">
      <alignment horizontal="right" wrapText="1" readingOrder="1"/>
    </xf>
    <xf numFmtId="3" fontId="3459" fillId="3417" borderId="3295" xfId="0" applyNumberFormat="1" applyFont="1" applyFill="1" applyBorder="1" applyAlignment="1" applyProtection="1">
      <alignment horizontal="right" wrapText="1" readingOrder="1"/>
    </xf>
    <xf numFmtId="3" fontId="3460" fillId="3418" borderId="3296" xfId="0" applyNumberFormat="1" applyFont="1" applyFill="1" applyBorder="1" applyAlignment="1" applyProtection="1">
      <alignment horizontal="right" wrapText="1" readingOrder="1"/>
    </xf>
    <xf numFmtId="3" fontId="3461" fillId="3419" borderId="3297" xfId="0" applyNumberFormat="1" applyFont="1" applyFill="1" applyBorder="1" applyAlignment="1" applyProtection="1">
      <alignment horizontal="right" wrapText="1" readingOrder="1"/>
    </xf>
    <xf numFmtId="3" fontId="3462" fillId="3420" borderId="3298" xfId="0" applyNumberFormat="1" applyFont="1" applyFill="1" applyBorder="1" applyAlignment="1" applyProtection="1">
      <alignment horizontal="right" wrapText="1" readingOrder="1"/>
    </xf>
    <xf numFmtId="3" fontId="3463" fillId="3421" borderId="3299" xfId="0" applyNumberFormat="1" applyFont="1" applyFill="1" applyBorder="1" applyAlignment="1" applyProtection="1">
      <alignment horizontal="right" wrapText="1" readingOrder="1"/>
    </xf>
    <xf numFmtId="3" fontId="3465" fillId="3422" borderId="3301" xfId="0" applyNumberFormat="1" applyFont="1" applyFill="1" applyBorder="1" applyAlignment="1" applyProtection="1">
      <alignment horizontal="right" wrapText="1" readingOrder="1"/>
    </xf>
    <xf numFmtId="3" fontId="3466" fillId="3423" borderId="3302" xfId="0" applyNumberFormat="1" applyFont="1" applyFill="1" applyBorder="1" applyAlignment="1" applyProtection="1">
      <alignment horizontal="right" wrapText="1" readingOrder="1"/>
    </xf>
    <xf numFmtId="3" fontId="3467" fillId="3424" borderId="3303" xfId="0" applyNumberFormat="1" applyFont="1" applyFill="1" applyBorder="1" applyAlignment="1" applyProtection="1">
      <alignment horizontal="right" wrapText="1" readingOrder="1"/>
    </xf>
    <xf numFmtId="3" fontId="3468" fillId="3425" borderId="3304" xfId="0" applyNumberFormat="1" applyFont="1" applyFill="1" applyBorder="1" applyAlignment="1" applyProtection="1">
      <alignment horizontal="right" wrapText="1" readingOrder="1"/>
    </xf>
    <xf numFmtId="3" fontId="3469" fillId="3426" borderId="3305" xfId="0" applyNumberFormat="1" applyFont="1" applyFill="1" applyBorder="1" applyAlignment="1" applyProtection="1">
      <alignment horizontal="right" wrapText="1" readingOrder="1"/>
    </xf>
    <xf numFmtId="3" fontId="3470" fillId="3427" borderId="3306" xfId="0" applyNumberFormat="1" applyFont="1" applyFill="1" applyBorder="1" applyAlignment="1" applyProtection="1">
      <alignment horizontal="right" wrapText="1" readingOrder="1"/>
    </xf>
    <xf numFmtId="3" fontId="3471" fillId="3428" borderId="3307" xfId="0" applyNumberFormat="1" applyFont="1" applyFill="1" applyBorder="1" applyAlignment="1" applyProtection="1">
      <alignment horizontal="right" wrapText="1" readingOrder="1"/>
    </xf>
    <xf numFmtId="3" fontId="3472" fillId="3429" borderId="3308" xfId="0" applyNumberFormat="1" applyFont="1" applyFill="1" applyBorder="1" applyAlignment="1" applyProtection="1">
      <alignment horizontal="right" wrapText="1" readingOrder="1"/>
    </xf>
    <xf numFmtId="3" fontId="3474" fillId="3430" borderId="3310" xfId="0" applyNumberFormat="1" applyFont="1" applyFill="1" applyBorder="1" applyAlignment="1" applyProtection="1">
      <alignment horizontal="right" wrapText="1" readingOrder="1"/>
    </xf>
    <xf numFmtId="3" fontId="3475" fillId="3431" borderId="3311" xfId="0" applyNumberFormat="1" applyFont="1" applyFill="1" applyBorder="1" applyAlignment="1" applyProtection="1">
      <alignment horizontal="right" wrapText="1" readingOrder="1"/>
    </xf>
    <xf numFmtId="3" fontId="3476" fillId="3432" borderId="3312" xfId="0" applyNumberFormat="1" applyFont="1" applyFill="1" applyBorder="1" applyAlignment="1" applyProtection="1">
      <alignment horizontal="right" wrapText="1" readingOrder="1"/>
    </xf>
    <xf numFmtId="3" fontId="3477" fillId="3433" borderId="3313" xfId="0" applyNumberFormat="1" applyFont="1" applyFill="1" applyBorder="1" applyAlignment="1" applyProtection="1">
      <alignment horizontal="right" wrapText="1" readingOrder="1"/>
    </xf>
    <xf numFmtId="0" fontId="3478" fillId="3434" borderId="3314" xfId="0" applyFont="1" applyFill="1" applyBorder="1" applyAlignment="1" applyProtection="1">
      <alignment horizontal="right" wrapText="1" readingOrder="1"/>
    </xf>
    <xf numFmtId="0" fontId="3479" fillId="3435" borderId="3315" xfId="0" applyFont="1" applyFill="1" applyBorder="1" applyAlignment="1" applyProtection="1">
      <alignment horizontal="right" wrapText="1" readingOrder="1"/>
    </xf>
    <xf numFmtId="0" fontId="3480" fillId="3436" borderId="3316" xfId="0" applyFont="1" applyFill="1" applyBorder="1" applyAlignment="1" applyProtection="1">
      <alignment horizontal="left" vertical="top" wrapText="1" readingOrder="1"/>
    </xf>
    <xf numFmtId="3" fontId="3481" fillId="3437" borderId="3317" xfId="0" applyNumberFormat="1" applyFont="1" applyFill="1" applyBorder="1" applyAlignment="1" applyProtection="1">
      <alignment horizontal="right" wrapText="1" readingOrder="1"/>
    </xf>
    <xf numFmtId="3" fontId="3482" fillId="3438" borderId="3318" xfId="0" applyNumberFormat="1" applyFont="1" applyFill="1" applyBorder="1" applyAlignment="1" applyProtection="1">
      <alignment horizontal="right" wrapText="1" readingOrder="1"/>
    </xf>
    <xf numFmtId="3" fontId="3483" fillId="3439" borderId="3319" xfId="0" applyNumberFormat="1" applyFont="1" applyFill="1" applyBorder="1" applyAlignment="1" applyProtection="1">
      <alignment horizontal="right" wrapText="1" readingOrder="1"/>
    </xf>
    <xf numFmtId="3" fontId="3484" fillId="3440" borderId="3320" xfId="0" applyNumberFormat="1" applyFont="1" applyFill="1" applyBorder="1" applyAlignment="1" applyProtection="1">
      <alignment horizontal="right" wrapText="1" readingOrder="1"/>
    </xf>
    <xf numFmtId="3" fontId="3485" fillId="3441" borderId="3321" xfId="0" applyNumberFormat="1" applyFont="1" applyFill="1" applyBorder="1" applyAlignment="1" applyProtection="1">
      <alignment horizontal="right" wrapText="1" readingOrder="1"/>
    </xf>
    <xf numFmtId="3" fontId="3486" fillId="3442" borderId="3322" xfId="0" applyNumberFormat="1" applyFont="1" applyFill="1" applyBorder="1" applyAlignment="1" applyProtection="1">
      <alignment horizontal="right" wrapText="1" readingOrder="1"/>
    </xf>
    <xf numFmtId="3" fontId="3487" fillId="3443" borderId="3323" xfId="0" applyNumberFormat="1" applyFont="1" applyFill="1" applyBorder="1" applyAlignment="1" applyProtection="1">
      <alignment horizontal="right" wrapText="1" readingOrder="1"/>
    </xf>
    <xf numFmtId="3" fontId="3488" fillId="3444" borderId="3324" xfId="0" applyNumberFormat="1" applyFont="1" applyFill="1" applyBorder="1" applyAlignment="1" applyProtection="1">
      <alignment horizontal="right" wrapText="1" readingOrder="1"/>
    </xf>
    <xf numFmtId="3" fontId="3489" fillId="3445" borderId="3325" xfId="0" applyNumberFormat="1" applyFont="1" applyFill="1" applyBorder="1" applyAlignment="1" applyProtection="1">
      <alignment horizontal="right" wrapText="1" readingOrder="1"/>
    </xf>
    <xf numFmtId="3" fontId="3490" fillId="3446" borderId="3326" xfId="0" applyNumberFormat="1" applyFont="1" applyFill="1" applyBorder="1" applyAlignment="1" applyProtection="1">
      <alignment horizontal="right" wrapText="1" readingOrder="1"/>
    </xf>
    <xf numFmtId="3" fontId="3491" fillId="3447" borderId="3327" xfId="0" applyNumberFormat="1" applyFont="1" applyFill="1" applyBorder="1" applyAlignment="1" applyProtection="1">
      <alignment horizontal="right" wrapText="1" readingOrder="1"/>
    </xf>
    <xf numFmtId="3" fontId="3492" fillId="3448" borderId="3328" xfId="0" applyNumberFormat="1" applyFont="1" applyFill="1" applyBorder="1" applyAlignment="1" applyProtection="1">
      <alignment horizontal="right" wrapText="1" readingOrder="1"/>
    </xf>
    <xf numFmtId="3" fontId="3493" fillId="3449" borderId="3329" xfId="0" applyNumberFormat="1" applyFont="1" applyFill="1" applyBorder="1" applyAlignment="1" applyProtection="1">
      <alignment horizontal="right" wrapText="1" readingOrder="1"/>
    </xf>
    <xf numFmtId="3" fontId="3495" fillId="3450" borderId="3331" xfId="0" applyNumberFormat="1" applyFont="1" applyFill="1" applyBorder="1" applyAlignment="1" applyProtection="1">
      <alignment horizontal="right" wrapText="1" readingOrder="1"/>
    </xf>
    <xf numFmtId="3" fontId="3496" fillId="3451" borderId="3332" xfId="0" applyNumberFormat="1" applyFont="1" applyFill="1" applyBorder="1" applyAlignment="1" applyProtection="1">
      <alignment horizontal="right" wrapText="1" readingOrder="1"/>
    </xf>
    <xf numFmtId="3" fontId="3497" fillId="3452" borderId="3333" xfId="0" applyNumberFormat="1" applyFont="1" applyFill="1" applyBorder="1" applyAlignment="1" applyProtection="1">
      <alignment horizontal="right" wrapText="1" readingOrder="1"/>
    </xf>
    <xf numFmtId="3" fontId="3498" fillId="3453" borderId="3334" xfId="0" applyNumberFormat="1" applyFont="1" applyFill="1" applyBorder="1" applyAlignment="1" applyProtection="1">
      <alignment horizontal="right" wrapText="1" readingOrder="1"/>
    </xf>
    <xf numFmtId="3" fontId="3499" fillId="3454" borderId="3335" xfId="0" applyNumberFormat="1" applyFont="1" applyFill="1" applyBorder="1" applyAlignment="1" applyProtection="1">
      <alignment horizontal="right" wrapText="1" readingOrder="1"/>
    </xf>
    <xf numFmtId="3" fontId="3500" fillId="3455" borderId="3336" xfId="0" applyNumberFormat="1" applyFont="1" applyFill="1" applyBorder="1" applyAlignment="1" applyProtection="1">
      <alignment horizontal="right" wrapText="1" readingOrder="1"/>
    </xf>
    <xf numFmtId="3" fontId="3501" fillId="3456" borderId="3337" xfId="0" applyNumberFormat="1" applyFont="1" applyFill="1" applyBorder="1" applyAlignment="1" applyProtection="1">
      <alignment horizontal="right" wrapText="1" readingOrder="1"/>
    </xf>
    <xf numFmtId="3" fontId="3502" fillId="3457" borderId="3338" xfId="0" applyNumberFormat="1" applyFont="1" applyFill="1" applyBorder="1" applyAlignment="1" applyProtection="1">
      <alignment horizontal="right" wrapText="1" readingOrder="1"/>
    </xf>
    <xf numFmtId="3" fontId="3504" fillId="3458" borderId="3340" xfId="0" applyNumberFormat="1" applyFont="1" applyFill="1" applyBorder="1" applyAlignment="1" applyProtection="1">
      <alignment horizontal="right" wrapText="1" readingOrder="1"/>
    </xf>
    <xf numFmtId="3" fontId="3505" fillId="3459" borderId="3341" xfId="0" applyNumberFormat="1" applyFont="1" applyFill="1" applyBorder="1" applyAlignment="1" applyProtection="1">
      <alignment horizontal="right" wrapText="1" readingOrder="1"/>
    </xf>
    <xf numFmtId="3" fontId="3506" fillId="3460" borderId="3342" xfId="0" applyNumberFormat="1" applyFont="1" applyFill="1" applyBorder="1" applyAlignment="1" applyProtection="1">
      <alignment horizontal="right" wrapText="1" readingOrder="1"/>
    </xf>
    <xf numFmtId="3" fontId="3507" fillId="3461" borderId="3343" xfId="0" applyNumberFormat="1" applyFont="1" applyFill="1" applyBorder="1" applyAlignment="1" applyProtection="1">
      <alignment horizontal="right" wrapText="1" readingOrder="1"/>
    </xf>
    <xf numFmtId="0" fontId="3508" fillId="3462" borderId="3344" xfId="0" applyFont="1" applyFill="1" applyBorder="1" applyAlignment="1" applyProtection="1">
      <alignment horizontal="right" wrapText="1" readingOrder="1"/>
    </xf>
    <xf numFmtId="0" fontId="3509" fillId="3463" borderId="3345" xfId="0" applyFont="1" applyFill="1" applyBorder="1" applyAlignment="1" applyProtection="1">
      <alignment horizontal="right" wrapText="1" readingOrder="1"/>
    </xf>
    <xf numFmtId="0" fontId="3510" fillId="3464" borderId="3346" xfId="0" applyFont="1" applyFill="1" applyBorder="1" applyAlignment="1" applyProtection="1">
      <alignment horizontal="left" vertical="top" wrapText="1" readingOrder="1"/>
    </xf>
    <xf numFmtId="3" fontId="3511" fillId="3465" borderId="3347" xfId="0" applyNumberFormat="1" applyFont="1" applyFill="1" applyBorder="1" applyAlignment="1" applyProtection="1">
      <alignment horizontal="right" wrapText="1" readingOrder="1"/>
    </xf>
    <xf numFmtId="3" fontId="3512" fillId="3466" borderId="3348" xfId="0" applyNumberFormat="1" applyFont="1" applyFill="1" applyBorder="1" applyAlignment="1" applyProtection="1">
      <alignment horizontal="right" wrapText="1" readingOrder="1"/>
    </xf>
    <xf numFmtId="3" fontId="3513" fillId="3467" borderId="3349" xfId="0" applyNumberFormat="1" applyFont="1" applyFill="1" applyBorder="1" applyAlignment="1" applyProtection="1">
      <alignment horizontal="right" wrapText="1" readingOrder="1"/>
    </xf>
    <xf numFmtId="3" fontId="3514" fillId="3468" borderId="3350" xfId="0" applyNumberFormat="1" applyFont="1" applyFill="1" applyBorder="1" applyAlignment="1" applyProtection="1">
      <alignment horizontal="right" wrapText="1" readingOrder="1"/>
    </xf>
    <xf numFmtId="3" fontId="3515" fillId="3469" borderId="3351" xfId="0" applyNumberFormat="1" applyFont="1" applyFill="1" applyBorder="1" applyAlignment="1" applyProtection="1">
      <alignment horizontal="right" wrapText="1" readingOrder="1"/>
    </xf>
    <xf numFmtId="3" fontId="3516" fillId="3470" borderId="3352" xfId="0" applyNumberFormat="1" applyFont="1" applyFill="1" applyBorder="1" applyAlignment="1" applyProtection="1">
      <alignment horizontal="right" wrapText="1" readingOrder="1"/>
    </xf>
    <xf numFmtId="3" fontId="3517" fillId="3471" borderId="3353" xfId="0" applyNumberFormat="1" applyFont="1" applyFill="1" applyBorder="1" applyAlignment="1" applyProtection="1">
      <alignment horizontal="right" wrapText="1" readingOrder="1"/>
    </xf>
    <xf numFmtId="3" fontId="3518" fillId="3472" borderId="3354" xfId="0" applyNumberFormat="1" applyFont="1" applyFill="1" applyBorder="1" applyAlignment="1" applyProtection="1">
      <alignment horizontal="right" wrapText="1" readingOrder="1"/>
    </xf>
    <xf numFmtId="3" fontId="3519" fillId="3473" borderId="3355" xfId="0" applyNumberFormat="1" applyFont="1" applyFill="1" applyBorder="1" applyAlignment="1" applyProtection="1">
      <alignment horizontal="right" wrapText="1" readingOrder="1"/>
    </xf>
    <xf numFmtId="3" fontId="3520" fillId="3474" borderId="3356" xfId="0" applyNumberFormat="1" applyFont="1" applyFill="1" applyBorder="1" applyAlignment="1" applyProtection="1">
      <alignment horizontal="right" wrapText="1" readingOrder="1"/>
    </xf>
    <xf numFmtId="3" fontId="3521" fillId="3475" borderId="3357" xfId="0" applyNumberFormat="1" applyFont="1" applyFill="1" applyBorder="1" applyAlignment="1" applyProtection="1">
      <alignment horizontal="right" wrapText="1" readingOrder="1"/>
    </xf>
    <xf numFmtId="3" fontId="3522" fillId="3476" borderId="3358" xfId="0" applyNumberFormat="1" applyFont="1" applyFill="1" applyBorder="1" applyAlignment="1" applyProtection="1">
      <alignment horizontal="right" wrapText="1" readingOrder="1"/>
    </xf>
    <xf numFmtId="3" fontId="3523" fillId="3477" borderId="3359" xfId="0" applyNumberFormat="1" applyFont="1" applyFill="1" applyBorder="1" applyAlignment="1" applyProtection="1">
      <alignment horizontal="right" wrapText="1" readingOrder="1"/>
    </xf>
    <xf numFmtId="3" fontId="3525" fillId="3478" borderId="3361" xfId="0" applyNumberFormat="1" applyFont="1" applyFill="1" applyBorder="1" applyAlignment="1" applyProtection="1">
      <alignment horizontal="right" wrapText="1" readingOrder="1"/>
    </xf>
    <xf numFmtId="3" fontId="3526" fillId="3479" borderId="3362" xfId="0" applyNumberFormat="1" applyFont="1" applyFill="1" applyBorder="1" applyAlignment="1" applyProtection="1">
      <alignment horizontal="right" wrapText="1" readingOrder="1"/>
    </xf>
    <xf numFmtId="3" fontId="3527" fillId="3480" borderId="3363" xfId="0" applyNumberFormat="1" applyFont="1" applyFill="1" applyBorder="1" applyAlignment="1" applyProtection="1">
      <alignment horizontal="right" wrapText="1" readingOrder="1"/>
    </xf>
    <xf numFmtId="3" fontId="3528" fillId="3481" borderId="3364" xfId="0" applyNumberFormat="1" applyFont="1" applyFill="1" applyBorder="1" applyAlignment="1" applyProtection="1">
      <alignment horizontal="right" wrapText="1" readingOrder="1"/>
    </xf>
    <xf numFmtId="3" fontId="3529" fillId="3482" borderId="3365" xfId="0" applyNumberFormat="1" applyFont="1" applyFill="1" applyBorder="1" applyAlignment="1" applyProtection="1">
      <alignment horizontal="right" wrapText="1" readingOrder="1"/>
    </xf>
    <xf numFmtId="3" fontId="3530" fillId="3483" borderId="3366" xfId="0" applyNumberFormat="1" applyFont="1" applyFill="1" applyBorder="1" applyAlignment="1" applyProtection="1">
      <alignment horizontal="right" wrapText="1" readingOrder="1"/>
    </xf>
    <xf numFmtId="3" fontId="3531" fillId="3484" borderId="3367" xfId="0" applyNumberFormat="1" applyFont="1" applyFill="1" applyBorder="1" applyAlignment="1" applyProtection="1">
      <alignment horizontal="right" wrapText="1" readingOrder="1"/>
    </xf>
    <xf numFmtId="3" fontId="3532" fillId="3485" borderId="3368" xfId="0" applyNumberFormat="1" applyFont="1" applyFill="1" applyBorder="1" applyAlignment="1" applyProtection="1">
      <alignment horizontal="right" wrapText="1" readingOrder="1"/>
    </xf>
    <xf numFmtId="3" fontId="3534" fillId="3486" borderId="3370" xfId="0" applyNumberFormat="1" applyFont="1" applyFill="1" applyBorder="1" applyAlignment="1" applyProtection="1">
      <alignment horizontal="right" wrapText="1" readingOrder="1"/>
    </xf>
    <xf numFmtId="3" fontId="3535" fillId="3487" borderId="3371" xfId="0" applyNumberFormat="1" applyFont="1" applyFill="1" applyBorder="1" applyAlignment="1" applyProtection="1">
      <alignment horizontal="right" wrapText="1" readingOrder="1"/>
    </xf>
    <xf numFmtId="3" fontId="3536" fillId="3488" borderId="3372" xfId="0" applyNumberFormat="1" applyFont="1" applyFill="1" applyBorder="1" applyAlignment="1" applyProtection="1">
      <alignment horizontal="right" wrapText="1" readingOrder="1"/>
    </xf>
    <xf numFmtId="3" fontId="3537" fillId="3489" borderId="3373" xfId="0" applyNumberFormat="1" applyFont="1" applyFill="1" applyBorder="1" applyAlignment="1" applyProtection="1">
      <alignment horizontal="right" wrapText="1" readingOrder="1"/>
    </xf>
    <xf numFmtId="0" fontId="3538" fillId="3490" borderId="3374" xfId="0" applyFont="1" applyFill="1" applyBorder="1" applyAlignment="1" applyProtection="1">
      <alignment horizontal="right" wrapText="1" readingOrder="1"/>
    </xf>
    <xf numFmtId="0" fontId="3539" fillId="3491" borderId="3375" xfId="0" applyFont="1" applyFill="1" applyBorder="1" applyAlignment="1" applyProtection="1">
      <alignment horizontal="right" wrapText="1" readingOrder="1"/>
    </xf>
    <xf numFmtId="0" fontId="3540" fillId="3492" borderId="3376" xfId="0" applyFont="1" applyFill="1" applyBorder="1" applyAlignment="1" applyProtection="1">
      <alignment horizontal="left" vertical="top" wrapText="1" readingOrder="1"/>
    </xf>
    <xf numFmtId="3" fontId="3541" fillId="3493" borderId="3377" xfId="0" applyNumberFormat="1" applyFont="1" applyFill="1" applyBorder="1" applyAlignment="1" applyProtection="1">
      <alignment horizontal="right" wrapText="1" readingOrder="1"/>
    </xf>
    <xf numFmtId="3" fontId="3542" fillId="3494" borderId="3378" xfId="0" applyNumberFormat="1" applyFont="1" applyFill="1" applyBorder="1" applyAlignment="1" applyProtection="1">
      <alignment horizontal="right" wrapText="1" readingOrder="1"/>
    </xf>
    <xf numFmtId="3" fontId="3543" fillId="3495" borderId="3379" xfId="0" applyNumberFormat="1" applyFont="1" applyFill="1" applyBorder="1" applyAlignment="1" applyProtection="1">
      <alignment horizontal="right" wrapText="1" readingOrder="1"/>
    </xf>
    <xf numFmtId="3" fontId="3544" fillId="3496" borderId="3380" xfId="0" applyNumberFormat="1" applyFont="1" applyFill="1" applyBorder="1" applyAlignment="1" applyProtection="1">
      <alignment horizontal="right" wrapText="1" readingOrder="1"/>
    </xf>
    <xf numFmtId="3" fontId="3545" fillId="3497" borderId="3381" xfId="0" applyNumberFormat="1" applyFont="1" applyFill="1" applyBorder="1" applyAlignment="1" applyProtection="1">
      <alignment horizontal="right" wrapText="1" readingOrder="1"/>
    </xf>
    <xf numFmtId="3" fontId="3546" fillId="3498" borderId="3382" xfId="0" applyNumberFormat="1" applyFont="1" applyFill="1" applyBorder="1" applyAlignment="1" applyProtection="1">
      <alignment horizontal="right" wrapText="1" readingOrder="1"/>
    </xf>
    <xf numFmtId="3" fontId="3547" fillId="3499" borderId="3383" xfId="0" applyNumberFormat="1" applyFont="1" applyFill="1" applyBorder="1" applyAlignment="1" applyProtection="1">
      <alignment horizontal="right" wrapText="1" readingOrder="1"/>
    </xf>
    <xf numFmtId="3" fontId="3548" fillId="3500" borderId="3384" xfId="0" applyNumberFormat="1" applyFont="1" applyFill="1" applyBorder="1" applyAlignment="1" applyProtection="1">
      <alignment horizontal="right" wrapText="1" readingOrder="1"/>
    </xf>
    <xf numFmtId="3" fontId="3549" fillId="3501" borderId="3385" xfId="0" applyNumberFormat="1" applyFont="1" applyFill="1" applyBorder="1" applyAlignment="1" applyProtection="1">
      <alignment horizontal="right" wrapText="1" readingOrder="1"/>
    </xf>
    <xf numFmtId="3" fontId="3550" fillId="3502" borderId="3386" xfId="0" applyNumberFormat="1" applyFont="1" applyFill="1" applyBorder="1" applyAlignment="1" applyProtection="1">
      <alignment horizontal="right" wrapText="1" readingOrder="1"/>
    </xf>
    <xf numFmtId="3" fontId="3551" fillId="3503" borderId="3387" xfId="0" applyNumberFormat="1" applyFont="1" applyFill="1" applyBorder="1" applyAlignment="1" applyProtection="1">
      <alignment horizontal="right" wrapText="1" readingOrder="1"/>
    </xf>
    <xf numFmtId="3" fontId="3552" fillId="3504" borderId="3388" xfId="0" applyNumberFormat="1" applyFont="1" applyFill="1" applyBorder="1" applyAlignment="1" applyProtection="1">
      <alignment horizontal="right" wrapText="1" readingOrder="1"/>
    </xf>
    <xf numFmtId="3" fontId="3553" fillId="3505" borderId="3389" xfId="0" applyNumberFormat="1" applyFont="1" applyFill="1" applyBorder="1" applyAlignment="1" applyProtection="1">
      <alignment horizontal="right" wrapText="1" readingOrder="1"/>
    </xf>
    <xf numFmtId="3" fontId="3555" fillId="3507" borderId="3391" xfId="0" applyNumberFormat="1" applyFont="1" applyFill="1" applyBorder="1" applyAlignment="1" applyProtection="1">
      <alignment horizontal="right" wrapText="1" readingOrder="1"/>
    </xf>
    <xf numFmtId="3" fontId="3556" fillId="3508" borderId="3392" xfId="0" applyNumberFormat="1" applyFont="1" applyFill="1" applyBorder="1" applyAlignment="1" applyProtection="1">
      <alignment horizontal="right" wrapText="1" readingOrder="1"/>
    </xf>
    <xf numFmtId="3" fontId="3557" fillId="3509" borderId="3393" xfId="0" applyNumberFormat="1" applyFont="1" applyFill="1" applyBorder="1" applyAlignment="1" applyProtection="1">
      <alignment horizontal="right" wrapText="1" readingOrder="1"/>
    </xf>
    <xf numFmtId="3" fontId="3558" fillId="3510" borderId="3394" xfId="0" applyNumberFormat="1" applyFont="1" applyFill="1" applyBorder="1" applyAlignment="1" applyProtection="1">
      <alignment horizontal="right" wrapText="1" readingOrder="1"/>
    </xf>
    <xf numFmtId="3" fontId="3559" fillId="3511" borderId="3395" xfId="0" applyNumberFormat="1" applyFont="1" applyFill="1" applyBorder="1" applyAlignment="1" applyProtection="1">
      <alignment horizontal="right" wrapText="1" readingOrder="1"/>
    </xf>
    <xf numFmtId="3" fontId="3560" fillId="3512" borderId="3396" xfId="0" applyNumberFormat="1" applyFont="1" applyFill="1" applyBorder="1" applyAlignment="1" applyProtection="1">
      <alignment horizontal="right" wrapText="1" readingOrder="1"/>
    </xf>
    <xf numFmtId="3" fontId="3561" fillId="3513" borderId="3397" xfId="0" applyNumberFormat="1" applyFont="1" applyFill="1" applyBorder="1" applyAlignment="1" applyProtection="1">
      <alignment horizontal="right" wrapText="1" readingOrder="1"/>
    </xf>
    <xf numFmtId="3" fontId="3562" fillId="3514" borderId="3398" xfId="0" applyNumberFormat="1" applyFont="1" applyFill="1" applyBorder="1" applyAlignment="1" applyProtection="1">
      <alignment horizontal="right" wrapText="1" readingOrder="1"/>
    </xf>
    <xf numFmtId="3" fontId="3564" fillId="3516" borderId="3400" xfId="0" applyNumberFormat="1" applyFont="1" applyFill="1" applyBorder="1" applyAlignment="1" applyProtection="1">
      <alignment horizontal="right" wrapText="1" readingOrder="1"/>
    </xf>
    <xf numFmtId="3" fontId="3565" fillId="3517" borderId="3401" xfId="0" applyNumberFormat="1" applyFont="1" applyFill="1" applyBorder="1" applyAlignment="1" applyProtection="1">
      <alignment horizontal="right" wrapText="1" readingOrder="1"/>
    </xf>
    <xf numFmtId="3" fontId="3566" fillId="3518" borderId="3402" xfId="0" applyNumberFormat="1" applyFont="1" applyFill="1" applyBorder="1" applyAlignment="1" applyProtection="1">
      <alignment horizontal="right" wrapText="1" readingOrder="1"/>
    </xf>
    <xf numFmtId="3" fontId="3567" fillId="3519" borderId="3403" xfId="0" applyNumberFormat="1" applyFont="1" applyFill="1" applyBorder="1" applyAlignment="1" applyProtection="1">
      <alignment horizontal="right" wrapText="1" readingOrder="1"/>
    </xf>
    <xf numFmtId="0" fontId="3568" fillId="3520" borderId="3404" xfId="0" applyFont="1" applyFill="1" applyBorder="1" applyAlignment="1" applyProtection="1">
      <alignment horizontal="right" wrapText="1" readingOrder="1"/>
    </xf>
    <xf numFmtId="0" fontId="3569" fillId="3521" borderId="3405" xfId="0" applyFont="1" applyFill="1" applyBorder="1" applyAlignment="1" applyProtection="1">
      <alignment horizontal="right" wrapText="1" readingOrder="1"/>
    </xf>
    <xf numFmtId="0" fontId="3570" fillId="3522" borderId="3406" xfId="0" applyFont="1" applyFill="1" applyBorder="1" applyAlignment="1" applyProtection="1">
      <alignment readingOrder="1"/>
    </xf>
    <xf numFmtId="0" fontId="3571" fillId="3523" borderId="3407" xfId="0" applyFont="1" applyFill="1" applyBorder="1" applyProtection="1"/>
    <xf numFmtId="0" fontId="3572" fillId="3524" borderId="3408" xfId="0" applyFont="1" applyFill="1" applyBorder="1" applyAlignment="1" applyProtection="1">
      <alignment horizontal="left" vertical="top" wrapText="1"/>
    </xf>
    <xf numFmtId="0" fontId="3573" fillId="3525" borderId="3409" xfId="0" applyFont="1" applyFill="1" applyBorder="1" applyAlignment="1" applyProtection="1">
      <alignment horizontal="left" vertical="top" wrapText="1"/>
    </xf>
    <xf numFmtId="0" fontId="3574" fillId="3526" borderId="3410" xfId="0" applyFont="1" applyFill="1" applyBorder="1" applyAlignment="1" applyProtection="1">
      <alignment horizontal="left" vertical="top" wrapText="1"/>
    </xf>
    <xf numFmtId="0" fontId="3575" fillId="3527" borderId="3411" xfId="0" applyFont="1" applyFill="1" applyBorder="1" applyAlignment="1" applyProtection="1">
      <alignment horizontal="left" vertical="top" wrapText="1"/>
    </xf>
    <xf numFmtId="0" fontId="3576" fillId="3528" borderId="3412" xfId="0" applyFont="1" applyFill="1" applyBorder="1" applyAlignment="1" applyProtection="1">
      <alignment horizontal="left" vertical="top" wrapText="1"/>
    </xf>
    <xf numFmtId="0" fontId="3577" fillId="3529" borderId="3413" xfId="0" applyFont="1" applyFill="1" applyBorder="1" applyAlignment="1" applyProtection="1">
      <alignment horizontal="left" vertical="top" wrapText="1"/>
    </xf>
    <xf numFmtId="0" fontId="3578" fillId="3530" borderId="3414" xfId="0" applyFont="1" applyFill="1" applyBorder="1" applyAlignment="1" applyProtection="1">
      <alignment horizontal="left" vertical="top" wrapText="1"/>
    </xf>
    <xf numFmtId="0" fontId="3579" fillId="3531" borderId="3415" xfId="0" applyFont="1" applyFill="1" applyBorder="1" applyAlignment="1" applyProtection="1">
      <alignment horizontal="left" vertical="top" wrapText="1"/>
    </xf>
    <xf numFmtId="0" fontId="1032" fillId="1027" borderId="3405" xfId="0" applyFont="1" applyFill="1" applyBorder="1" applyAlignment="1" applyProtection="1">
      <alignment horizontal="left" vertical="top" wrapText="1" readingOrder="1"/>
    </xf>
    <xf numFmtId="3" fontId="1033" fillId="1028" borderId="3405" xfId="0" applyNumberFormat="1" applyFont="1" applyFill="1" applyBorder="1" applyAlignment="1" applyProtection="1">
      <alignment horizontal="right" wrapText="1" readingOrder="1"/>
    </xf>
    <xf numFmtId="3" fontId="1034" fillId="1029" borderId="3405" xfId="0" applyNumberFormat="1" applyFont="1" applyFill="1" applyBorder="1" applyAlignment="1" applyProtection="1">
      <alignment horizontal="right" wrapText="1" readingOrder="1"/>
    </xf>
    <xf numFmtId="3" fontId="1035" fillId="1030" borderId="3405" xfId="0" applyNumberFormat="1" applyFont="1" applyFill="1" applyBorder="1" applyAlignment="1" applyProtection="1">
      <alignment horizontal="right" wrapText="1" readingOrder="1"/>
    </xf>
    <xf numFmtId="3" fontId="1036" fillId="1031" borderId="3405" xfId="0" applyNumberFormat="1" applyFont="1" applyFill="1" applyBorder="1" applyAlignment="1" applyProtection="1">
      <alignment horizontal="right" wrapText="1" readingOrder="1"/>
    </xf>
    <xf numFmtId="3" fontId="1037" fillId="1032" borderId="3405" xfId="0" applyNumberFormat="1" applyFont="1" applyFill="1" applyBorder="1" applyAlignment="1" applyProtection="1">
      <alignment horizontal="right" wrapText="1" readingOrder="1"/>
    </xf>
    <xf numFmtId="3" fontId="1038" fillId="1033" borderId="3405" xfId="0" applyNumberFormat="1" applyFont="1" applyFill="1" applyBorder="1" applyAlignment="1" applyProtection="1">
      <alignment horizontal="right" wrapText="1" readingOrder="1"/>
    </xf>
    <xf numFmtId="3" fontId="1039" fillId="1034" borderId="3405" xfId="0" applyNumberFormat="1" applyFont="1" applyFill="1" applyBorder="1" applyAlignment="1" applyProtection="1">
      <alignment horizontal="right" wrapText="1" readingOrder="1"/>
    </xf>
    <xf numFmtId="3" fontId="1040" fillId="1035" borderId="3405" xfId="0" applyNumberFormat="1" applyFont="1" applyFill="1" applyBorder="1" applyAlignment="1" applyProtection="1">
      <alignment horizontal="right" wrapText="1" readingOrder="1"/>
    </xf>
    <xf numFmtId="3" fontId="1041" fillId="1036" borderId="3405" xfId="0" applyNumberFormat="1" applyFont="1" applyFill="1" applyBorder="1" applyAlignment="1" applyProtection="1">
      <alignment horizontal="right" wrapText="1" readingOrder="1"/>
    </xf>
    <xf numFmtId="3" fontId="1042" fillId="1037" borderId="3405" xfId="0" applyNumberFormat="1" applyFont="1" applyFill="1" applyBorder="1" applyAlignment="1" applyProtection="1">
      <alignment horizontal="right" wrapText="1" readingOrder="1"/>
    </xf>
    <xf numFmtId="3" fontId="1043" fillId="1038" borderId="3405" xfId="0" applyNumberFormat="1" applyFont="1" applyFill="1" applyBorder="1" applyAlignment="1" applyProtection="1">
      <alignment horizontal="right" wrapText="1" readingOrder="1"/>
    </xf>
    <xf numFmtId="3" fontId="1044" fillId="1039" borderId="3405" xfId="0" applyNumberFormat="1" applyFont="1" applyFill="1" applyBorder="1" applyAlignment="1" applyProtection="1">
      <alignment horizontal="right" wrapText="1" readingOrder="1"/>
    </xf>
    <xf numFmtId="3" fontId="1045" fillId="1040" borderId="3405" xfId="0" applyNumberFormat="1" applyFont="1" applyFill="1" applyBorder="1" applyAlignment="1" applyProtection="1">
      <alignment horizontal="right" wrapText="1" readingOrder="1"/>
    </xf>
    <xf numFmtId="3" fontId="1047" fillId="1041" borderId="3405" xfId="0" applyNumberFormat="1" applyFont="1" applyFill="1" applyBorder="1" applyAlignment="1" applyProtection="1">
      <alignment horizontal="right" wrapText="1" readingOrder="1"/>
    </xf>
    <xf numFmtId="3" fontId="1048" fillId="1042" borderId="3405" xfId="0" applyNumberFormat="1" applyFont="1" applyFill="1" applyBorder="1" applyAlignment="1" applyProtection="1">
      <alignment horizontal="right" wrapText="1" readingOrder="1"/>
    </xf>
    <xf numFmtId="3" fontId="1049" fillId="1043" borderId="3405" xfId="0" applyNumberFormat="1" applyFont="1" applyFill="1" applyBorder="1" applyAlignment="1" applyProtection="1">
      <alignment horizontal="right" wrapText="1" readingOrder="1"/>
    </xf>
    <xf numFmtId="3" fontId="1050" fillId="1044" borderId="3405" xfId="0" applyNumberFormat="1" applyFont="1" applyFill="1" applyBorder="1" applyAlignment="1" applyProtection="1">
      <alignment horizontal="right" wrapText="1" readingOrder="1"/>
    </xf>
    <xf numFmtId="3" fontId="1051" fillId="1045" borderId="3405" xfId="0" applyNumberFormat="1" applyFont="1" applyFill="1" applyBorder="1" applyAlignment="1" applyProtection="1">
      <alignment horizontal="right" wrapText="1" readingOrder="1"/>
    </xf>
    <xf numFmtId="3" fontId="1052" fillId="1046" borderId="3405" xfId="0" applyNumberFormat="1" applyFont="1" applyFill="1" applyBorder="1" applyAlignment="1" applyProtection="1">
      <alignment horizontal="right" wrapText="1" readingOrder="1"/>
    </xf>
    <xf numFmtId="3" fontId="1053" fillId="1047" borderId="3405" xfId="0" applyNumberFormat="1" applyFont="1" applyFill="1" applyBorder="1" applyAlignment="1" applyProtection="1">
      <alignment horizontal="right" wrapText="1" readingOrder="1"/>
    </xf>
    <xf numFmtId="3" fontId="1054" fillId="1048" borderId="3405" xfId="0" applyNumberFormat="1" applyFont="1" applyFill="1" applyBorder="1" applyAlignment="1" applyProtection="1">
      <alignment horizontal="right" wrapText="1" readingOrder="1"/>
    </xf>
    <xf numFmtId="3" fontId="1056" fillId="1049" borderId="3405" xfId="0" applyNumberFormat="1" applyFont="1" applyFill="1" applyBorder="1" applyAlignment="1" applyProtection="1">
      <alignment horizontal="right" wrapText="1" readingOrder="1"/>
    </xf>
    <xf numFmtId="3" fontId="1057" fillId="1050" borderId="3405" xfId="0" applyNumberFormat="1" applyFont="1" applyFill="1" applyBorder="1" applyAlignment="1" applyProtection="1">
      <alignment horizontal="right" wrapText="1" readingOrder="1"/>
    </xf>
    <xf numFmtId="3" fontId="1058" fillId="1051" borderId="3405" xfId="0" applyNumberFormat="1" applyFont="1" applyFill="1" applyBorder="1" applyAlignment="1" applyProtection="1">
      <alignment horizontal="right" wrapText="1" readingOrder="1"/>
    </xf>
    <xf numFmtId="3" fontId="1059" fillId="1052" borderId="3405" xfId="0" applyNumberFormat="1" applyFont="1" applyFill="1" applyBorder="1" applyAlignment="1" applyProtection="1">
      <alignment horizontal="right" wrapText="1" readingOrder="1"/>
    </xf>
    <xf numFmtId="3" fontId="1060" fillId="1053" borderId="3405" xfId="0" applyNumberFormat="1" applyFont="1" applyFill="1" applyBorder="1" applyAlignment="1" applyProtection="1">
      <alignment horizontal="right" wrapText="1" readingOrder="1"/>
    </xf>
    <xf numFmtId="0" fontId="1061" fillId="1054" borderId="3405" xfId="0" applyFont="1" applyFill="1" applyBorder="1" applyAlignment="1" applyProtection="1">
      <alignment horizontal="right" wrapText="1" readingOrder="1"/>
    </xf>
    <xf numFmtId="0" fontId="1590" fillId="1577" borderId="3405" xfId="0" applyFont="1" applyFill="1" applyBorder="1" applyAlignment="1" applyProtection="1">
      <alignment horizontal="left" vertical="top" wrapText="1" readingOrder="1"/>
    </xf>
    <xf numFmtId="3" fontId="1591" fillId="1578" borderId="3405" xfId="0" applyNumberFormat="1" applyFont="1" applyFill="1" applyBorder="1" applyAlignment="1" applyProtection="1">
      <alignment horizontal="right" wrapText="1" readingOrder="1"/>
    </xf>
    <xf numFmtId="3" fontId="1592" fillId="1579" borderId="3405" xfId="0" applyNumberFormat="1" applyFont="1" applyFill="1" applyBorder="1" applyAlignment="1" applyProtection="1">
      <alignment horizontal="right" wrapText="1" readingOrder="1"/>
    </xf>
    <xf numFmtId="3" fontId="1593" fillId="1580" borderId="3405" xfId="0" applyNumberFormat="1" applyFont="1" applyFill="1" applyBorder="1" applyAlignment="1" applyProtection="1">
      <alignment horizontal="right" wrapText="1" readingOrder="1"/>
    </xf>
    <xf numFmtId="3" fontId="1594" fillId="1581" borderId="3405" xfId="0" applyNumberFormat="1" applyFont="1" applyFill="1" applyBorder="1" applyAlignment="1" applyProtection="1">
      <alignment horizontal="right" wrapText="1" readingOrder="1"/>
    </xf>
    <xf numFmtId="3" fontId="1595" fillId="1582" borderId="3405" xfId="0" applyNumberFormat="1" applyFont="1" applyFill="1" applyBorder="1" applyAlignment="1" applyProtection="1">
      <alignment horizontal="right" wrapText="1" readingOrder="1"/>
    </xf>
    <xf numFmtId="3" fontId="1596" fillId="1583" borderId="3405" xfId="0" applyNumberFormat="1" applyFont="1" applyFill="1" applyBorder="1" applyAlignment="1" applyProtection="1">
      <alignment horizontal="right" wrapText="1" readingOrder="1"/>
    </xf>
    <xf numFmtId="3" fontId="1597" fillId="1584" borderId="3405" xfId="0" applyNumberFormat="1" applyFont="1" applyFill="1" applyBorder="1" applyAlignment="1" applyProtection="1">
      <alignment horizontal="right" wrapText="1" readingOrder="1"/>
    </xf>
    <xf numFmtId="3" fontId="1598" fillId="1585" borderId="3405" xfId="0" applyNumberFormat="1" applyFont="1" applyFill="1" applyBorder="1" applyAlignment="1" applyProtection="1">
      <alignment horizontal="right" wrapText="1" readingOrder="1"/>
    </xf>
    <xf numFmtId="3" fontId="1599" fillId="1586" borderId="3405" xfId="0" applyNumberFormat="1" applyFont="1" applyFill="1" applyBorder="1" applyAlignment="1" applyProtection="1">
      <alignment horizontal="right" wrapText="1" readingOrder="1"/>
    </xf>
    <xf numFmtId="3" fontId="1600" fillId="1587" borderId="3405" xfId="0" applyNumberFormat="1" applyFont="1" applyFill="1" applyBorder="1" applyAlignment="1" applyProtection="1">
      <alignment horizontal="right" wrapText="1" readingOrder="1"/>
    </xf>
    <xf numFmtId="3" fontId="1601" fillId="1588" borderId="3405" xfId="0" applyNumberFormat="1" applyFont="1" applyFill="1" applyBorder="1" applyAlignment="1" applyProtection="1">
      <alignment horizontal="right" wrapText="1" readingOrder="1"/>
    </xf>
    <xf numFmtId="3" fontId="1602" fillId="1589" borderId="3405" xfId="0" applyNumberFormat="1" applyFont="1" applyFill="1" applyBorder="1" applyAlignment="1" applyProtection="1">
      <alignment horizontal="right" wrapText="1" readingOrder="1"/>
    </xf>
    <xf numFmtId="3" fontId="1603" fillId="1590" borderId="3405" xfId="0" applyNumberFormat="1" applyFont="1" applyFill="1" applyBorder="1" applyAlignment="1" applyProtection="1">
      <alignment horizontal="right" wrapText="1" readingOrder="1"/>
    </xf>
    <xf numFmtId="3" fontId="1605" fillId="1591" borderId="3405" xfId="0" applyNumberFormat="1" applyFont="1" applyFill="1" applyBorder="1" applyAlignment="1" applyProtection="1">
      <alignment horizontal="right" wrapText="1" readingOrder="1"/>
    </xf>
    <xf numFmtId="3" fontId="1606" fillId="1592" borderId="3405" xfId="0" applyNumberFormat="1" applyFont="1" applyFill="1" applyBorder="1" applyAlignment="1" applyProtection="1">
      <alignment horizontal="right" wrapText="1" readingOrder="1"/>
    </xf>
    <xf numFmtId="3" fontId="1607" fillId="1593" borderId="3405" xfId="0" applyNumberFormat="1" applyFont="1" applyFill="1" applyBorder="1" applyAlignment="1" applyProtection="1">
      <alignment horizontal="right" wrapText="1" readingOrder="1"/>
    </xf>
    <xf numFmtId="3" fontId="1608" fillId="1594" borderId="3405" xfId="0" applyNumberFormat="1" applyFont="1" applyFill="1" applyBorder="1" applyAlignment="1" applyProtection="1">
      <alignment horizontal="right" wrapText="1" readingOrder="1"/>
    </xf>
    <xf numFmtId="3" fontId="1609" fillId="1595" borderId="3405" xfId="0" applyNumberFormat="1" applyFont="1" applyFill="1" applyBorder="1" applyAlignment="1" applyProtection="1">
      <alignment horizontal="right" wrapText="1" readingOrder="1"/>
    </xf>
    <xf numFmtId="3" fontId="1610" fillId="1596" borderId="3405" xfId="0" applyNumberFormat="1" applyFont="1" applyFill="1" applyBorder="1" applyAlignment="1" applyProtection="1">
      <alignment horizontal="right" wrapText="1" readingOrder="1"/>
    </xf>
    <xf numFmtId="3" fontId="1611" fillId="1597" borderId="3405" xfId="0" applyNumberFormat="1" applyFont="1" applyFill="1" applyBorder="1" applyAlignment="1" applyProtection="1">
      <alignment horizontal="right" wrapText="1" readingOrder="1"/>
    </xf>
    <xf numFmtId="3" fontId="1612" fillId="1598" borderId="3405" xfId="0" applyNumberFormat="1" applyFont="1" applyFill="1" applyBorder="1" applyAlignment="1" applyProtection="1">
      <alignment horizontal="right" wrapText="1" readingOrder="1"/>
    </xf>
    <xf numFmtId="3" fontId="1614" fillId="1599" borderId="3405" xfId="0" applyNumberFormat="1" applyFont="1" applyFill="1" applyBorder="1" applyAlignment="1" applyProtection="1">
      <alignment horizontal="right" wrapText="1" readingOrder="1"/>
    </xf>
    <xf numFmtId="3" fontId="1615" fillId="1600" borderId="3405" xfId="0" applyNumberFormat="1" applyFont="1" applyFill="1" applyBorder="1" applyAlignment="1" applyProtection="1">
      <alignment horizontal="right" wrapText="1" readingOrder="1"/>
    </xf>
    <xf numFmtId="3" fontId="1616" fillId="1601" borderId="3405" xfId="0" applyNumberFormat="1" applyFont="1" applyFill="1" applyBorder="1" applyAlignment="1" applyProtection="1">
      <alignment horizontal="right" wrapText="1" readingOrder="1"/>
    </xf>
    <xf numFmtId="3" fontId="1617" fillId="1602" borderId="3405" xfId="0" applyNumberFormat="1" applyFont="1" applyFill="1" applyBorder="1" applyAlignment="1" applyProtection="1">
      <alignment horizontal="right" wrapText="1" readingOrder="1"/>
    </xf>
    <xf numFmtId="3" fontId="1618" fillId="1603" borderId="3405" xfId="0" applyNumberFormat="1" applyFont="1" applyFill="1" applyBorder="1" applyAlignment="1" applyProtection="1">
      <alignment horizontal="right" wrapText="1" readingOrder="1"/>
    </xf>
    <xf numFmtId="3" fontId="1619" fillId="1604" borderId="3405" xfId="0" applyNumberFormat="1" applyFont="1" applyFill="1" applyBorder="1" applyAlignment="1" applyProtection="1">
      <alignment horizontal="right" wrapText="1" readingOrder="1"/>
    </xf>
    <xf numFmtId="0" fontId="1656" fillId="1641" borderId="3195" xfId="0" applyFont="1" applyFill="1" applyBorder="1" applyAlignment="1" applyProtection="1">
      <alignment horizontal="left" vertical="top" wrapText="1" readingOrder="1"/>
    </xf>
    <xf numFmtId="0" fontId="1687" fillId="1672" borderId="3415" xfId="0" applyFont="1" applyFill="1" applyBorder="1" applyAlignment="1" applyProtection="1">
      <alignment horizontal="left" vertical="top" wrapText="1" readingOrder="1"/>
    </xf>
    <xf numFmtId="0" fontId="1688" fillId="1673" borderId="3415" xfId="0" applyFont="1" applyFill="1" applyBorder="1" applyAlignment="1" applyProtection="1">
      <alignment horizontal="left" vertical="top" wrapText="1" readingOrder="1"/>
    </xf>
    <xf numFmtId="0" fontId="1689" fillId="1674" borderId="3415" xfId="0" applyFont="1" applyFill="1" applyBorder="1" applyAlignment="1" applyProtection="1">
      <alignment horizontal="left" vertical="top" wrapText="1" readingOrder="1"/>
    </xf>
    <xf numFmtId="0" fontId="1690" fillId="1675" borderId="3415" xfId="0" applyFont="1" applyFill="1" applyBorder="1" applyAlignment="1" applyProtection="1">
      <alignment horizontal="left" vertical="top" wrapText="1" readingOrder="1"/>
    </xf>
    <xf numFmtId="0" fontId="1691" fillId="1676" borderId="3415" xfId="0" applyFont="1" applyFill="1" applyBorder="1" applyAlignment="1" applyProtection="1">
      <alignment horizontal="left" vertical="top" wrapText="1" readingOrder="1"/>
    </xf>
    <xf numFmtId="0" fontId="1692" fillId="1677" borderId="3415" xfId="0" applyFont="1" applyFill="1" applyBorder="1" applyAlignment="1" applyProtection="1">
      <alignment horizontal="left" vertical="top" wrapText="1" readingOrder="1"/>
    </xf>
    <xf numFmtId="0" fontId="1693" fillId="1678" borderId="3415" xfId="0" applyFont="1" applyFill="1" applyBorder="1" applyAlignment="1" applyProtection="1">
      <alignment horizontal="left" vertical="top" wrapText="1" readingOrder="1"/>
    </xf>
    <xf numFmtId="0" fontId="1694" fillId="1679" borderId="3415" xfId="0" applyFont="1" applyFill="1" applyBorder="1" applyAlignment="1" applyProtection="1">
      <alignment horizontal="left" vertical="top" wrapText="1" readingOrder="1"/>
    </xf>
    <xf numFmtId="0" fontId="1695" fillId="1680" borderId="3415" xfId="0" applyFont="1" applyFill="1" applyBorder="1" applyAlignment="1" applyProtection="1">
      <alignment horizontal="left" vertical="top" wrapText="1" readingOrder="1"/>
    </xf>
    <xf numFmtId="0" fontId="1696" fillId="1681" borderId="3415" xfId="0" applyFont="1" applyFill="1" applyBorder="1" applyAlignment="1" applyProtection="1">
      <alignment horizontal="left" vertical="top" wrapText="1" readingOrder="1"/>
    </xf>
    <xf numFmtId="0" fontId="1697" fillId="1682" borderId="3415" xfId="0" applyFont="1" applyFill="1" applyBorder="1" applyAlignment="1" applyProtection="1">
      <alignment horizontal="left" vertical="top" wrapText="1" readingOrder="1"/>
    </xf>
    <xf numFmtId="0" fontId="1698" fillId="1683" borderId="3415" xfId="0" applyFont="1" applyFill="1" applyBorder="1" applyAlignment="1" applyProtection="1">
      <alignment horizontal="left" vertical="top" wrapText="1" readingOrder="1"/>
    </xf>
    <xf numFmtId="0" fontId="1699" fillId="1684" borderId="3415" xfId="0" applyFont="1" applyFill="1" applyBorder="1" applyAlignment="1" applyProtection="1">
      <alignment horizontal="left" vertical="top" wrapText="1" readingOrder="1"/>
    </xf>
    <xf numFmtId="0" fontId="1700" fillId="1685" borderId="3415" xfId="0" applyFont="1" applyFill="1" applyBorder="1" applyAlignment="1" applyProtection="1">
      <alignment horizontal="left" vertical="top" wrapText="1" readingOrder="1"/>
    </xf>
    <xf numFmtId="0" fontId="1701" fillId="1686" borderId="3415" xfId="0" applyFont="1" applyFill="1" applyBorder="1" applyAlignment="1" applyProtection="1">
      <alignment horizontal="left" vertical="top" wrapText="1" readingOrder="1"/>
    </xf>
    <xf numFmtId="0" fontId="1702" fillId="1687" borderId="3415" xfId="0" applyFont="1" applyFill="1" applyBorder="1" applyAlignment="1" applyProtection="1">
      <alignment horizontal="left" vertical="top" wrapText="1" readingOrder="1"/>
    </xf>
    <xf numFmtId="0" fontId="1703" fillId="1688" borderId="3415" xfId="0" applyFont="1" applyFill="1" applyBorder="1" applyAlignment="1" applyProtection="1">
      <alignment horizontal="left" vertical="top" wrapText="1" readingOrder="1"/>
    </xf>
    <xf numFmtId="0" fontId="1704" fillId="1689" borderId="3415" xfId="0" applyFont="1" applyFill="1" applyBorder="1" applyAlignment="1" applyProtection="1">
      <alignment horizontal="left" vertical="top" wrapText="1" readingOrder="1"/>
    </xf>
    <xf numFmtId="0" fontId="1705" fillId="1690" borderId="3415" xfId="0" applyFont="1" applyFill="1" applyBorder="1" applyAlignment="1" applyProtection="1">
      <alignment horizontal="left" vertical="top" wrapText="1" readingOrder="1"/>
    </xf>
    <xf numFmtId="0" fontId="1706" fillId="1691" borderId="3415" xfId="0" applyFont="1" applyFill="1" applyBorder="1" applyAlignment="1" applyProtection="1">
      <alignment horizontal="left" vertical="top" wrapText="1" readingOrder="1"/>
    </xf>
    <xf numFmtId="0" fontId="1707" fillId="1692" borderId="3415" xfId="0" applyFont="1" applyFill="1" applyBorder="1" applyAlignment="1" applyProtection="1">
      <alignment horizontal="left" vertical="top" wrapText="1" readingOrder="1"/>
    </xf>
    <xf numFmtId="0" fontId="1708" fillId="1693" borderId="3415" xfId="0" applyFont="1" applyFill="1" applyBorder="1" applyAlignment="1" applyProtection="1">
      <alignment horizontal="left" vertical="top" wrapText="1" readingOrder="1"/>
    </xf>
    <xf numFmtId="0" fontId="1709" fillId="1694" borderId="3415" xfId="0" applyFont="1" applyFill="1" applyBorder="1" applyAlignment="1" applyProtection="1">
      <alignment horizontal="left" vertical="top" wrapText="1" readingOrder="1"/>
    </xf>
    <xf numFmtId="0" fontId="1710" fillId="1695" borderId="3415" xfId="0" applyFont="1" applyFill="1" applyBorder="1" applyAlignment="1" applyProtection="1">
      <alignment horizontal="left" vertical="top" wrapText="1" readingOrder="1"/>
    </xf>
    <xf numFmtId="0" fontId="1711" fillId="1696" borderId="3415" xfId="0" applyFont="1" applyFill="1" applyBorder="1" applyAlignment="1" applyProtection="1">
      <alignment horizontal="left" vertical="top" wrapText="1" readingOrder="1"/>
    </xf>
    <xf numFmtId="0" fontId="1712" fillId="1697" borderId="3415" xfId="0" applyFont="1" applyFill="1" applyBorder="1" applyAlignment="1" applyProtection="1">
      <alignment horizontal="left" vertical="top" wrapText="1" readingOrder="1"/>
    </xf>
    <xf numFmtId="0" fontId="1713" fillId="1698" borderId="3415" xfId="0" applyFont="1" applyFill="1" applyBorder="1" applyAlignment="1" applyProtection="1">
      <alignment horizontal="left" vertical="top" wrapText="1" readingOrder="1"/>
    </xf>
    <xf numFmtId="0" fontId="1714" fillId="1699" borderId="3415" xfId="0" applyFont="1" applyFill="1" applyBorder="1" applyAlignment="1" applyProtection="1">
      <alignment horizontal="left" vertical="top" wrapText="1" readingOrder="1"/>
    </xf>
    <xf numFmtId="0" fontId="1686" fillId="1671" borderId="3225" xfId="0" applyFont="1" applyFill="1" applyBorder="1" applyAlignment="1" applyProtection="1">
      <alignment horizontal="left" vertical="top" wrapText="1" readingOrder="1"/>
    </xf>
    <xf numFmtId="0" fontId="2217" fillId="2200" borderId="3405" xfId="0" applyFont="1" applyFill="1" applyBorder="1" applyAlignment="1" applyProtection="1">
      <alignment horizontal="left" vertical="top" wrapText="1" readingOrder="1"/>
    </xf>
    <xf numFmtId="3" fontId="2218" fillId="2201" borderId="3405" xfId="0" applyNumberFormat="1" applyFont="1" applyFill="1" applyBorder="1" applyAlignment="1" applyProtection="1">
      <alignment horizontal="right" wrapText="1" readingOrder="1"/>
    </xf>
    <xf numFmtId="3" fontId="2219" fillId="2202" borderId="3405" xfId="0" applyNumberFormat="1" applyFont="1" applyFill="1" applyBorder="1" applyAlignment="1" applyProtection="1">
      <alignment horizontal="right" wrapText="1" readingOrder="1"/>
    </xf>
    <xf numFmtId="3" fontId="2220" fillId="2203" borderId="3405" xfId="0" applyNumberFormat="1" applyFont="1" applyFill="1" applyBorder="1" applyAlignment="1" applyProtection="1">
      <alignment horizontal="right" wrapText="1" readingOrder="1"/>
    </xf>
    <xf numFmtId="3" fontId="2221" fillId="2204" borderId="3405" xfId="0" applyNumberFormat="1" applyFont="1" applyFill="1" applyBorder="1" applyAlignment="1" applyProtection="1">
      <alignment horizontal="right" wrapText="1" readingOrder="1"/>
    </xf>
    <xf numFmtId="3" fontId="2222" fillId="2205" borderId="3405" xfId="0" applyNumberFormat="1" applyFont="1" applyFill="1" applyBorder="1" applyAlignment="1" applyProtection="1">
      <alignment horizontal="right" wrapText="1" readingOrder="1"/>
    </xf>
    <xf numFmtId="3" fontId="2223" fillId="2206" borderId="3405" xfId="0" applyNumberFormat="1" applyFont="1" applyFill="1" applyBorder="1" applyAlignment="1" applyProtection="1">
      <alignment horizontal="right" wrapText="1" readingOrder="1"/>
    </xf>
    <xf numFmtId="3" fontId="2224" fillId="2207" borderId="3405" xfId="0" applyNumberFormat="1" applyFont="1" applyFill="1" applyBorder="1" applyAlignment="1" applyProtection="1">
      <alignment horizontal="right" wrapText="1" readingOrder="1"/>
    </xf>
    <xf numFmtId="3" fontId="2225" fillId="2208" borderId="3405" xfId="0" applyNumberFormat="1" applyFont="1" applyFill="1" applyBorder="1" applyAlignment="1" applyProtection="1">
      <alignment horizontal="right" wrapText="1" readingOrder="1"/>
    </xf>
    <xf numFmtId="3" fontId="2226" fillId="2209" borderId="3405" xfId="0" applyNumberFormat="1" applyFont="1" applyFill="1" applyBorder="1" applyAlignment="1" applyProtection="1">
      <alignment horizontal="right" wrapText="1" readingOrder="1"/>
    </xf>
    <xf numFmtId="3" fontId="2227" fillId="2210" borderId="3405" xfId="0" applyNumberFormat="1" applyFont="1" applyFill="1" applyBorder="1" applyAlignment="1" applyProtection="1">
      <alignment horizontal="right" wrapText="1" readingOrder="1"/>
    </xf>
    <xf numFmtId="3" fontId="2228" fillId="2211" borderId="3405" xfId="0" applyNumberFormat="1" applyFont="1" applyFill="1" applyBorder="1" applyAlignment="1" applyProtection="1">
      <alignment horizontal="right" wrapText="1" readingOrder="1"/>
    </xf>
    <xf numFmtId="3" fontId="2229" fillId="2212" borderId="3405" xfId="0" applyNumberFormat="1" applyFont="1" applyFill="1" applyBorder="1" applyAlignment="1" applyProtection="1">
      <alignment horizontal="right" wrapText="1" readingOrder="1"/>
    </xf>
    <xf numFmtId="3" fontId="2230" fillId="2213" borderId="3405" xfId="0" applyNumberFormat="1" applyFont="1" applyFill="1" applyBorder="1" applyAlignment="1" applyProtection="1">
      <alignment horizontal="right" wrapText="1" readingOrder="1"/>
    </xf>
    <xf numFmtId="3" fontId="2232" fillId="2214" borderId="3405" xfId="0" applyNumberFormat="1" applyFont="1" applyFill="1" applyBorder="1" applyAlignment="1" applyProtection="1">
      <alignment horizontal="right" wrapText="1" readingOrder="1"/>
    </xf>
    <xf numFmtId="3" fontId="2233" fillId="2215" borderId="3405" xfId="0" applyNumberFormat="1" applyFont="1" applyFill="1" applyBorder="1" applyAlignment="1" applyProtection="1">
      <alignment horizontal="right" wrapText="1" readingOrder="1"/>
    </xf>
    <xf numFmtId="3" fontId="2234" fillId="2216" borderId="3405" xfId="0" applyNumberFormat="1" applyFont="1" applyFill="1" applyBorder="1" applyAlignment="1" applyProtection="1">
      <alignment horizontal="right" wrapText="1" readingOrder="1"/>
    </xf>
    <xf numFmtId="3" fontId="2235" fillId="2217" borderId="3405" xfId="0" applyNumberFormat="1" applyFont="1" applyFill="1" applyBorder="1" applyAlignment="1" applyProtection="1">
      <alignment horizontal="right" wrapText="1" readingOrder="1"/>
    </xf>
    <xf numFmtId="3" fontId="2236" fillId="2218" borderId="3405" xfId="0" applyNumberFormat="1" applyFont="1" applyFill="1" applyBorder="1" applyAlignment="1" applyProtection="1">
      <alignment horizontal="right" wrapText="1" readingOrder="1"/>
    </xf>
    <xf numFmtId="3" fontId="2237" fillId="2219" borderId="3405" xfId="0" applyNumberFormat="1" applyFont="1" applyFill="1" applyBorder="1" applyAlignment="1" applyProtection="1">
      <alignment horizontal="right" wrapText="1" readingOrder="1"/>
    </xf>
    <xf numFmtId="3" fontId="2238" fillId="2220" borderId="3405" xfId="0" applyNumberFormat="1" applyFont="1" applyFill="1" applyBorder="1" applyAlignment="1" applyProtection="1">
      <alignment horizontal="right" wrapText="1" readingOrder="1"/>
    </xf>
    <xf numFmtId="3" fontId="2239" fillId="2221" borderId="3405" xfId="0" applyNumberFormat="1" applyFont="1" applyFill="1" applyBorder="1" applyAlignment="1" applyProtection="1">
      <alignment horizontal="right" wrapText="1" readingOrder="1"/>
    </xf>
    <xf numFmtId="3" fontId="2241" fillId="2222" borderId="3405" xfId="0" applyNumberFormat="1" applyFont="1" applyFill="1" applyBorder="1" applyAlignment="1" applyProtection="1">
      <alignment horizontal="right" wrapText="1" readingOrder="1"/>
    </xf>
    <xf numFmtId="3" fontId="2242" fillId="2223" borderId="3405" xfId="0" applyNumberFormat="1" applyFont="1" applyFill="1" applyBorder="1" applyAlignment="1" applyProtection="1">
      <alignment horizontal="right" wrapText="1" readingOrder="1"/>
    </xf>
    <xf numFmtId="3" fontId="2243" fillId="2224" borderId="3405" xfId="0" applyNumberFormat="1" applyFont="1" applyFill="1" applyBorder="1" applyAlignment="1" applyProtection="1">
      <alignment horizontal="right" wrapText="1" readingOrder="1"/>
    </xf>
    <xf numFmtId="3" fontId="2244" fillId="2225" borderId="3405" xfId="0" applyNumberFormat="1" applyFont="1" applyFill="1" applyBorder="1" applyAlignment="1" applyProtection="1">
      <alignment horizontal="right" wrapText="1" readingOrder="1"/>
    </xf>
    <xf numFmtId="3" fontId="2245" fillId="2226" borderId="3405" xfId="0" applyNumberFormat="1" applyFont="1" applyFill="1" applyBorder="1" applyAlignment="1" applyProtection="1">
      <alignment horizontal="right" wrapText="1" readingOrder="1"/>
    </xf>
    <xf numFmtId="0" fontId="2246" fillId="2227" borderId="3405" xfId="0" applyFont="1" applyFill="1" applyBorder="1" applyAlignment="1" applyProtection="1">
      <alignment horizontal="right" wrapText="1" readingOrder="1"/>
    </xf>
    <xf numFmtId="0" fontId="2868" fillId="2837" borderId="3225" xfId="0" applyFont="1" applyFill="1" applyBorder="1" applyAlignment="1" applyProtection="1">
      <alignment horizontal="right" wrapText="1" readingOrder="1"/>
    </xf>
    <xf numFmtId="0" fontId="3111" fillId="3079" borderId="3416" xfId="0" applyFont="1" applyFill="1" applyBorder="1" applyAlignment="1" applyProtection="1">
      <alignment horizontal="right" vertical="top" wrapText="1" readingOrder="1"/>
    </xf>
    <xf numFmtId="0" fontId="3148" fillId="3116" borderId="3405" xfId="0" applyFont="1" applyFill="1" applyBorder="1" applyAlignment="1" applyProtection="1">
      <alignment horizontal="left" vertical="top" wrapText="1" readingOrder="1"/>
    </xf>
    <xf numFmtId="0" fontId="3149" fillId="3117" borderId="3405" xfId="0" applyFont="1" applyFill="1" applyBorder="1" applyAlignment="1" applyProtection="1">
      <alignment horizontal="right" wrapText="1" readingOrder="1"/>
    </xf>
    <xf numFmtId="0" fontId="3150" fillId="3118" borderId="3405" xfId="0" applyFont="1" applyFill="1" applyBorder="1" applyAlignment="1" applyProtection="1">
      <alignment horizontal="right" wrapText="1" readingOrder="1"/>
    </xf>
    <xf numFmtId="0" fontId="3151" fillId="3119" borderId="3405" xfId="0" applyFont="1" applyFill="1" applyBorder="1" applyAlignment="1" applyProtection="1">
      <alignment horizontal="right" wrapText="1" readingOrder="1"/>
    </xf>
    <xf numFmtId="0" fontId="3152" fillId="3120" borderId="3405" xfId="0" applyFont="1" applyFill="1" applyBorder="1" applyAlignment="1" applyProtection="1">
      <alignment horizontal="right" wrapText="1" readingOrder="1"/>
    </xf>
    <xf numFmtId="3" fontId="3153" fillId="3121" borderId="3405" xfId="0" applyNumberFormat="1" applyFont="1" applyFill="1" applyBorder="1" applyAlignment="1" applyProtection="1">
      <alignment horizontal="right" wrapText="1" readingOrder="1"/>
    </xf>
    <xf numFmtId="0" fontId="3035" fillId="3005" borderId="3405" xfId="0" applyFont="1" applyFill="1" applyBorder="1" applyAlignment="1" applyProtection="1">
      <alignment horizontal="left" vertical="top" wrapText="1" readingOrder="1"/>
    </xf>
    <xf numFmtId="0" fontId="3036" fillId="3006" borderId="3405" xfId="0" applyFont="1" applyFill="1" applyBorder="1" applyAlignment="1" applyProtection="1">
      <alignment horizontal="right" wrapText="1" readingOrder="1"/>
    </xf>
    <xf numFmtId="0" fontId="3037" fillId="3007" borderId="3405" xfId="0" applyFont="1" applyFill="1" applyBorder="1" applyAlignment="1" applyProtection="1">
      <alignment horizontal="right" wrapText="1" readingOrder="1"/>
    </xf>
    <xf numFmtId="0" fontId="3038" fillId="3008" borderId="3405" xfId="0" applyFont="1" applyFill="1" applyBorder="1" applyAlignment="1" applyProtection="1">
      <alignment horizontal="right" wrapText="1" readingOrder="1"/>
    </xf>
    <xf numFmtId="0" fontId="3039" fillId="3009" borderId="3405" xfId="0" applyFont="1" applyFill="1" applyBorder="1" applyAlignment="1" applyProtection="1">
      <alignment horizontal="right" wrapText="1" readingOrder="1"/>
    </xf>
    <xf numFmtId="3" fontId="3040" fillId="3010" borderId="3405" xfId="0" applyNumberFormat="1" applyFont="1" applyFill="1" applyBorder="1" applyAlignment="1" applyProtection="1">
      <alignment horizontal="right" wrapText="1" readingOrder="1"/>
    </xf>
    <xf numFmtId="3" fontId="3041" fillId="3011" borderId="3405" xfId="0" applyNumberFormat="1" applyFont="1" applyFill="1" applyBorder="1" applyAlignment="1" applyProtection="1">
      <alignment horizontal="right" wrapText="1" readingOrder="1"/>
    </xf>
    <xf numFmtId="3" fontId="3042" fillId="3012" borderId="3405" xfId="0" applyNumberFormat="1" applyFont="1" applyFill="1" applyBorder="1" applyAlignment="1" applyProtection="1">
      <alignment horizontal="right" wrapText="1" readingOrder="1"/>
    </xf>
    <xf numFmtId="3" fontId="3043" fillId="3013" borderId="3405" xfId="0" applyNumberFormat="1" applyFont="1" applyFill="1" applyBorder="1" applyAlignment="1" applyProtection="1">
      <alignment horizontal="right" wrapText="1" readingOrder="1"/>
    </xf>
    <xf numFmtId="3" fontId="3044" fillId="3014" borderId="3405" xfId="0" applyNumberFormat="1" applyFont="1" applyFill="1" applyBorder="1" applyAlignment="1" applyProtection="1">
      <alignment horizontal="right" wrapText="1" readingOrder="1"/>
    </xf>
    <xf numFmtId="3" fontId="3045" fillId="3015" borderId="3405" xfId="0" applyNumberFormat="1" applyFont="1" applyFill="1" applyBorder="1" applyAlignment="1" applyProtection="1">
      <alignment horizontal="right" wrapText="1" readingOrder="1"/>
    </xf>
    <xf numFmtId="3" fontId="3046" fillId="3016" borderId="3405" xfId="0" applyNumberFormat="1" applyFont="1" applyFill="1" applyBorder="1" applyAlignment="1" applyProtection="1">
      <alignment horizontal="right" wrapText="1" readingOrder="1"/>
    </xf>
    <xf numFmtId="3" fontId="3047" fillId="3017" borderId="3405" xfId="0" applyNumberFormat="1" applyFont="1" applyFill="1" applyBorder="1" applyAlignment="1" applyProtection="1">
      <alignment horizontal="right" wrapText="1" readingOrder="1"/>
    </xf>
    <xf numFmtId="3" fontId="3048" fillId="3018" borderId="3405" xfId="0" applyNumberFormat="1" applyFont="1" applyFill="1" applyBorder="1" applyAlignment="1" applyProtection="1">
      <alignment horizontal="right" wrapText="1" readingOrder="1"/>
    </xf>
    <xf numFmtId="3" fontId="3050" fillId="3019" borderId="3405" xfId="0" applyNumberFormat="1" applyFont="1" applyFill="1" applyBorder="1" applyAlignment="1" applyProtection="1">
      <alignment horizontal="right" wrapText="1" readingOrder="1"/>
    </xf>
    <xf numFmtId="3" fontId="3051" fillId="3020" borderId="3405" xfId="0" applyNumberFormat="1" applyFont="1" applyFill="1" applyBorder="1" applyAlignment="1" applyProtection="1">
      <alignment horizontal="right" wrapText="1" readingOrder="1"/>
    </xf>
    <xf numFmtId="3" fontId="3052" fillId="3021" borderId="3405" xfId="0" applyNumberFormat="1" applyFont="1" applyFill="1" applyBorder="1" applyAlignment="1" applyProtection="1">
      <alignment horizontal="right" wrapText="1" readingOrder="1"/>
    </xf>
    <xf numFmtId="3" fontId="3053" fillId="3022" borderId="3405" xfId="0" applyNumberFormat="1" applyFont="1" applyFill="1" applyBorder="1" applyAlignment="1" applyProtection="1">
      <alignment horizontal="right" wrapText="1" readingOrder="1"/>
    </xf>
    <xf numFmtId="3" fontId="3054" fillId="3023" borderId="3405" xfId="0" applyNumberFormat="1" applyFont="1" applyFill="1" applyBorder="1" applyAlignment="1" applyProtection="1">
      <alignment horizontal="right" wrapText="1" readingOrder="1"/>
    </xf>
    <xf numFmtId="3" fontId="3055" fillId="3024" borderId="3405" xfId="0" applyNumberFormat="1" applyFont="1" applyFill="1" applyBorder="1" applyAlignment="1" applyProtection="1">
      <alignment horizontal="right" wrapText="1" readingOrder="1"/>
    </xf>
    <xf numFmtId="3" fontId="3056" fillId="3025" borderId="3405" xfId="0" applyNumberFormat="1" applyFont="1" applyFill="1" applyBorder="1" applyAlignment="1" applyProtection="1">
      <alignment horizontal="right" wrapText="1" readingOrder="1"/>
    </xf>
    <xf numFmtId="3" fontId="3057" fillId="3026" borderId="3405" xfId="0" applyNumberFormat="1" applyFont="1" applyFill="1" applyBorder="1" applyAlignment="1" applyProtection="1">
      <alignment horizontal="right" wrapText="1" readingOrder="1"/>
    </xf>
    <xf numFmtId="3" fontId="3059" fillId="3027" borderId="3405" xfId="0" applyNumberFormat="1" applyFont="1" applyFill="1" applyBorder="1" applyAlignment="1" applyProtection="1">
      <alignment horizontal="right" wrapText="1" readingOrder="1"/>
    </xf>
    <xf numFmtId="3" fontId="3060" fillId="3028" borderId="3405" xfId="0" applyNumberFormat="1" applyFont="1" applyFill="1" applyBorder="1" applyAlignment="1" applyProtection="1">
      <alignment horizontal="right" wrapText="1" readingOrder="1"/>
    </xf>
    <xf numFmtId="3" fontId="3061" fillId="3029" borderId="3405" xfId="0" applyNumberFormat="1" applyFont="1" applyFill="1" applyBorder="1" applyAlignment="1" applyProtection="1">
      <alignment horizontal="right" wrapText="1" readingOrder="1"/>
    </xf>
    <xf numFmtId="3" fontId="3062" fillId="3030" borderId="3405" xfId="0" applyNumberFormat="1" applyFont="1" applyFill="1" applyBorder="1" applyAlignment="1" applyProtection="1">
      <alignment horizontal="right" wrapText="1" readingOrder="1"/>
    </xf>
    <xf numFmtId="3" fontId="3063" fillId="3031" borderId="3405" xfId="0" applyNumberFormat="1" applyFont="1" applyFill="1" applyBorder="1" applyAlignment="1" applyProtection="1">
      <alignment horizontal="right" wrapText="1" readingOrder="1"/>
    </xf>
    <xf numFmtId="3" fontId="3064" fillId="3032" borderId="3405" xfId="0" applyNumberFormat="1" applyFont="1" applyFill="1" applyBorder="1" applyAlignment="1" applyProtection="1">
      <alignment horizontal="right" wrapText="1" readingOrder="1"/>
    </xf>
    <xf numFmtId="0" fontId="3450" fillId="3408" borderId="3405" xfId="0" applyFont="1" applyFill="1" applyBorder="1" applyAlignment="1" applyProtection="1">
      <alignment horizontal="left" vertical="top" wrapText="1" readingOrder="1"/>
    </xf>
    <xf numFmtId="3" fontId="3451" fillId="3409" borderId="3405" xfId="0" applyNumberFormat="1" applyFont="1" applyFill="1" applyBorder="1" applyAlignment="1" applyProtection="1">
      <alignment horizontal="right" wrapText="1" readingOrder="1"/>
    </xf>
    <xf numFmtId="3" fontId="3452" fillId="3410" borderId="3405" xfId="0" applyNumberFormat="1" applyFont="1" applyFill="1" applyBorder="1" applyAlignment="1" applyProtection="1">
      <alignment horizontal="right" wrapText="1" readingOrder="1"/>
    </xf>
    <xf numFmtId="3" fontId="3453" fillId="3411" borderId="3405" xfId="0" applyNumberFormat="1" applyFont="1" applyFill="1" applyBorder="1" applyAlignment="1" applyProtection="1">
      <alignment horizontal="right" wrapText="1" readingOrder="1"/>
    </xf>
    <xf numFmtId="3" fontId="3454" fillId="3412" borderId="3405" xfId="0" applyNumberFormat="1" applyFont="1" applyFill="1" applyBorder="1" applyAlignment="1" applyProtection="1">
      <alignment horizontal="right" wrapText="1" readingOrder="1"/>
    </xf>
    <xf numFmtId="3" fontId="3455" fillId="3413" borderId="3405" xfId="0" applyNumberFormat="1" applyFont="1" applyFill="1" applyBorder="1" applyAlignment="1" applyProtection="1">
      <alignment horizontal="right" wrapText="1" readingOrder="1"/>
    </xf>
    <xf numFmtId="3" fontId="3456" fillId="3414" borderId="3405" xfId="0" applyNumberFormat="1" applyFont="1" applyFill="1" applyBorder="1" applyAlignment="1" applyProtection="1">
      <alignment horizontal="right" wrapText="1" readingOrder="1"/>
    </xf>
    <xf numFmtId="3" fontId="3457" fillId="3415" borderId="3405" xfId="0" applyNumberFormat="1" applyFont="1" applyFill="1" applyBorder="1" applyAlignment="1" applyProtection="1">
      <alignment horizontal="right" wrapText="1" readingOrder="1"/>
    </xf>
    <xf numFmtId="3" fontId="3458" fillId="3416" borderId="3405" xfId="0" applyNumberFormat="1" applyFont="1" applyFill="1" applyBorder="1" applyAlignment="1" applyProtection="1">
      <alignment horizontal="right" wrapText="1" readingOrder="1"/>
    </xf>
    <xf numFmtId="3" fontId="3459" fillId="3417" borderId="3405" xfId="0" applyNumberFormat="1" applyFont="1" applyFill="1" applyBorder="1" applyAlignment="1" applyProtection="1">
      <alignment horizontal="right" wrapText="1" readingOrder="1"/>
    </xf>
    <xf numFmtId="3" fontId="3460" fillId="3418" borderId="3405" xfId="0" applyNumberFormat="1" applyFont="1" applyFill="1" applyBorder="1" applyAlignment="1" applyProtection="1">
      <alignment horizontal="right" wrapText="1" readingOrder="1"/>
    </xf>
    <xf numFmtId="3" fontId="3461" fillId="3419" borderId="3405" xfId="0" applyNumberFormat="1" applyFont="1" applyFill="1" applyBorder="1" applyAlignment="1" applyProtection="1">
      <alignment horizontal="right" wrapText="1" readingOrder="1"/>
    </xf>
    <xf numFmtId="3" fontId="3462" fillId="3420" borderId="3405" xfId="0" applyNumberFormat="1" applyFont="1" applyFill="1" applyBorder="1" applyAlignment="1" applyProtection="1">
      <alignment horizontal="right" wrapText="1" readingOrder="1"/>
    </xf>
    <xf numFmtId="3" fontId="3463" fillId="3421" borderId="3405" xfId="0" applyNumberFormat="1" applyFont="1" applyFill="1" applyBorder="1" applyAlignment="1" applyProtection="1">
      <alignment horizontal="right" wrapText="1" readingOrder="1"/>
    </xf>
    <xf numFmtId="3" fontId="3465" fillId="3422" borderId="3405" xfId="0" applyNumberFormat="1" applyFont="1" applyFill="1" applyBorder="1" applyAlignment="1" applyProtection="1">
      <alignment horizontal="right" wrapText="1" readingOrder="1"/>
    </xf>
    <xf numFmtId="3" fontId="3466" fillId="3423" borderId="3405" xfId="0" applyNumberFormat="1" applyFont="1" applyFill="1" applyBorder="1" applyAlignment="1" applyProtection="1">
      <alignment horizontal="right" wrapText="1" readingOrder="1"/>
    </xf>
    <xf numFmtId="3" fontId="3467" fillId="3424" borderId="3405" xfId="0" applyNumberFormat="1" applyFont="1" applyFill="1" applyBorder="1" applyAlignment="1" applyProtection="1">
      <alignment horizontal="right" wrapText="1" readingOrder="1"/>
    </xf>
    <xf numFmtId="3" fontId="3468" fillId="3425" borderId="3405" xfId="0" applyNumberFormat="1" applyFont="1" applyFill="1" applyBorder="1" applyAlignment="1" applyProtection="1">
      <alignment horizontal="right" wrapText="1" readingOrder="1"/>
    </xf>
    <xf numFmtId="3" fontId="3469" fillId="3426" borderId="3405" xfId="0" applyNumberFormat="1" applyFont="1" applyFill="1" applyBorder="1" applyAlignment="1" applyProtection="1">
      <alignment horizontal="right" wrapText="1" readingOrder="1"/>
    </xf>
    <xf numFmtId="3" fontId="3470" fillId="3427" borderId="3405" xfId="0" applyNumberFormat="1" applyFont="1" applyFill="1" applyBorder="1" applyAlignment="1" applyProtection="1">
      <alignment horizontal="right" wrapText="1" readingOrder="1"/>
    </xf>
    <xf numFmtId="3" fontId="3471" fillId="3428" borderId="3405" xfId="0" applyNumberFormat="1" applyFont="1" applyFill="1" applyBorder="1" applyAlignment="1" applyProtection="1">
      <alignment horizontal="right" wrapText="1" readingOrder="1"/>
    </xf>
    <xf numFmtId="3" fontId="3472" fillId="3429" borderId="3405" xfId="0" applyNumberFormat="1" applyFont="1" applyFill="1" applyBorder="1" applyAlignment="1" applyProtection="1">
      <alignment horizontal="right" wrapText="1" readingOrder="1"/>
    </xf>
    <xf numFmtId="3" fontId="3474" fillId="3430" borderId="3405" xfId="0" applyNumberFormat="1" applyFont="1" applyFill="1" applyBorder="1" applyAlignment="1" applyProtection="1">
      <alignment horizontal="right" wrapText="1" readingOrder="1"/>
    </xf>
    <xf numFmtId="3" fontId="3475" fillId="3431" borderId="3405" xfId="0" applyNumberFormat="1" applyFont="1" applyFill="1" applyBorder="1" applyAlignment="1" applyProtection="1">
      <alignment horizontal="right" wrapText="1" readingOrder="1"/>
    </xf>
    <xf numFmtId="3" fontId="3476" fillId="3432" borderId="3405" xfId="0" applyNumberFormat="1" applyFont="1" applyFill="1" applyBorder="1" applyAlignment="1" applyProtection="1">
      <alignment horizontal="right" wrapText="1" readingOrder="1"/>
    </xf>
    <xf numFmtId="3" fontId="3477" fillId="3433" borderId="3405" xfId="0" applyNumberFormat="1" applyFont="1" applyFill="1" applyBorder="1" applyAlignment="1" applyProtection="1">
      <alignment horizontal="right" wrapText="1" readingOrder="1"/>
    </xf>
    <xf numFmtId="0" fontId="3478" fillId="3434" borderId="3405" xfId="0" applyFont="1" applyFill="1" applyBorder="1" applyAlignment="1" applyProtection="1">
      <alignment horizontal="right" wrapText="1" readingOrder="1"/>
    </xf>
    <xf numFmtId="0" fontId="3479" fillId="3435" borderId="3405" xfId="0" applyFont="1" applyFill="1" applyBorder="1" applyAlignment="1" applyProtection="1">
      <alignment horizontal="right" wrapText="1" readingOrder="1"/>
    </xf>
    <xf numFmtId="0" fontId="3540" fillId="3492" borderId="3415" xfId="0" applyFont="1" applyFill="1" applyBorder="1" applyAlignment="1" applyProtection="1">
      <alignment horizontal="left" vertical="top" wrapText="1" readingOrder="1"/>
    </xf>
    <xf numFmtId="3" fontId="3541" fillId="3493" borderId="3415" xfId="0" applyNumberFormat="1" applyFont="1" applyFill="1" applyBorder="1" applyAlignment="1" applyProtection="1">
      <alignment horizontal="right" wrapText="1" readingOrder="1"/>
    </xf>
    <xf numFmtId="3" fontId="3542" fillId="3494" borderId="3415" xfId="0" applyNumberFormat="1" applyFont="1" applyFill="1" applyBorder="1" applyAlignment="1" applyProtection="1">
      <alignment horizontal="right" wrapText="1" readingOrder="1"/>
    </xf>
    <xf numFmtId="3" fontId="3543" fillId="3495" borderId="3415" xfId="0" applyNumberFormat="1" applyFont="1" applyFill="1" applyBorder="1" applyAlignment="1" applyProtection="1">
      <alignment horizontal="right" wrapText="1" readingOrder="1"/>
    </xf>
    <xf numFmtId="3" fontId="3544" fillId="3496" borderId="3415" xfId="0" applyNumberFormat="1" applyFont="1" applyFill="1" applyBorder="1" applyAlignment="1" applyProtection="1">
      <alignment horizontal="right" wrapText="1" readingOrder="1"/>
    </xf>
    <xf numFmtId="3" fontId="3545" fillId="3497" borderId="3415" xfId="0" applyNumberFormat="1" applyFont="1" applyFill="1" applyBorder="1" applyAlignment="1" applyProtection="1">
      <alignment horizontal="right" wrapText="1" readingOrder="1"/>
    </xf>
    <xf numFmtId="3" fontId="3546" fillId="3498" borderId="3415" xfId="0" applyNumberFormat="1" applyFont="1" applyFill="1" applyBorder="1" applyAlignment="1" applyProtection="1">
      <alignment horizontal="right" wrapText="1" readingOrder="1"/>
    </xf>
    <xf numFmtId="3" fontId="3547" fillId="3499" borderId="3415" xfId="0" applyNumberFormat="1" applyFont="1" applyFill="1" applyBorder="1" applyAlignment="1" applyProtection="1">
      <alignment horizontal="right" wrapText="1" readingOrder="1"/>
    </xf>
    <xf numFmtId="3" fontId="3548" fillId="3500" borderId="3415" xfId="0" applyNumberFormat="1" applyFont="1" applyFill="1" applyBorder="1" applyAlignment="1" applyProtection="1">
      <alignment horizontal="right" wrapText="1" readingOrder="1"/>
    </xf>
    <xf numFmtId="3" fontId="3549" fillId="3501" borderId="3415" xfId="0" applyNumberFormat="1" applyFont="1" applyFill="1" applyBorder="1" applyAlignment="1" applyProtection="1">
      <alignment horizontal="right" wrapText="1" readingOrder="1"/>
    </xf>
    <xf numFmtId="3" fontId="3550" fillId="3502" borderId="3415" xfId="0" applyNumberFormat="1" applyFont="1" applyFill="1" applyBorder="1" applyAlignment="1" applyProtection="1">
      <alignment horizontal="right" wrapText="1" readingOrder="1"/>
    </xf>
    <xf numFmtId="3" fontId="3551" fillId="3503" borderId="3415" xfId="0" applyNumberFormat="1" applyFont="1" applyFill="1" applyBorder="1" applyAlignment="1" applyProtection="1">
      <alignment horizontal="right" wrapText="1" readingOrder="1"/>
    </xf>
    <xf numFmtId="3" fontId="3552" fillId="3504" borderId="3415" xfId="0" applyNumberFormat="1" applyFont="1" applyFill="1" applyBorder="1" applyAlignment="1" applyProtection="1">
      <alignment horizontal="right" wrapText="1" readingOrder="1"/>
    </xf>
    <xf numFmtId="3" fontId="3553" fillId="3505" borderId="3415" xfId="0" applyNumberFormat="1" applyFont="1" applyFill="1" applyBorder="1" applyAlignment="1" applyProtection="1">
      <alignment horizontal="right" wrapText="1" readingOrder="1"/>
    </xf>
    <xf numFmtId="3" fontId="3554" fillId="3506" borderId="3415" xfId="0" applyNumberFormat="1" applyFont="1" applyFill="1" applyBorder="1" applyAlignment="1" applyProtection="1">
      <alignment horizontal="right" wrapText="1" readingOrder="1"/>
    </xf>
    <xf numFmtId="3" fontId="3555" fillId="3507" borderId="3415" xfId="0" applyNumberFormat="1" applyFont="1" applyFill="1" applyBorder="1" applyAlignment="1" applyProtection="1">
      <alignment horizontal="right" wrapText="1" readingOrder="1"/>
    </xf>
    <xf numFmtId="3" fontId="3556" fillId="3508" borderId="3415" xfId="0" applyNumberFormat="1" applyFont="1" applyFill="1" applyBorder="1" applyAlignment="1" applyProtection="1">
      <alignment horizontal="right" wrapText="1" readingOrder="1"/>
    </xf>
    <xf numFmtId="3" fontId="3557" fillId="3509" borderId="3415" xfId="0" applyNumberFormat="1" applyFont="1" applyFill="1" applyBorder="1" applyAlignment="1" applyProtection="1">
      <alignment horizontal="right" wrapText="1" readingOrder="1"/>
    </xf>
    <xf numFmtId="3" fontId="3558" fillId="3510" borderId="3415" xfId="0" applyNumberFormat="1" applyFont="1" applyFill="1" applyBorder="1" applyAlignment="1" applyProtection="1">
      <alignment horizontal="right" wrapText="1" readingOrder="1"/>
    </xf>
    <xf numFmtId="3" fontId="3559" fillId="3511" borderId="3415" xfId="0" applyNumberFormat="1" applyFont="1" applyFill="1" applyBorder="1" applyAlignment="1" applyProtection="1">
      <alignment horizontal="right" wrapText="1" readingOrder="1"/>
    </xf>
    <xf numFmtId="3" fontId="3560" fillId="3512" borderId="3415" xfId="0" applyNumberFormat="1" applyFont="1" applyFill="1" applyBorder="1" applyAlignment="1" applyProtection="1">
      <alignment horizontal="right" wrapText="1" readingOrder="1"/>
    </xf>
    <xf numFmtId="3" fontId="3561" fillId="3513" borderId="3415" xfId="0" applyNumberFormat="1" applyFont="1" applyFill="1" applyBorder="1" applyAlignment="1" applyProtection="1">
      <alignment horizontal="right" wrapText="1" readingOrder="1"/>
    </xf>
    <xf numFmtId="3" fontId="3562" fillId="3514" borderId="3415" xfId="0" applyNumberFormat="1" applyFont="1" applyFill="1" applyBorder="1" applyAlignment="1" applyProtection="1">
      <alignment horizontal="right" wrapText="1" readingOrder="1"/>
    </xf>
    <xf numFmtId="3" fontId="3563" fillId="3515" borderId="3415" xfId="0" applyNumberFormat="1" applyFont="1" applyFill="1" applyBorder="1" applyAlignment="1" applyProtection="1">
      <alignment horizontal="right" wrapText="1" readingOrder="1"/>
    </xf>
    <xf numFmtId="3" fontId="3564" fillId="3516" borderId="3415" xfId="0" applyNumberFormat="1" applyFont="1" applyFill="1" applyBorder="1" applyAlignment="1" applyProtection="1">
      <alignment horizontal="right" wrapText="1" readingOrder="1"/>
    </xf>
    <xf numFmtId="3" fontId="3565" fillId="3517" borderId="3415" xfId="0" applyNumberFormat="1" applyFont="1" applyFill="1" applyBorder="1" applyAlignment="1" applyProtection="1">
      <alignment horizontal="right" wrapText="1" readingOrder="1"/>
    </xf>
    <xf numFmtId="3" fontId="3566" fillId="3518" borderId="3415" xfId="0" applyNumberFormat="1" applyFont="1" applyFill="1" applyBorder="1" applyAlignment="1" applyProtection="1">
      <alignment horizontal="right" wrapText="1" readingOrder="1"/>
    </xf>
    <xf numFmtId="3" fontId="3567" fillId="3519" borderId="3415" xfId="0" applyNumberFormat="1" applyFont="1" applyFill="1" applyBorder="1" applyAlignment="1" applyProtection="1">
      <alignment horizontal="right" wrapText="1" readingOrder="1"/>
    </xf>
    <xf numFmtId="0" fontId="3568" fillId="3520" borderId="3415" xfId="0" applyFont="1" applyFill="1" applyBorder="1" applyAlignment="1" applyProtection="1">
      <alignment horizontal="right" wrapText="1" readingOrder="1"/>
    </xf>
    <xf numFmtId="0" fontId="3569" fillId="3521" borderId="3415" xfId="0" applyFont="1" applyFill="1" applyBorder="1" applyAlignment="1" applyProtection="1">
      <alignment horizontal="right" wrapText="1" readingOrder="1"/>
    </xf>
    <xf numFmtId="3" fontId="782" fillId="781" borderId="3405" xfId="0" applyNumberFormat="1" applyFont="1" applyFill="1" applyBorder="1" applyAlignment="1" applyProtection="1">
      <alignment horizontal="right" wrapText="1" readingOrder="1"/>
    </xf>
    <xf numFmtId="3" fontId="783" fillId="782" borderId="3405" xfId="0" applyNumberFormat="1" applyFont="1" applyFill="1" applyBorder="1" applyAlignment="1" applyProtection="1">
      <alignment horizontal="right" wrapText="1" readingOrder="1"/>
    </xf>
    <xf numFmtId="3" fontId="784" fillId="783" borderId="3405" xfId="0" applyNumberFormat="1" applyFont="1" applyFill="1" applyBorder="1" applyAlignment="1" applyProtection="1">
      <alignment horizontal="right" wrapText="1" readingOrder="1"/>
    </xf>
    <xf numFmtId="3" fontId="785" fillId="784" borderId="3405" xfId="0" applyNumberFormat="1" applyFont="1" applyFill="1" applyBorder="1" applyAlignment="1" applyProtection="1">
      <alignment horizontal="right" wrapText="1" readingOrder="1"/>
    </xf>
    <xf numFmtId="3" fontId="786" fillId="785" borderId="3405" xfId="0" applyNumberFormat="1" applyFont="1" applyFill="1" applyBorder="1" applyAlignment="1" applyProtection="1">
      <alignment horizontal="right" wrapText="1" readingOrder="1"/>
    </xf>
    <xf numFmtId="3" fontId="787" fillId="786" borderId="3405" xfId="0" applyNumberFormat="1" applyFont="1" applyFill="1" applyBorder="1" applyAlignment="1" applyProtection="1">
      <alignment horizontal="right" wrapText="1" readingOrder="1"/>
    </xf>
    <xf numFmtId="3" fontId="788" fillId="787" borderId="3405" xfId="0" applyNumberFormat="1" applyFont="1" applyFill="1" applyBorder="1" applyAlignment="1" applyProtection="1">
      <alignment horizontal="right" wrapText="1" readingOrder="1"/>
    </xf>
    <xf numFmtId="3" fontId="789" fillId="788" borderId="3405" xfId="0" applyNumberFormat="1" applyFont="1" applyFill="1" applyBorder="1" applyAlignment="1" applyProtection="1">
      <alignment horizontal="right" wrapText="1" readingOrder="1"/>
    </xf>
    <xf numFmtId="3" fontId="790" fillId="789" borderId="3405" xfId="0" applyNumberFormat="1" applyFont="1" applyFill="1" applyBorder="1" applyAlignment="1" applyProtection="1">
      <alignment horizontal="right" wrapText="1" readingOrder="1"/>
    </xf>
    <xf numFmtId="3" fontId="791" fillId="790" borderId="3405" xfId="0" applyNumberFormat="1" applyFont="1" applyFill="1" applyBorder="1" applyAlignment="1" applyProtection="1">
      <alignment horizontal="right" wrapText="1" readingOrder="1"/>
    </xf>
    <xf numFmtId="3" fontId="792" fillId="791" borderId="3405" xfId="0" applyNumberFormat="1" applyFont="1" applyFill="1" applyBorder="1" applyAlignment="1" applyProtection="1">
      <alignment horizontal="right" wrapText="1" readingOrder="1"/>
    </xf>
    <xf numFmtId="3" fontId="793" fillId="792" borderId="3405" xfId="0" applyNumberFormat="1" applyFont="1" applyFill="1" applyBorder="1" applyAlignment="1" applyProtection="1">
      <alignment horizontal="right" wrapText="1" readingOrder="1"/>
    </xf>
    <xf numFmtId="3" fontId="794" fillId="793" borderId="3405" xfId="0" applyNumberFormat="1" applyFont="1" applyFill="1" applyBorder="1" applyAlignment="1" applyProtection="1">
      <alignment horizontal="right" wrapText="1" readingOrder="1"/>
    </xf>
    <xf numFmtId="3" fontId="796" fillId="794" borderId="3405" xfId="0" applyNumberFormat="1" applyFont="1" applyFill="1" applyBorder="1" applyAlignment="1" applyProtection="1">
      <alignment horizontal="right" wrapText="1" readingOrder="1"/>
    </xf>
    <xf numFmtId="3" fontId="797" fillId="795" borderId="3405" xfId="0" applyNumberFormat="1" applyFont="1" applyFill="1" applyBorder="1" applyAlignment="1" applyProtection="1">
      <alignment horizontal="right" wrapText="1" readingOrder="1"/>
    </xf>
    <xf numFmtId="3" fontId="798" fillId="796" borderId="3405" xfId="0" applyNumberFormat="1" applyFont="1" applyFill="1" applyBorder="1" applyAlignment="1" applyProtection="1">
      <alignment horizontal="right" wrapText="1" readingOrder="1"/>
    </xf>
    <xf numFmtId="3" fontId="799" fillId="797" borderId="3405" xfId="0" applyNumberFormat="1" applyFont="1" applyFill="1" applyBorder="1" applyAlignment="1" applyProtection="1">
      <alignment horizontal="right" wrapText="1" readingOrder="1"/>
    </xf>
    <xf numFmtId="3" fontId="800" fillId="798" borderId="3405" xfId="0" applyNumberFormat="1" applyFont="1" applyFill="1" applyBorder="1" applyAlignment="1" applyProtection="1">
      <alignment horizontal="right" wrapText="1" readingOrder="1"/>
    </xf>
    <xf numFmtId="3" fontId="801" fillId="799" borderId="3405" xfId="0" applyNumberFormat="1" applyFont="1" applyFill="1" applyBorder="1" applyAlignment="1" applyProtection="1">
      <alignment horizontal="right" wrapText="1" readingOrder="1"/>
    </xf>
    <xf numFmtId="3" fontId="802" fillId="800" borderId="3405" xfId="0" applyNumberFormat="1" applyFont="1" applyFill="1" applyBorder="1" applyAlignment="1" applyProtection="1">
      <alignment horizontal="right" wrapText="1" readingOrder="1"/>
    </xf>
    <xf numFmtId="3" fontId="803" fillId="801" borderId="3405" xfId="0" applyNumberFormat="1" applyFont="1" applyFill="1" applyBorder="1" applyAlignment="1" applyProtection="1">
      <alignment horizontal="right" wrapText="1" readingOrder="1"/>
    </xf>
    <xf numFmtId="3" fontId="805" fillId="802" borderId="3405" xfId="0" applyNumberFormat="1" applyFont="1" applyFill="1" applyBorder="1" applyAlignment="1" applyProtection="1">
      <alignment horizontal="right" wrapText="1" readingOrder="1"/>
    </xf>
    <xf numFmtId="3" fontId="806" fillId="803" borderId="3405" xfId="0" applyNumberFormat="1" applyFont="1" applyFill="1" applyBorder="1" applyAlignment="1" applyProtection="1">
      <alignment horizontal="right" wrapText="1" readingOrder="1"/>
    </xf>
    <xf numFmtId="3" fontId="807" fillId="804" borderId="3405" xfId="0" applyNumberFormat="1" applyFont="1" applyFill="1" applyBorder="1" applyAlignment="1" applyProtection="1">
      <alignment horizontal="right" wrapText="1" readingOrder="1"/>
    </xf>
    <xf numFmtId="3" fontId="808" fillId="805" borderId="3405" xfId="0" applyNumberFormat="1" applyFont="1" applyFill="1" applyBorder="1" applyAlignment="1" applyProtection="1">
      <alignment horizontal="right" wrapText="1" readingOrder="1"/>
    </xf>
    <xf numFmtId="3" fontId="809" fillId="806" borderId="3405" xfId="0" applyNumberFormat="1" applyFont="1" applyFill="1" applyBorder="1" applyAlignment="1" applyProtection="1">
      <alignment horizontal="right" wrapText="1" readingOrder="1"/>
    </xf>
    <xf numFmtId="3" fontId="810" fillId="807" borderId="3405" xfId="0" applyNumberFormat="1" applyFont="1" applyFill="1" applyBorder="1" applyAlignment="1" applyProtection="1">
      <alignment horizontal="right" wrapText="1" readingOrder="1"/>
    </xf>
    <xf numFmtId="166" fontId="97" fillId="98" borderId="97" xfId="0" applyNumberFormat="1" applyFont="1" applyFill="1" applyBorder="1" applyAlignment="1" applyProtection="1">
      <alignment horizontal="right" wrapText="1" readingOrder="1"/>
    </xf>
    <xf numFmtId="167" fontId="780" fillId="779" borderId="752" xfId="0" applyNumberFormat="1" applyFont="1" applyFill="1" applyBorder="1" applyAlignment="1" applyProtection="1">
      <alignment horizontal="right" wrapText="1" readingOrder="1"/>
    </xf>
    <xf numFmtId="166" fontId="780" fillId="779" borderId="752" xfId="0" applyNumberFormat="1" applyFont="1" applyFill="1" applyBorder="1" applyAlignment="1" applyProtection="1">
      <alignment horizontal="right" wrapText="1" readingOrder="1"/>
    </xf>
    <xf numFmtId="166" fontId="97" fillId="98" borderId="3405" xfId="0" applyNumberFormat="1" applyFont="1" applyFill="1" applyBorder="1" applyAlignment="1" applyProtection="1">
      <alignment horizontal="right" wrapText="1" readingOrder="1"/>
    </xf>
    <xf numFmtId="0" fontId="36" fillId="97" borderId="96" xfId="0" applyFont="1" applyFill="1" applyBorder="1" applyAlignment="1" applyProtection="1">
      <alignment horizontal="left" vertical="top" wrapText="1" readingOrder="1"/>
    </xf>
    <xf numFmtId="0" fontId="36" fillId="99" borderId="98" xfId="0" applyFont="1" applyFill="1" applyBorder="1" applyAlignment="1" applyProtection="1">
      <alignment horizontal="left" vertical="top" wrapText="1" readingOrder="1"/>
    </xf>
    <xf numFmtId="0" fontId="36" fillId="99" borderId="3405" xfId="0" applyFont="1" applyFill="1" applyBorder="1" applyAlignment="1" applyProtection="1">
      <alignment horizontal="left" vertical="top" wrapText="1" readingOrder="1"/>
    </xf>
    <xf numFmtId="0" fontId="36" fillId="100" borderId="99" xfId="0" applyFont="1" applyFill="1" applyBorder="1" applyAlignment="1" applyProtection="1">
      <alignment horizontal="left" vertical="top" wrapText="1" readingOrder="1"/>
    </xf>
    <xf numFmtId="0" fontId="36" fillId="102" borderId="101" xfId="0" applyFont="1" applyFill="1" applyBorder="1" applyAlignment="1" applyProtection="1">
      <alignment horizontal="left" vertical="top" wrapText="1" readingOrder="1"/>
    </xf>
    <xf numFmtId="0" fontId="36" fillId="102" borderId="3405" xfId="0" applyFont="1" applyFill="1" applyBorder="1" applyAlignment="1" applyProtection="1">
      <alignment horizontal="left" vertical="top" wrapText="1" readingOrder="1"/>
    </xf>
    <xf numFmtId="3" fontId="377" fillId="378" borderId="3405" xfId="0" applyNumberFormat="1" applyFont="1" applyFill="1" applyBorder="1" applyAlignment="1" applyProtection="1">
      <alignment horizontal="right" wrapText="1" readingOrder="1"/>
    </xf>
    <xf numFmtId="3" fontId="378" fillId="379" borderId="3405" xfId="0" applyNumberFormat="1" applyFont="1" applyFill="1" applyBorder="1" applyAlignment="1" applyProtection="1">
      <alignment horizontal="right" wrapText="1" readingOrder="1"/>
    </xf>
    <xf numFmtId="3" fontId="379" fillId="380" borderId="3405" xfId="0" applyNumberFormat="1" applyFont="1" applyFill="1" applyBorder="1" applyAlignment="1" applyProtection="1">
      <alignment horizontal="right" wrapText="1" readingOrder="1"/>
    </xf>
    <xf numFmtId="3" fontId="380" fillId="381" borderId="3405" xfId="0" applyNumberFormat="1" applyFont="1" applyFill="1" applyBorder="1" applyAlignment="1" applyProtection="1">
      <alignment horizontal="right" wrapText="1" readingOrder="1"/>
    </xf>
    <xf numFmtId="3" fontId="381" fillId="382" borderId="3405" xfId="0" applyNumberFormat="1" applyFont="1" applyFill="1" applyBorder="1" applyAlignment="1" applyProtection="1">
      <alignment horizontal="right" wrapText="1" readingOrder="1"/>
    </xf>
    <xf numFmtId="3" fontId="382" fillId="383" borderId="3405" xfId="0" applyNumberFormat="1" applyFont="1" applyFill="1" applyBorder="1" applyAlignment="1" applyProtection="1">
      <alignment horizontal="right" wrapText="1" readingOrder="1"/>
    </xf>
    <xf numFmtId="3" fontId="383" fillId="384" borderId="3405" xfId="0" applyNumberFormat="1" applyFont="1" applyFill="1" applyBorder="1" applyAlignment="1" applyProtection="1">
      <alignment horizontal="right" wrapText="1" readingOrder="1"/>
    </xf>
    <xf numFmtId="3" fontId="384" fillId="385" borderId="3405" xfId="0" applyNumberFormat="1" applyFont="1" applyFill="1" applyBorder="1" applyAlignment="1" applyProtection="1">
      <alignment horizontal="right" wrapText="1" readingOrder="1"/>
    </xf>
    <xf numFmtId="3" fontId="385" fillId="386" borderId="3405" xfId="0" applyNumberFormat="1" applyFont="1" applyFill="1" applyBorder="1" applyAlignment="1" applyProtection="1">
      <alignment horizontal="right" wrapText="1" readingOrder="1"/>
    </xf>
    <xf numFmtId="3" fontId="386" fillId="387" borderId="3405" xfId="0" applyNumberFormat="1" applyFont="1" applyFill="1" applyBorder="1" applyAlignment="1" applyProtection="1">
      <alignment horizontal="right" wrapText="1" readingOrder="1"/>
    </xf>
    <xf numFmtId="3" fontId="387" fillId="388" borderId="3405" xfId="0" applyNumberFormat="1" applyFont="1" applyFill="1" applyBorder="1" applyAlignment="1" applyProtection="1">
      <alignment horizontal="right" wrapText="1" readingOrder="1"/>
    </xf>
    <xf numFmtId="3" fontId="388" fillId="389" borderId="3405" xfId="0" applyNumberFormat="1" applyFont="1" applyFill="1" applyBorder="1" applyAlignment="1" applyProtection="1">
      <alignment horizontal="right" wrapText="1" readingOrder="1"/>
    </xf>
    <xf numFmtId="3" fontId="389" fillId="390" borderId="3405" xfId="0" applyNumberFormat="1" applyFont="1" applyFill="1" applyBorder="1" applyAlignment="1" applyProtection="1">
      <alignment horizontal="right" wrapText="1" readingOrder="1"/>
    </xf>
    <xf numFmtId="3" fontId="391" fillId="391" borderId="3405" xfId="0" applyNumberFormat="1" applyFont="1" applyFill="1" applyBorder="1" applyAlignment="1" applyProtection="1">
      <alignment horizontal="right" wrapText="1" readingOrder="1"/>
    </xf>
    <xf numFmtId="3" fontId="392" fillId="392" borderId="3405" xfId="0" applyNumberFormat="1" applyFont="1" applyFill="1" applyBorder="1" applyAlignment="1" applyProtection="1">
      <alignment horizontal="right" wrapText="1" readingOrder="1"/>
    </xf>
    <xf numFmtId="3" fontId="393" fillId="393" borderId="3405" xfId="0" applyNumberFormat="1" applyFont="1" applyFill="1" applyBorder="1" applyAlignment="1" applyProtection="1">
      <alignment horizontal="right" wrapText="1" readingOrder="1"/>
    </xf>
    <xf numFmtId="3" fontId="394" fillId="394" borderId="3405" xfId="0" applyNumberFormat="1" applyFont="1" applyFill="1" applyBorder="1" applyAlignment="1" applyProtection="1">
      <alignment horizontal="right" wrapText="1" readingOrder="1"/>
    </xf>
    <xf numFmtId="3" fontId="395" fillId="395" borderId="3405" xfId="0" applyNumberFormat="1" applyFont="1" applyFill="1" applyBorder="1" applyAlignment="1" applyProtection="1">
      <alignment horizontal="right" wrapText="1" readingOrder="1"/>
    </xf>
    <xf numFmtId="3" fontId="396" fillId="396" borderId="3405" xfId="0" applyNumberFormat="1" applyFont="1" applyFill="1" applyBorder="1" applyAlignment="1" applyProtection="1">
      <alignment horizontal="right" wrapText="1" readingOrder="1"/>
    </xf>
    <xf numFmtId="3" fontId="397" fillId="397" borderId="3405" xfId="0" applyNumberFormat="1" applyFont="1" applyFill="1" applyBorder="1" applyAlignment="1" applyProtection="1">
      <alignment horizontal="right" wrapText="1" readingOrder="1"/>
    </xf>
    <xf numFmtId="3" fontId="398" fillId="398" borderId="3405" xfId="0" applyNumberFormat="1" applyFont="1" applyFill="1" applyBorder="1" applyAlignment="1" applyProtection="1">
      <alignment horizontal="right" wrapText="1" readingOrder="1"/>
    </xf>
    <xf numFmtId="3" fontId="400" fillId="399" borderId="3405" xfId="0" applyNumberFormat="1" applyFont="1" applyFill="1" applyBorder="1" applyAlignment="1" applyProtection="1">
      <alignment horizontal="right" wrapText="1" readingOrder="1"/>
    </xf>
    <xf numFmtId="3" fontId="401" fillId="400" borderId="3405" xfId="0" applyNumberFormat="1" applyFont="1" applyFill="1" applyBorder="1" applyAlignment="1" applyProtection="1">
      <alignment horizontal="right" wrapText="1" readingOrder="1"/>
    </xf>
    <xf numFmtId="3" fontId="402" fillId="401" borderId="3405" xfId="0" applyNumberFormat="1" applyFont="1" applyFill="1" applyBorder="1" applyAlignment="1" applyProtection="1">
      <alignment horizontal="right" wrapText="1" readingOrder="1"/>
    </xf>
    <xf numFmtId="3" fontId="403" fillId="402" borderId="3405" xfId="0" applyNumberFormat="1" applyFont="1" applyFill="1" applyBorder="1" applyAlignment="1" applyProtection="1">
      <alignment horizontal="right" wrapText="1" readingOrder="1"/>
    </xf>
    <xf numFmtId="3" fontId="404" fillId="403" borderId="3405" xfId="0" applyNumberFormat="1" applyFont="1" applyFill="1" applyBorder="1" applyAlignment="1" applyProtection="1">
      <alignment horizontal="right" wrapText="1" readingOrder="1"/>
    </xf>
    <xf numFmtId="0" fontId="405" fillId="404" borderId="3405" xfId="0" applyFont="1" applyFill="1" applyBorder="1" applyAlignment="1" applyProtection="1">
      <alignment horizontal="right" wrapText="1" readingOrder="1"/>
    </xf>
    <xf numFmtId="0" fontId="1121" fillId="1110" borderId="3405" xfId="0" applyFont="1" applyFill="1" applyBorder="1" applyAlignment="1" applyProtection="1">
      <alignment horizontal="right" wrapText="1" readingOrder="1"/>
    </xf>
    <xf numFmtId="3" fontId="908" fillId="905" borderId="3405" xfId="0" applyNumberFormat="1" applyFont="1" applyFill="1" applyBorder="1" applyAlignment="1" applyProtection="1">
      <alignment horizontal="right" wrapText="1" readingOrder="1"/>
    </xf>
    <xf numFmtId="0" fontId="941" fillId="938" borderId="3225" xfId="0" applyFont="1" applyFill="1" applyBorder="1" applyAlignment="1" applyProtection="1">
      <alignment horizontal="right" wrapText="1" readingOrder="1"/>
    </xf>
    <xf numFmtId="0" fontId="1123" fillId="1112" borderId="3225" xfId="0" applyFont="1" applyFill="1" applyBorder="1" applyAlignment="1" applyProtection="1">
      <alignment horizontal="right" wrapText="1" readingOrder="1"/>
    </xf>
    <xf numFmtId="3" fontId="0" fillId="910" borderId="3415" xfId="0" applyNumberFormat="1" applyFont="1" applyFill="1" applyBorder="1" applyAlignment="1" applyProtection="1">
      <alignment horizontal="right" wrapText="1" readingOrder="1"/>
    </xf>
    <xf numFmtId="3" fontId="1986" fillId="1971" borderId="3405" xfId="0" applyNumberFormat="1" applyFont="1" applyFill="1" applyBorder="1" applyAlignment="1" applyProtection="1">
      <alignment horizontal="right" wrapText="1" readingOrder="1"/>
    </xf>
    <xf numFmtId="0" fontId="1987" fillId="1972" borderId="3405" xfId="0" applyFont="1" applyFill="1" applyBorder="1" applyAlignment="1" applyProtection="1">
      <alignment horizontal="right" wrapText="1" readingOrder="1"/>
    </xf>
    <xf numFmtId="3" fontId="2475" fillId="2454" borderId="3405" xfId="0" applyNumberFormat="1" applyFont="1" applyFill="1" applyBorder="1" applyAlignment="1" applyProtection="1">
      <alignment horizontal="right" wrapText="1" readingOrder="1"/>
    </xf>
    <xf numFmtId="3" fontId="2476" fillId="2455" borderId="3405" xfId="0" applyNumberFormat="1" applyFont="1" applyFill="1" applyBorder="1" applyAlignment="1" applyProtection="1">
      <alignment horizontal="right" wrapText="1" readingOrder="1"/>
    </xf>
    <xf numFmtId="3" fontId="2477" fillId="2456" borderId="3405" xfId="0" applyNumberFormat="1" applyFont="1" applyFill="1" applyBorder="1" applyAlignment="1" applyProtection="1">
      <alignment horizontal="right" wrapText="1" readingOrder="1"/>
    </xf>
    <xf numFmtId="3" fontId="2478" fillId="2457" borderId="3405" xfId="0" applyNumberFormat="1" applyFont="1" applyFill="1" applyBorder="1" applyAlignment="1" applyProtection="1">
      <alignment horizontal="right" wrapText="1" readingOrder="1"/>
    </xf>
    <xf numFmtId="3" fontId="2479" fillId="2458" borderId="3405" xfId="0" applyNumberFormat="1" applyFont="1" applyFill="1" applyBorder="1" applyAlignment="1" applyProtection="1">
      <alignment horizontal="right" wrapText="1" readingOrder="1"/>
    </xf>
    <xf numFmtId="3" fontId="2480" fillId="2459" borderId="3405" xfId="0" applyNumberFormat="1" applyFont="1" applyFill="1" applyBorder="1" applyAlignment="1" applyProtection="1">
      <alignment horizontal="right" wrapText="1" readingOrder="1"/>
    </xf>
    <xf numFmtId="3" fontId="2481" fillId="2460" borderId="3405" xfId="0" applyNumberFormat="1" applyFont="1" applyFill="1" applyBorder="1" applyAlignment="1" applyProtection="1">
      <alignment horizontal="right" wrapText="1" readingOrder="1"/>
    </xf>
    <xf numFmtId="3" fontId="2482" fillId="2461" borderId="3405" xfId="0" applyNumberFormat="1" applyFont="1" applyFill="1" applyBorder="1" applyAlignment="1" applyProtection="1">
      <alignment horizontal="right" wrapText="1" readingOrder="1"/>
    </xf>
    <xf numFmtId="3" fontId="2483" fillId="2462" borderId="3405" xfId="0" applyNumberFormat="1" applyFont="1" applyFill="1" applyBorder="1" applyAlignment="1" applyProtection="1">
      <alignment horizontal="right" wrapText="1" readingOrder="1"/>
    </xf>
    <xf numFmtId="3" fontId="2484" fillId="2463" borderId="3405" xfId="0" applyNumberFormat="1" applyFont="1" applyFill="1" applyBorder="1" applyAlignment="1" applyProtection="1">
      <alignment horizontal="right" wrapText="1" readingOrder="1"/>
    </xf>
    <xf numFmtId="3" fontId="2485" fillId="2464" borderId="3405" xfId="0" applyNumberFormat="1" applyFont="1" applyFill="1" applyBorder="1" applyAlignment="1" applyProtection="1">
      <alignment horizontal="right" wrapText="1" readingOrder="1"/>
    </xf>
    <xf numFmtId="3" fontId="2486" fillId="2465" borderId="3405" xfId="0" applyNumberFormat="1" applyFont="1" applyFill="1" applyBorder="1" applyAlignment="1" applyProtection="1">
      <alignment horizontal="right" wrapText="1" readingOrder="1"/>
    </xf>
    <xf numFmtId="3" fontId="2487" fillId="2466" borderId="3405" xfId="0" applyNumberFormat="1" applyFont="1" applyFill="1" applyBorder="1" applyAlignment="1" applyProtection="1">
      <alignment horizontal="right" wrapText="1" readingOrder="1"/>
    </xf>
    <xf numFmtId="3" fontId="2489" fillId="2467" borderId="3405" xfId="0" applyNumberFormat="1" applyFont="1" applyFill="1" applyBorder="1" applyAlignment="1" applyProtection="1">
      <alignment horizontal="right" wrapText="1" readingOrder="1"/>
    </xf>
    <xf numFmtId="3" fontId="2490" fillId="2468" borderId="3405" xfId="0" applyNumberFormat="1" applyFont="1" applyFill="1" applyBorder="1" applyAlignment="1" applyProtection="1">
      <alignment horizontal="right" wrapText="1" readingOrder="1"/>
    </xf>
    <xf numFmtId="3" fontId="2491" fillId="2469" borderId="3405" xfId="0" applyNumberFormat="1" applyFont="1" applyFill="1" applyBorder="1" applyAlignment="1" applyProtection="1">
      <alignment horizontal="right" wrapText="1" readingOrder="1"/>
    </xf>
    <xf numFmtId="3" fontId="2492" fillId="2470" borderId="3405" xfId="0" applyNumberFormat="1" applyFont="1" applyFill="1" applyBorder="1" applyAlignment="1" applyProtection="1">
      <alignment horizontal="right" wrapText="1" readingOrder="1"/>
    </xf>
    <xf numFmtId="3" fontId="2493" fillId="2471" borderId="3405" xfId="0" applyNumberFormat="1" applyFont="1" applyFill="1" applyBorder="1" applyAlignment="1" applyProtection="1">
      <alignment horizontal="right" wrapText="1" readingOrder="1"/>
    </xf>
    <xf numFmtId="3" fontId="2494" fillId="2472" borderId="3405" xfId="0" applyNumberFormat="1" applyFont="1" applyFill="1" applyBorder="1" applyAlignment="1" applyProtection="1">
      <alignment horizontal="right" wrapText="1" readingOrder="1"/>
    </xf>
    <xf numFmtId="3" fontId="2495" fillId="2473" borderId="3405" xfId="0" applyNumberFormat="1" applyFont="1" applyFill="1" applyBorder="1" applyAlignment="1" applyProtection="1">
      <alignment horizontal="right" wrapText="1" readingOrder="1"/>
    </xf>
    <xf numFmtId="3" fontId="2496" fillId="2474" borderId="3405" xfId="0" applyNumberFormat="1" applyFont="1" applyFill="1" applyBorder="1" applyAlignment="1" applyProtection="1">
      <alignment horizontal="right" wrapText="1" readingOrder="1"/>
    </xf>
    <xf numFmtId="3" fontId="2498" fillId="2475" borderId="3405" xfId="0" applyNumberFormat="1" applyFont="1" applyFill="1" applyBorder="1" applyAlignment="1" applyProtection="1">
      <alignment horizontal="right" wrapText="1" readingOrder="1"/>
    </xf>
    <xf numFmtId="3" fontId="2499" fillId="2476" borderId="3405" xfId="0" applyNumberFormat="1" applyFont="1" applyFill="1" applyBorder="1" applyAlignment="1" applyProtection="1">
      <alignment horizontal="right" wrapText="1" readingOrder="1"/>
    </xf>
    <xf numFmtId="3" fontId="2500" fillId="2477" borderId="3405" xfId="0" applyNumberFormat="1" applyFont="1" applyFill="1" applyBorder="1" applyAlignment="1" applyProtection="1">
      <alignment horizontal="right" wrapText="1" readingOrder="1"/>
    </xf>
    <xf numFmtId="3" fontId="2501" fillId="2478" borderId="3405" xfId="0" applyNumberFormat="1" applyFont="1" applyFill="1" applyBorder="1" applyAlignment="1" applyProtection="1">
      <alignment horizontal="right" wrapText="1" readingOrder="1"/>
    </xf>
    <xf numFmtId="3" fontId="2502" fillId="2479" borderId="3405" xfId="0" applyNumberFormat="1" applyFont="1" applyFill="1" applyBorder="1" applyAlignment="1" applyProtection="1">
      <alignment horizontal="right" wrapText="1" readingOrder="1"/>
    </xf>
    <xf numFmtId="3" fontId="2503" fillId="2480" borderId="3405" xfId="0" applyNumberFormat="1" applyFont="1" applyFill="1" applyBorder="1" applyAlignment="1" applyProtection="1">
      <alignment horizontal="right" wrapText="1" readingOrder="1"/>
    </xf>
    <xf numFmtId="3" fontId="0" fillId="2836" borderId="3415" xfId="0" applyNumberFormat="1" applyFont="1" applyFill="1" applyBorder="1" applyAlignment="1" applyProtection="1">
      <alignment horizontal="right" wrapText="1" readingOrder="1"/>
    </xf>
    <xf numFmtId="0" fontId="3072" fillId="3040" borderId="3405" xfId="0" applyFont="1" applyFill="1" applyBorder="1" applyAlignment="1" applyProtection="1">
      <alignment horizontal="right" wrapText="1" readingOrder="1"/>
    </xf>
    <xf numFmtId="0" fontId="3073" fillId="3041" borderId="3405" xfId="0" applyFont="1" applyFill="1" applyBorder="1" applyAlignment="1" applyProtection="1">
      <alignment horizontal="right" wrapText="1" readingOrder="1"/>
    </xf>
    <xf numFmtId="0" fontId="3074" fillId="3042" borderId="3405" xfId="0" applyFont="1" applyFill="1" applyBorder="1" applyAlignment="1" applyProtection="1">
      <alignment horizontal="right" wrapText="1" readingOrder="1"/>
    </xf>
    <xf numFmtId="0" fontId="3075" fillId="3043" borderId="3405" xfId="0" applyFont="1" applyFill="1" applyBorder="1" applyAlignment="1" applyProtection="1">
      <alignment horizontal="right" wrapText="1" readingOrder="1"/>
    </xf>
    <xf numFmtId="0" fontId="3161" fillId="3129" borderId="3405" xfId="0" applyFont="1" applyFill="1" applyBorder="1" applyAlignment="1" applyProtection="1">
      <alignment horizontal="right" wrapText="1" readingOrder="1"/>
    </xf>
    <xf numFmtId="0" fontId="3162" fillId="3130" borderId="3405" xfId="0" applyFont="1" applyFill="1" applyBorder="1" applyAlignment="1" applyProtection="1">
      <alignment horizontal="right" wrapText="1" readingOrder="1"/>
    </xf>
    <xf numFmtId="0" fontId="3163" fillId="3131" borderId="3405" xfId="0" applyFont="1" applyFill="1" applyBorder="1" applyAlignment="1" applyProtection="1">
      <alignment horizontal="right" wrapText="1" readingOrder="1"/>
    </xf>
    <xf numFmtId="0" fontId="3164" fillId="3132" borderId="3405" xfId="0" applyFont="1" applyFill="1" applyBorder="1" applyAlignment="1" applyProtection="1">
      <alignment horizontal="right" wrapText="1" readingOrder="1"/>
    </xf>
    <xf numFmtId="0" fontId="3261" fillId="3227" borderId="3405" xfId="0" applyFont="1" applyFill="1" applyBorder="1" applyAlignment="1" applyProtection="1">
      <alignment horizontal="left" vertical="top" wrapText="1" readingOrder="1"/>
    </xf>
    <xf numFmtId="0" fontId="3262" fillId="3228" borderId="3405" xfId="0" applyFont="1" applyFill="1" applyBorder="1" applyAlignment="1" applyProtection="1">
      <alignment horizontal="right" wrapText="1" readingOrder="1"/>
    </xf>
    <xf numFmtId="0" fontId="3263" fillId="3229" borderId="3405" xfId="0" applyFont="1" applyFill="1" applyBorder="1" applyAlignment="1" applyProtection="1">
      <alignment horizontal="right" wrapText="1" readingOrder="1"/>
    </xf>
    <xf numFmtId="0" fontId="3264" fillId="3230" borderId="3405" xfId="0" applyFont="1" applyFill="1" applyBorder="1" applyAlignment="1" applyProtection="1">
      <alignment horizontal="right" wrapText="1" readingOrder="1"/>
    </xf>
    <xf numFmtId="0" fontId="3265" fillId="3231" borderId="3405" xfId="0" applyFont="1" applyFill="1" applyBorder="1" applyAlignment="1" applyProtection="1">
      <alignment horizontal="right" wrapText="1" readingOrder="1"/>
    </xf>
    <xf numFmtId="0" fontId="3266" fillId="3232" borderId="3405" xfId="0" applyFont="1" applyFill="1" applyBorder="1" applyAlignment="1" applyProtection="1">
      <alignment horizontal="right" wrapText="1" readingOrder="1"/>
    </xf>
    <xf numFmtId="3" fontId="3267" fillId="3233" borderId="3405" xfId="0" applyNumberFormat="1" applyFont="1" applyFill="1" applyBorder="1" applyAlignment="1" applyProtection="1">
      <alignment horizontal="right" wrapText="1" readingOrder="1"/>
    </xf>
    <xf numFmtId="3" fontId="3268" fillId="3234" borderId="3405" xfId="0" applyNumberFormat="1" applyFont="1" applyFill="1" applyBorder="1" applyAlignment="1" applyProtection="1">
      <alignment horizontal="right" wrapText="1" readingOrder="1"/>
    </xf>
    <xf numFmtId="3" fontId="3269" fillId="3235" borderId="3405" xfId="0" applyNumberFormat="1" applyFont="1" applyFill="1" applyBorder="1" applyAlignment="1" applyProtection="1">
      <alignment horizontal="right" wrapText="1" readingOrder="1"/>
    </xf>
    <xf numFmtId="3" fontId="3270" fillId="3236" borderId="3405" xfId="0" applyNumberFormat="1" applyFont="1" applyFill="1" applyBorder="1" applyAlignment="1" applyProtection="1">
      <alignment horizontal="right" wrapText="1" readingOrder="1"/>
    </xf>
    <xf numFmtId="3" fontId="3271" fillId="3237" borderId="3405" xfId="0" applyNumberFormat="1" applyFont="1" applyFill="1" applyBorder="1" applyAlignment="1" applyProtection="1">
      <alignment horizontal="right" wrapText="1" readingOrder="1"/>
    </xf>
    <xf numFmtId="3" fontId="3272" fillId="3238" borderId="3405" xfId="0" applyNumberFormat="1" applyFont="1" applyFill="1" applyBorder="1" applyAlignment="1" applyProtection="1">
      <alignment horizontal="right" wrapText="1" readingOrder="1"/>
    </xf>
    <xf numFmtId="3" fontId="3273" fillId="3239" borderId="3405" xfId="0" applyNumberFormat="1" applyFont="1" applyFill="1" applyBorder="1" applyAlignment="1" applyProtection="1">
      <alignment horizontal="right" wrapText="1" readingOrder="1"/>
    </xf>
    <xf numFmtId="3" fontId="3274" fillId="3240" borderId="3405" xfId="0" applyNumberFormat="1" applyFont="1" applyFill="1" applyBorder="1" applyAlignment="1" applyProtection="1">
      <alignment horizontal="right" wrapText="1" readingOrder="1"/>
    </xf>
    <xf numFmtId="3" fontId="3276" fillId="3241" borderId="3405" xfId="0" applyNumberFormat="1" applyFont="1" applyFill="1" applyBorder="1" applyAlignment="1" applyProtection="1">
      <alignment horizontal="right" wrapText="1" readingOrder="1"/>
    </xf>
    <xf numFmtId="3" fontId="3277" fillId="3242" borderId="3405" xfId="0" applyNumberFormat="1" applyFont="1" applyFill="1" applyBorder="1" applyAlignment="1" applyProtection="1">
      <alignment horizontal="right" wrapText="1" readingOrder="1"/>
    </xf>
    <xf numFmtId="3" fontId="3278" fillId="3243" borderId="3405" xfId="0" applyNumberFormat="1" applyFont="1" applyFill="1" applyBorder="1" applyAlignment="1" applyProtection="1">
      <alignment horizontal="right" wrapText="1" readingOrder="1"/>
    </xf>
    <xf numFmtId="3" fontId="3279" fillId="3244" borderId="3405" xfId="0" applyNumberFormat="1" applyFont="1" applyFill="1" applyBorder="1" applyAlignment="1" applyProtection="1">
      <alignment horizontal="right" wrapText="1" readingOrder="1"/>
    </xf>
    <xf numFmtId="3" fontId="3280" fillId="3245" borderId="3405" xfId="0" applyNumberFormat="1" applyFont="1" applyFill="1" applyBorder="1" applyAlignment="1" applyProtection="1">
      <alignment horizontal="right" wrapText="1" readingOrder="1"/>
    </xf>
    <xf numFmtId="3" fontId="3281" fillId="3246" borderId="3405" xfId="0" applyNumberFormat="1" applyFont="1" applyFill="1" applyBorder="1" applyAlignment="1" applyProtection="1">
      <alignment horizontal="right" wrapText="1" readingOrder="1"/>
    </xf>
    <xf numFmtId="3" fontId="3282" fillId="3247" borderId="3405" xfId="0" applyNumberFormat="1" applyFont="1" applyFill="1" applyBorder="1" applyAlignment="1" applyProtection="1">
      <alignment horizontal="right" wrapText="1" readingOrder="1"/>
    </xf>
    <xf numFmtId="3" fontId="3283" fillId="3248" borderId="3405" xfId="0" applyNumberFormat="1" applyFont="1" applyFill="1" applyBorder="1" applyAlignment="1" applyProtection="1">
      <alignment horizontal="right" wrapText="1" readingOrder="1"/>
    </xf>
    <xf numFmtId="3" fontId="3285" fillId="3249" borderId="3405" xfId="0" applyNumberFormat="1" applyFont="1" applyFill="1" applyBorder="1" applyAlignment="1" applyProtection="1">
      <alignment horizontal="right" wrapText="1" readingOrder="1"/>
    </xf>
    <xf numFmtId="3" fontId="3286" fillId="3250" borderId="3405" xfId="0" applyNumberFormat="1" applyFont="1" applyFill="1" applyBorder="1" applyAlignment="1" applyProtection="1">
      <alignment horizontal="right" wrapText="1" readingOrder="1"/>
    </xf>
    <xf numFmtId="3" fontId="3287" fillId="3251" borderId="3405" xfId="0" applyNumberFormat="1" applyFont="1" applyFill="1" applyBorder="1" applyAlignment="1" applyProtection="1">
      <alignment horizontal="right" wrapText="1" readingOrder="1"/>
    </xf>
    <xf numFmtId="3" fontId="3288" fillId="3252" borderId="3405" xfId="0" applyNumberFormat="1" applyFont="1" applyFill="1" applyBorder="1" applyAlignment="1" applyProtection="1">
      <alignment horizontal="right" wrapText="1" readingOrder="1"/>
    </xf>
    <xf numFmtId="0" fontId="3289" fillId="3253" borderId="3405" xfId="0" applyFont="1" applyFill="1" applyBorder="1" applyAlignment="1" applyProtection="1">
      <alignment horizontal="right" wrapText="1" readingOrder="1"/>
    </xf>
    <xf numFmtId="0" fontId="3290" fillId="3254" borderId="3405" xfId="0" applyFont="1" applyFill="1" applyBorder="1" applyAlignment="1" applyProtection="1">
      <alignment horizontal="right" wrapText="1" readingOrder="1"/>
    </xf>
    <xf numFmtId="0" fontId="3322" fillId="3284" borderId="3405" xfId="0" applyFont="1" applyFill="1" applyBorder="1" applyAlignment="1" applyProtection="1">
      <alignment horizontal="right" wrapText="1" readingOrder="1"/>
    </xf>
    <xf numFmtId="0" fontId="3323" fillId="3285" borderId="3405" xfId="0" applyFont="1" applyFill="1" applyBorder="1" applyAlignment="1" applyProtection="1">
      <alignment horizontal="right" wrapText="1" readingOrder="1"/>
    </xf>
    <xf numFmtId="0" fontId="3324" fillId="3286" borderId="3405" xfId="0" applyFont="1" applyFill="1" applyBorder="1" applyAlignment="1" applyProtection="1">
      <alignment horizontal="right" wrapText="1" readingOrder="1"/>
    </xf>
    <xf numFmtId="0" fontId="3325" fillId="3287" borderId="3405" xfId="0" applyFont="1" applyFill="1" applyBorder="1" applyAlignment="1" applyProtection="1">
      <alignment horizontal="right" wrapText="1" readingOrder="1"/>
    </xf>
    <xf numFmtId="0" fontId="3326" fillId="3288" borderId="3405" xfId="0" applyFont="1" applyFill="1" applyBorder="1" applyAlignment="1" applyProtection="1">
      <alignment horizontal="right" wrapText="1" readingOrder="1"/>
    </xf>
    <xf numFmtId="0" fontId="3349" fillId="3309" borderId="3405" xfId="0" applyFont="1" applyFill="1" applyBorder="1" applyAlignment="1" applyProtection="1">
      <alignment horizontal="right" wrapText="1" readingOrder="1"/>
    </xf>
    <xf numFmtId="0" fontId="3350" fillId="3310" borderId="3405" xfId="0" applyFont="1" applyFill="1" applyBorder="1" applyAlignment="1" applyProtection="1">
      <alignment horizontal="right" wrapText="1" readingOrder="1"/>
    </xf>
    <xf numFmtId="166" fontId="0" fillId="0" borderId="0" xfId="0" applyNumberFormat="1"/>
    <xf numFmtId="0" fontId="3538" fillId="3490" borderId="3405" xfId="0" applyFont="1" applyFill="1" applyBorder="1" applyAlignment="1" applyProtection="1">
      <alignment horizontal="right" wrapText="1" readingOrder="1"/>
    </xf>
    <xf numFmtId="0" fontId="3539" fillId="3491" borderId="3405" xfId="0" applyFont="1" applyFill="1" applyBorder="1" applyAlignment="1" applyProtection="1">
      <alignment horizontal="right" wrapText="1" readingOrder="1"/>
    </xf>
    <xf numFmtId="10" fontId="0" fillId="0" borderId="0" xfId="0" applyNumberFormat="1"/>
    <xf numFmtId="166" fontId="3580" fillId="0" borderId="3420" xfId="0" applyNumberFormat="1" applyFont="1" applyBorder="1"/>
    <xf numFmtId="166" fontId="3580" fillId="0" borderId="3421" xfId="0" applyNumberFormat="1" applyFont="1" applyBorder="1"/>
    <xf numFmtId="166" fontId="3580" fillId="0" borderId="3416" xfId="0" applyNumberFormat="1" applyFont="1" applyBorder="1"/>
    <xf numFmtId="166" fontId="3580" fillId="0" borderId="3195" xfId="0" applyNumberFormat="1" applyFont="1" applyBorder="1"/>
    <xf numFmtId="166" fontId="3580" fillId="0" borderId="3415" xfId="0" applyNumberFormat="1" applyFont="1" applyBorder="1"/>
    <xf numFmtId="166" fontId="3580" fillId="0" borderId="3225" xfId="0" applyNumberFormat="1" applyFont="1" applyBorder="1"/>
    <xf numFmtId="166" fontId="3581" fillId="3533" borderId="3418" xfId="0" applyNumberFormat="1" applyFont="1" applyFill="1" applyBorder="1"/>
    <xf numFmtId="166" fontId="3581" fillId="3533" borderId="3419" xfId="0" applyNumberFormat="1" applyFont="1" applyFill="1" applyBorder="1"/>
    <xf numFmtId="166" fontId="3581" fillId="3533" borderId="3417" xfId="0" applyNumberFormat="1" applyFont="1" applyFill="1" applyBorder="1"/>
    <xf numFmtId="0" fontId="3580" fillId="0" borderId="3422" xfId="0" applyFont="1" applyBorder="1" applyAlignment="1">
      <alignment horizontal="center"/>
    </xf>
    <xf numFmtId="0" fontId="3580" fillId="0" borderId="3423" xfId="0" applyFont="1" applyBorder="1" applyAlignment="1">
      <alignment horizontal="center"/>
    </xf>
    <xf numFmtId="0" fontId="3580" fillId="0" borderId="3424" xfId="0" applyFont="1" applyBorder="1" applyAlignment="1">
      <alignment horizontal="center"/>
    </xf>
    <xf numFmtId="0" fontId="3580" fillId="0" borderId="3405" xfId="0" applyFont="1" applyBorder="1"/>
    <xf numFmtId="0" fontId="3580" fillId="0" borderId="3425" xfId="0" applyFont="1" applyBorder="1"/>
    <xf numFmtId="0" fontId="3580" fillId="0" borderId="3426" xfId="0" applyFont="1" applyBorder="1"/>
    <xf numFmtId="0" fontId="3581" fillId="3533" borderId="3427" xfId="0" applyFont="1" applyFill="1" applyBorder="1"/>
    <xf numFmtId="0" fontId="3581" fillId="3533" borderId="3426" xfId="0" applyFont="1" applyFill="1" applyBorder="1"/>
    <xf numFmtId="0" fontId="3583" fillId="3532" borderId="3426" xfId="0" applyFont="1" applyFill="1" applyBorder="1"/>
    <xf numFmtId="166" fontId="3583" fillId="3532" borderId="3195" xfId="0" applyNumberFormat="1" applyFont="1" applyFill="1" applyBorder="1"/>
    <xf numFmtId="166" fontId="3583" fillId="3532" borderId="3415" xfId="0" applyNumberFormat="1" applyFont="1" applyFill="1" applyBorder="1"/>
    <xf numFmtId="166" fontId="3583" fillId="3532" borderId="3225" xfId="0" applyNumberFormat="1" applyFont="1" applyFill="1" applyBorder="1"/>
    <xf numFmtId="0" fontId="3580" fillId="3534" borderId="3426" xfId="0" applyFont="1" applyFill="1" applyBorder="1"/>
    <xf numFmtId="166" fontId="3580" fillId="3534" borderId="3195" xfId="0" applyNumberFormat="1" applyFont="1" applyFill="1" applyBorder="1"/>
    <xf numFmtId="166" fontId="3580" fillId="3534" borderId="3415" xfId="0" applyNumberFormat="1" applyFont="1" applyFill="1" applyBorder="1"/>
    <xf numFmtId="166" fontId="3580" fillId="3534" borderId="3225" xfId="0" applyNumberFormat="1" applyFont="1" applyFill="1" applyBorder="1"/>
    <xf numFmtId="166" fontId="3581" fillId="3533" borderId="3195" xfId="0" applyNumberFormat="1" applyFont="1" applyFill="1" applyBorder="1"/>
    <xf numFmtId="166" fontId="3581" fillId="3533" borderId="3415" xfId="0" applyNumberFormat="1" applyFont="1" applyFill="1" applyBorder="1"/>
    <xf numFmtId="166" fontId="3581" fillId="3533" borderId="3225" xfId="0" applyNumberFormat="1" applyFont="1" applyFill="1" applyBorder="1"/>
    <xf numFmtId="0" fontId="0" fillId="3533" borderId="0" xfId="0" applyFill="1"/>
    <xf numFmtId="0" fontId="20" fillId="3535" borderId="20" xfId="0" applyFont="1" applyFill="1" applyBorder="1" applyAlignment="1" applyProtection="1">
      <alignment horizontal="center" vertical="top" wrapText="1" readingOrder="1"/>
    </xf>
    <xf numFmtId="3" fontId="119" fillId="3536" borderId="119" xfId="0" applyNumberFormat="1" applyFont="1" applyFill="1" applyBorder="1" applyAlignment="1" applyProtection="1">
      <alignment horizontal="right" wrapText="1" readingOrder="1"/>
    </xf>
    <xf numFmtId="3" fontId="179" fillId="3536" borderId="179" xfId="0" applyNumberFormat="1" applyFont="1" applyFill="1" applyBorder="1" applyAlignment="1" applyProtection="1">
      <alignment horizontal="right" wrapText="1" readingOrder="1"/>
    </xf>
    <xf numFmtId="3" fontId="209" fillId="3536" borderId="209" xfId="0" applyNumberFormat="1" applyFont="1" applyFill="1" applyBorder="1" applyAlignment="1" applyProtection="1">
      <alignment horizontal="right" wrapText="1" readingOrder="1"/>
    </xf>
    <xf numFmtId="3" fontId="239" fillId="3536" borderId="239" xfId="0" applyNumberFormat="1" applyFont="1" applyFill="1" applyBorder="1" applyAlignment="1" applyProtection="1">
      <alignment horizontal="right" wrapText="1" readingOrder="1"/>
    </xf>
    <xf numFmtId="3" fontId="269" fillId="3536" borderId="269" xfId="0" applyNumberFormat="1" applyFont="1" applyFill="1" applyBorder="1" applyAlignment="1" applyProtection="1">
      <alignment horizontal="right" wrapText="1" readingOrder="1"/>
    </xf>
    <xf numFmtId="3" fontId="390" fillId="3536" borderId="3405" xfId="0" applyNumberFormat="1" applyFont="1" applyFill="1" applyBorder="1" applyAlignment="1" applyProtection="1">
      <alignment horizontal="right" wrapText="1" readingOrder="1"/>
    </xf>
    <xf numFmtId="3" fontId="424" fillId="3536" borderId="396" xfId="0" applyNumberFormat="1" applyFont="1" applyFill="1" applyBorder="1" applyAlignment="1" applyProtection="1">
      <alignment horizontal="right" wrapText="1" readingOrder="1"/>
    </xf>
    <xf numFmtId="3" fontId="583" fillId="3536" borderId="555" xfId="0" applyNumberFormat="1" applyFont="1" applyFill="1" applyBorder="1" applyAlignment="1" applyProtection="1">
      <alignment horizontal="right" wrapText="1" readingOrder="1"/>
    </xf>
    <xf numFmtId="3" fontId="613" fillId="3536" borderId="585" xfId="0" applyNumberFormat="1" applyFont="1" applyFill="1" applyBorder="1" applyAlignment="1" applyProtection="1">
      <alignment horizontal="right" wrapText="1" readingOrder="1"/>
    </xf>
    <xf numFmtId="3" fontId="643" fillId="3536" borderId="615" xfId="0" applyNumberFormat="1" applyFont="1" applyFill="1" applyBorder="1" applyAlignment="1" applyProtection="1">
      <alignment horizontal="right" wrapText="1" readingOrder="1"/>
    </xf>
    <xf numFmtId="3" fontId="673" fillId="3536" borderId="645" xfId="0" applyNumberFormat="1" applyFont="1" applyFill="1" applyBorder="1" applyAlignment="1" applyProtection="1">
      <alignment horizontal="right" wrapText="1" readingOrder="1"/>
    </xf>
    <xf numFmtId="3" fontId="703" fillId="3536" borderId="675" xfId="0" applyNumberFormat="1" applyFont="1" applyFill="1" applyBorder="1" applyAlignment="1" applyProtection="1">
      <alignment horizontal="right" wrapText="1" readingOrder="1"/>
    </xf>
    <xf numFmtId="3" fontId="795" fillId="3536" borderId="3405" xfId="0" applyNumberFormat="1" applyFont="1" applyFill="1" applyBorder="1" applyAlignment="1" applyProtection="1">
      <alignment horizontal="right" wrapText="1" readingOrder="1"/>
    </xf>
    <xf numFmtId="3" fontId="829" fillId="3536" borderId="773" xfId="0" applyNumberFormat="1" applyFont="1" applyFill="1" applyBorder="1" applyAlignment="1" applyProtection="1">
      <alignment horizontal="right" wrapText="1" readingOrder="1"/>
    </xf>
    <xf numFmtId="3" fontId="986" fillId="3536" borderId="930" xfId="0" applyNumberFormat="1" applyFont="1" applyFill="1" applyBorder="1" applyAlignment="1" applyProtection="1">
      <alignment horizontal="right" wrapText="1" readingOrder="1"/>
    </xf>
    <xf numFmtId="3" fontId="1016" fillId="3536" borderId="960" xfId="0" applyNumberFormat="1" applyFont="1" applyFill="1" applyBorder="1" applyAlignment="1" applyProtection="1">
      <alignment horizontal="right" wrapText="1" readingOrder="1"/>
    </xf>
    <xf numFmtId="3" fontId="1046" fillId="3536" borderId="990" xfId="0" applyNumberFormat="1" applyFont="1" applyFill="1" applyBorder="1" applyAlignment="1" applyProtection="1">
      <alignment horizontal="right" wrapText="1" readingOrder="1"/>
    </xf>
    <xf numFmtId="3" fontId="1046" fillId="3536" borderId="3405" xfId="0" applyNumberFormat="1" applyFont="1" applyFill="1" applyBorder="1" applyAlignment="1" applyProtection="1">
      <alignment horizontal="right" wrapText="1" readingOrder="1"/>
    </xf>
    <xf numFmtId="3" fontId="1076" fillId="3536" borderId="1020" xfId="0" applyNumberFormat="1" applyFont="1" applyFill="1" applyBorder="1" applyAlignment="1" applyProtection="1">
      <alignment horizontal="right" wrapText="1" readingOrder="1"/>
    </xf>
    <xf numFmtId="3" fontId="1106" fillId="3536" borderId="1050" xfId="0" applyNumberFormat="1" applyFont="1" applyFill="1" applyBorder="1" applyAlignment="1" applyProtection="1">
      <alignment horizontal="right" wrapText="1" readingOrder="1"/>
    </xf>
    <xf numFmtId="3" fontId="1604" fillId="3536" borderId="3405" xfId="0" applyNumberFormat="1" applyFont="1" applyFill="1" applyBorder="1" applyAlignment="1" applyProtection="1">
      <alignment horizontal="right" wrapText="1" readingOrder="1"/>
    </xf>
    <xf numFmtId="0" fontId="1700" fillId="3535" borderId="3415" xfId="0" applyFont="1" applyFill="1" applyBorder="1" applyAlignment="1" applyProtection="1">
      <alignment horizontal="left" vertical="top" wrapText="1" readingOrder="1"/>
    </xf>
    <xf numFmtId="3" fontId="1729" fillId="3536" borderId="1615" xfId="0" applyNumberFormat="1" applyFont="1" applyFill="1" applyBorder="1" applyAlignment="1" applyProtection="1">
      <alignment horizontal="right" wrapText="1" readingOrder="1"/>
    </xf>
    <xf numFmtId="3" fontId="1759" fillId="3536" borderId="1645" xfId="0" applyNumberFormat="1" applyFont="1" applyFill="1" applyBorder="1" applyAlignment="1" applyProtection="1">
      <alignment horizontal="right" wrapText="1" readingOrder="1"/>
    </xf>
    <xf numFmtId="3" fontId="1789" fillId="3536" borderId="1675" xfId="0" applyNumberFormat="1" applyFont="1" applyFill="1" applyBorder="1" applyAlignment="1" applyProtection="1">
      <alignment horizontal="right" wrapText="1" readingOrder="1"/>
    </xf>
    <xf numFmtId="3" fontId="1819" fillId="3536" borderId="1705" xfId="0" applyNumberFormat="1" applyFont="1" applyFill="1" applyBorder="1" applyAlignment="1" applyProtection="1">
      <alignment horizontal="right" wrapText="1" readingOrder="1"/>
    </xf>
    <xf numFmtId="3" fontId="1849" fillId="3536" borderId="1735" xfId="0" applyNumberFormat="1" applyFont="1" applyFill="1" applyBorder="1" applyAlignment="1" applyProtection="1">
      <alignment horizontal="right" wrapText="1" readingOrder="1"/>
    </xf>
    <xf numFmtId="3" fontId="2002" fillId="3536" borderId="1888" xfId="0" applyNumberFormat="1" applyFont="1" applyFill="1" applyBorder="1" applyAlignment="1" applyProtection="1">
      <alignment horizontal="right" wrapText="1" readingOrder="1"/>
    </xf>
    <xf numFmtId="3" fontId="2231" fillId="3536" borderId="3405" xfId="0" applyNumberFormat="1" applyFont="1" applyFill="1" applyBorder="1" applyAlignment="1" applyProtection="1">
      <alignment horizontal="right" wrapText="1" readingOrder="1"/>
    </xf>
    <xf numFmtId="3" fontId="2428" fillId="3536" borderId="2286" xfId="0" applyNumberFormat="1" applyFont="1" applyFill="1" applyBorder="1" applyAlignment="1" applyProtection="1">
      <alignment horizontal="right" wrapText="1" readingOrder="1"/>
    </xf>
    <xf numFmtId="3" fontId="2458" fillId="3536" borderId="2316" xfId="0" applyNumberFormat="1" applyFont="1" applyFill="1" applyBorder="1" applyAlignment="1" applyProtection="1">
      <alignment horizontal="right" wrapText="1" readingOrder="1"/>
    </xf>
    <xf numFmtId="3" fontId="2488" fillId="3536" borderId="2346" xfId="0" applyNumberFormat="1" applyFont="1" applyFill="1" applyBorder="1" applyAlignment="1" applyProtection="1">
      <alignment horizontal="right" wrapText="1" readingOrder="1"/>
    </xf>
    <xf numFmtId="3" fontId="2488" fillId="3536" borderId="3405" xfId="0" applyNumberFormat="1" applyFont="1" applyFill="1" applyBorder="1" applyAlignment="1" applyProtection="1">
      <alignment horizontal="right" wrapText="1" readingOrder="1"/>
    </xf>
    <xf numFmtId="3" fontId="2518" fillId="3536" borderId="2376" xfId="0" applyNumberFormat="1" applyFont="1" applyFill="1" applyBorder="1" applyAlignment="1" applyProtection="1">
      <alignment horizontal="right" wrapText="1" readingOrder="1"/>
    </xf>
    <xf numFmtId="3" fontId="2548" fillId="3536" borderId="2406" xfId="0" applyNumberFormat="1" applyFont="1" applyFill="1" applyBorder="1" applyAlignment="1" applyProtection="1">
      <alignment horizontal="right" wrapText="1" readingOrder="1"/>
    </xf>
    <xf numFmtId="3" fontId="3049" fillId="3536" borderId="3405" xfId="0" applyNumberFormat="1" applyFont="1" applyFill="1" applyBorder="1" applyAlignment="1" applyProtection="1">
      <alignment horizontal="right" wrapText="1" readingOrder="1"/>
    </xf>
    <xf numFmtId="3" fontId="3215" fillId="3536" borderId="3049" xfId="0" applyNumberFormat="1" applyFont="1" applyFill="1" applyBorder="1" applyAlignment="1" applyProtection="1">
      <alignment horizontal="right" wrapText="1" readingOrder="1"/>
    </xf>
    <xf numFmtId="3" fontId="3245" fillId="3536" borderId="3079" xfId="0" applyNumberFormat="1" applyFont="1" applyFill="1" applyBorder="1" applyAlignment="1" applyProtection="1">
      <alignment horizontal="right" wrapText="1" readingOrder="1"/>
    </xf>
    <xf numFmtId="3" fontId="3275" fillId="3536" borderId="3109" xfId="0" applyNumberFormat="1" applyFont="1" applyFill="1" applyBorder="1" applyAlignment="1" applyProtection="1">
      <alignment horizontal="right" wrapText="1" readingOrder="1"/>
    </xf>
    <xf numFmtId="3" fontId="3275" fillId="3536" borderId="3405" xfId="0" applyNumberFormat="1" applyFont="1" applyFill="1" applyBorder="1" applyAlignment="1" applyProtection="1">
      <alignment horizontal="right" wrapText="1" readingOrder="1"/>
    </xf>
    <xf numFmtId="3" fontId="3305" fillId="3536" borderId="3139" xfId="0" applyNumberFormat="1" applyFont="1" applyFill="1" applyBorder="1" applyAlignment="1" applyProtection="1">
      <alignment horizontal="right" wrapText="1" readingOrder="1"/>
    </xf>
    <xf numFmtId="3" fontId="3335" fillId="3536" borderId="3169" xfId="0" applyNumberFormat="1" applyFont="1" applyFill="1" applyBorder="1" applyAlignment="1" applyProtection="1">
      <alignment horizontal="right" wrapText="1" readingOrder="1"/>
    </xf>
    <xf numFmtId="3" fontId="3404" fillId="3536" borderId="3240" xfId="0" applyNumberFormat="1" applyFont="1" applyFill="1" applyBorder="1" applyAlignment="1" applyProtection="1">
      <alignment horizontal="right" wrapText="1" readingOrder="1"/>
    </xf>
    <xf numFmtId="3" fontId="3434" fillId="3536" borderId="3270" xfId="0" applyNumberFormat="1" applyFont="1" applyFill="1" applyBorder="1" applyAlignment="1" applyProtection="1">
      <alignment horizontal="right" wrapText="1" readingOrder="1"/>
    </xf>
    <xf numFmtId="3" fontId="3464" fillId="3536" borderId="3300" xfId="0" applyNumberFormat="1" applyFont="1" applyFill="1" applyBorder="1" applyAlignment="1" applyProtection="1">
      <alignment horizontal="right" wrapText="1" readingOrder="1"/>
    </xf>
    <xf numFmtId="3" fontId="3464" fillId="3536" borderId="3405" xfId="0" applyNumberFormat="1" applyFont="1" applyFill="1" applyBorder="1" applyAlignment="1" applyProtection="1">
      <alignment horizontal="right" wrapText="1" readingOrder="1"/>
    </xf>
    <xf numFmtId="3" fontId="3494" fillId="3536" borderId="3330" xfId="0" applyNumberFormat="1" applyFont="1" applyFill="1" applyBorder="1" applyAlignment="1" applyProtection="1">
      <alignment horizontal="right" wrapText="1" readingOrder="1"/>
    </xf>
    <xf numFmtId="3" fontId="3524" fillId="3536" borderId="3360" xfId="0" applyNumberFormat="1" applyFont="1" applyFill="1" applyBorder="1" applyAlignment="1" applyProtection="1">
      <alignment horizontal="right" wrapText="1" readingOrder="1"/>
    </xf>
    <xf numFmtId="3" fontId="3554" fillId="3536" borderId="3390" xfId="0" applyNumberFormat="1" applyFont="1" applyFill="1" applyBorder="1" applyAlignment="1" applyProtection="1">
      <alignment horizontal="right" wrapText="1" readingOrder="1"/>
    </xf>
    <xf numFmtId="3" fontId="3554" fillId="3536" borderId="3415" xfId="0" applyNumberFormat="1" applyFont="1" applyFill="1" applyBorder="1" applyAlignment="1" applyProtection="1">
      <alignment horizontal="right" wrapText="1" readingOrder="1"/>
    </xf>
    <xf numFmtId="0" fontId="29" fillId="3535" borderId="29" xfId="0" applyFont="1" applyFill="1" applyBorder="1" applyAlignment="1" applyProtection="1">
      <alignment horizontal="center" vertical="top" wrapText="1" readingOrder="1"/>
    </xf>
    <xf numFmtId="3" fontId="128" fillId="3536" borderId="128" xfId="0" applyNumberFormat="1" applyFont="1" applyFill="1" applyBorder="1" applyAlignment="1" applyProtection="1">
      <alignment horizontal="right" wrapText="1" readingOrder="1"/>
    </xf>
    <xf numFmtId="3" fontId="188" fillId="3536" borderId="188" xfId="0" applyNumberFormat="1" applyFont="1" applyFill="1" applyBorder="1" applyAlignment="1" applyProtection="1">
      <alignment horizontal="right" wrapText="1" readingOrder="1"/>
    </xf>
    <xf numFmtId="3" fontId="218" fillId="3536" borderId="218" xfId="0" applyNumberFormat="1" applyFont="1" applyFill="1" applyBorder="1" applyAlignment="1" applyProtection="1">
      <alignment horizontal="right" wrapText="1" readingOrder="1"/>
    </xf>
    <xf numFmtId="3" fontId="248" fillId="3536" borderId="248" xfId="0" applyNumberFormat="1" applyFont="1" applyFill="1" applyBorder="1" applyAlignment="1" applyProtection="1">
      <alignment horizontal="right" wrapText="1" readingOrder="1"/>
    </xf>
    <xf numFmtId="3" fontId="278" fillId="3536" borderId="278" xfId="0" applyNumberFormat="1" applyFont="1" applyFill="1" applyBorder="1" applyAlignment="1" applyProtection="1">
      <alignment horizontal="right" wrapText="1" readingOrder="1"/>
    </xf>
    <xf numFmtId="3" fontId="399" fillId="3536" borderId="3405" xfId="0" applyNumberFormat="1" applyFont="1" applyFill="1" applyBorder="1" applyAlignment="1" applyProtection="1">
      <alignment horizontal="right" wrapText="1" readingOrder="1"/>
    </xf>
    <xf numFmtId="3" fontId="433" fillId="3536" borderId="405" xfId="0" applyNumberFormat="1" applyFont="1" applyFill="1" applyBorder="1" applyAlignment="1" applyProtection="1">
      <alignment horizontal="right" wrapText="1" readingOrder="1"/>
    </xf>
    <xf numFmtId="3" fontId="592" fillId="3536" borderId="564" xfId="0" applyNumberFormat="1" applyFont="1" applyFill="1" applyBorder="1" applyAlignment="1" applyProtection="1">
      <alignment horizontal="right" wrapText="1" readingOrder="1"/>
    </xf>
    <xf numFmtId="3" fontId="622" fillId="3536" borderId="594" xfId="0" applyNumberFormat="1" applyFont="1" applyFill="1" applyBorder="1" applyAlignment="1" applyProtection="1">
      <alignment horizontal="right" wrapText="1" readingOrder="1"/>
    </xf>
    <xf numFmtId="3" fontId="652" fillId="3536" borderId="624" xfId="0" applyNumberFormat="1" applyFont="1" applyFill="1" applyBorder="1" applyAlignment="1" applyProtection="1">
      <alignment horizontal="right" wrapText="1" readingOrder="1"/>
    </xf>
    <xf numFmtId="3" fontId="682" fillId="3536" borderId="654" xfId="0" applyNumberFormat="1" applyFont="1" applyFill="1" applyBorder="1" applyAlignment="1" applyProtection="1">
      <alignment horizontal="right" wrapText="1" readingOrder="1"/>
    </xf>
    <xf numFmtId="3" fontId="712" fillId="3536" borderId="684" xfId="0" applyNumberFormat="1" applyFont="1" applyFill="1" applyBorder="1" applyAlignment="1" applyProtection="1">
      <alignment horizontal="right" wrapText="1" readingOrder="1"/>
    </xf>
    <xf numFmtId="3" fontId="804" fillId="3536" borderId="3405" xfId="0" applyNumberFormat="1" applyFont="1" applyFill="1" applyBorder="1" applyAlignment="1" applyProtection="1">
      <alignment horizontal="right" wrapText="1" readingOrder="1"/>
    </xf>
    <xf numFmtId="3" fontId="838" fillId="3536" borderId="782" xfId="0" applyNumberFormat="1" applyFont="1" applyFill="1" applyBorder="1" applyAlignment="1" applyProtection="1">
      <alignment horizontal="right" wrapText="1" readingOrder="1"/>
    </xf>
    <xf numFmtId="3" fontId="995" fillId="3536" borderId="939" xfId="0" applyNumberFormat="1" applyFont="1" applyFill="1" applyBorder="1" applyAlignment="1" applyProtection="1">
      <alignment horizontal="right" wrapText="1" readingOrder="1"/>
    </xf>
    <xf numFmtId="3" fontId="1025" fillId="3536" borderId="969" xfId="0" applyNumberFormat="1" applyFont="1" applyFill="1" applyBorder="1" applyAlignment="1" applyProtection="1">
      <alignment horizontal="right" wrapText="1" readingOrder="1"/>
    </xf>
    <xf numFmtId="3" fontId="1055" fillId="3536" borderId="999" xfId="0" applyNumberFormat="1" applyFont="1" applyFill="1" applyBorder="1" applyAlignment="1" applyProtection="1">
      <alignment horizontal="right" wrapText="1" readingOrder="1"/>
    </xf>
    <xf numFmtId="3" fontId="1055" fillId="3536" borderId="3405" xfId="0" applyNumberFormat="1" applyFont="1" applyFill="1" applyBorder="1" applyAlignment="1" applyProtection="1">
      <alignment horizontal="right" wrapText="1" readingOrder="1"/>
    </xf>
    <xf numFmtId="3" fontId="1085" fillId="3536" borderId="1029" xfId="0" applyNumberFormat="1" applyFont="1" applyFill="1" applyBorder="1" applyAlignment="1" applyProtection="1">
      <alignment horizontal="right" wrapText="1" readingOrder="1"/>
    </xf>
    <xf numFmtId="3" fontId="1115" fillId="3536" borderId="1059" xfId="0" applyNumberFormat="1" applyFont="1" applyFill="1" applyBorder="1" applyAlignment="1" applyProtection="1">
      <alignment horizontal="right" wrapText="1" readingOrder="1"/>
    </xf>
    <xf numFmtId="3" fontId="1613" fillId="3536" borderId="3405" xfId="0" applyNumberFormat="1" applyFont="1" applyFill="1" applyBorder="1" applyAlignment="1" applyProtection="1">
      <alignment horizontal="right" wrapText="1" readingOrder="1"/>
    </xf>
    <xf numFmtId="0" fontId="1709" fillId="3535" borderId="3415" xfId="0" applyFont="1" applyFill="1" applyBorder="1" applyAlignment="1" applyProtection="1">
      <alignment horizontal="left" vertical="top" wrapText="1" readingOrder="1"/>
    </xf>
    <xf numFmtId="3" fontId="1738" fillId="3536" borderId="1624" xfId="0" applyNumberFormat="1" applyFont="1" applyFill="1" applyBorder="1" applyAlignment="1" applyProtection="1">
      <alignment horizontal="right" wrapText="1" readingOrder="1"/>
    </xf>
    <xf numFmtId="3" fontId="1768" fillId="3536" borderId="1654" xfId="0" applyNumberFormat="1" applyFont="1" applyFill="1" applyBorder="1" applyAlignment="1" applyProtection="1">
      <alignment horizontal="right" wrapText="1" readingOrder="1"/>
    </xf>
    <xf numFmtId="3" fontId="1798" fillId="3536" borderId="1684" xfId="0" applyNumberFormat="1" applyFont="1" applyFill="1" applyBorder="1" applyAlignment="1" applyProtection="1">
      <alignment horizontal="right" wrapText="1" readingOrder="1"/>
    </xf>
    <xf numFmtId="3" fontId="1828" fillId="3536" borderId="1714" xfId="0" applyNumberFormat="1" applyFont="1" applyFill="1" applyBorder="1" applyAlignment="1" applyProtection="1">
      <alignment horizontal="right" wrapText="1" readingOrder="1"/>
    </xf>
    <xf numFmtId="3" fontId="1858" fillId="3536" borderId="1744" xfId="0" applyNumberFormat="1" applyFont="1" applyFill="1" applyBorder="1" applyAlignment="1" applyProtection="1">
      <alignment horizontal="right" wrapText="1" readingOrder="1"/>
    </xf>
    <xf numFmtId="3" fontId="2011" fillId="3536" borderId="1897" xfId="0" applyNumberFormat="1" applyFont="1" applyFill="1" applyBorder="1" applyAlignment="1" applyProtection="1">
      <alignment horizontal="right" wrapText="1" readingOrder="1"/>
    </xf>
    <xf numFmtId="3" fontId="2240" fillId="3536" borderId="3405" xfId="0" applyNumberFormat="1" applyFont="1" applyFill="1" applyBorder="1" applyAlignment="1" applyProtection="1">
      <alignment horizontal="right" wrapText="1" readingOrder="1"/>
    </xf>
    <xf numFmtId="3" fontId="2437" fillId="3536" borderId="2295" xfId="0" applyNumberFormat="1" applyFont="1" applyFill="1" applyBorder="1" applyAlignment="1" applyProtection="1">
      <alignment horizontal="right" wrapText="1" readingOrder="1"/>
    </xf>
    <xf numFmtId="3" fontId="2467" fillId="3536" borderId="2325" xfId="0" applyNumberFormat="1" applyFont="1" applyFill="1" applyBorder="1" applyAlignment="1" applyProtection="1">
      <alignment horizontal="right" wrapText="1" readingOrder="1"/>
    </xf>
    <xf numFmtId="3" fontId="2497" fillId="3536" borderId="2355" xfId="0" applyNumberFormat="1" applyFont="1" applyFill="1" applyBorder="1" applyAlignment="1" applyProtection="1">
      <alignment horizontal="right" wrapText="1" readingOrder="1"/>
    </xf>
    <xf numFmtId="3" fontId="2497" fillId="3536" borderId="3405" xfId="0" applyNumberFormat="1" applyFont="1" applyFill="1" applyBorder="1" applyAlignment="1" applyProtection="1">
      <alignment horizontal="right" wrapText="1" readingOrder="1"/>
    </xf>
    <xf numFmtId="3" fontId="2527" fillId="3536" borderId="2385" xfId="0" applyNumberFormat="1" applyFont="1" applyFill="1" applyBorder="1" applyAlignment="1" applyProtection="1">
      <alignment horizontal="right" wrapText="1" readingOrder="1"/>
    </xf>
    <xf numFmtId="3" fontId="2557" fillId="3536" borderId="2415" xfId="0" applyNumberFormat="1" applyFont="1" applyFill="1" applyBorder="1" applyAlignment="1" applyProtection="1">
      <alignment horizontal="right" wrapText="1" readingOrder="1"/>
    </xf>
    <xf numFmtId="3" fontId="3058" fillId="3536" borderId="3405" xfId="0" applyNumberFormat="1" applyFont="1" applyFill="1" applyBorder="1" applyAlignment="1" applyProtection="1">
      <alignment horizontal="right" wrapText="1" readingOrder="1"/>
    </xf>
    <xf numFmtId="3" fontId="3224" fillId="3536" borderId="3058" xfId="0" applyNumberFormat="1" applyFont="1" applyFill="1" applyBorder="1" applyAlignment="1" applyProtection="1">
      <alignment horizontal="right" wrapText="1" readingOrder="1"/>
    </xf>
    <xf numFmtId="3" fontId="3254" fillId="3536" borderId="3088" xfId="0" applyNumberFormat="1" applyFont="1" applyFill="1" applyBorder="1" applyAlignment="1" applyProtection="1">
      <alignment horizontal="right" wrapText="1" readingOrder="1"/>
    </xf>
    <xf numFmtId="3" fontId="3284" fillId="3536" borderId="3118" xfId="0" applyNumberFormat="1" applyFont="1" applyFill="1" applyBorder="1" applyAlignment="1" applyProtection="1">
      <alignment horizontal="right" wrapText="1" readingOrder="1"/>
    </xf>
    <xf numFmtId="3" fontId="3284" fillId="3536" borderId="3405" xfId="0" applyNumberFormat="1" applyFont="1" applyFill="1" applyBorder="1" applyAlignment="1" applyProtection="1">
      <alignment horizontal="right" wrapText="1" readingOrder="1"/>
    </xf>
    <xf numFmtId="3" fontId="3314" fillId="3536" borderId="3148" xfId="0" applyNumberFormat="1" applyFont="1" applyFill="1" applyBorder="1" applyAlignment="1" applyProtection="1">
      <alignment horizontal="right" wrapText="1" readingOrder="1"/>
    </xf>
    <xf numFmtId="3" fontId="3344" fillId="3536" borderId="3178" xfId="0" applyNumberFormat="1" applyFont="1" applyFill="1" applyBorder="1" applyAlignment="1" applyProtection="1">
      <alignment horizontal="right" wrapText="1" readingOrder="1"/>
    </xf>
    <xf numFmtId="3" fontId="3413" fillId="3536" borderId="3249" xfId="0" applyNumberFormat="1" applyFont="1" applyFill="1" applyBorder="1" applyAlignment="1" applyProtection="1">
      <alignment horizontal="right" wrapText="1" readingOrder="1"/>
    </xf>
    <xf numFmtId="3" fontId="3443" fillId="3536" borderId="3279" xfId="0" applyNumberFormat="1" applyFont="1" applyFill="1" applyBorder="1" applyAlignment="1" applyProtection="1">
      <alignment horizontal="right" wrapText="1" readingOrder="1"/>
    </xf>
    <xf numFmtId="3" fontId="3473" fillId="3536" borderId="3309" xfId="0" applyNumberFormat="1" applyFont="1" applyFill="1" applyBorder="1" applyAlignment="1" applyProtection="1">
      <alignment horizontal="right" wrapText="1" readingOrder="1"/>
    </xf>
    <xf numFmtId="3" fontId="3473" fillId="3536" borderId="3405" xfId="0" applyNumberFormat="1" applyFont="1" applyFill="1" applyBorder="1" applyAlignment="1" applyProtection="1">
      <alignment horizontal="right" wrapText="1" readingOrder="1"/>
    </xf>
    <xf numFmtId="3" fontId="3503" fillId="3536" borderId="3339" xfId="0" applyNumberFormat="1" applyFont="1" applyFill="1" applyBorder="1" applyAlignment="1" applyProtection="1">
      <alignment horizontal="right" wrapText="1" readingOrder="1"/>
    </xf>
    <xf numFmtId="3" fontId="3533" fillId="3536" borderId="3369" xfId="0" applyNumberFormat="1" applyFont="1" applyFill="1" applyBorder="1" applyAlignment="1" applyProtection="1">
      <alignment horizontal="right" wrapText="1" readingOrder="1"/>
    </xf>
    <xf numFmtId="3" fontId="3563" fillId="3536" borderId="3399" xfId="0" applyNumberFormat="1" applyFont="1" applyFill="1" applyBorder="1" applyAlignment="1" applyProtection="1">
      <alignment horizontal="right" wrapText="1" readingOrder="1"/>
    </xf>
    <xf numFmtId="3" fontId="3563" fillId="3536" borderId="3415" xfId="0" applyNumberFormat="1" applyFont="1" applyFill="1" applyBorder="1" applyAlignment="1" applyProtection="1">
      <alignment horizontal="right" wrapText="1" readingOrder="1"/>
    </xf>
    <xf numFmtId="1" fontId="0" fillId="0" borderId="0" xfId="0" applyNumberFormat="1"/>
    <xf numFmtId="0" fontId="1286" fillId="3535" borderId="1230" xfId="0" applyFont="1" applyFill="1" applyBorder="1" applyAlignment="1" applyProtection="1">
      <alignment horizontal="left" vertical="top" wrapText="1" readingOrder="1"/>
    </xf>
    <xf numFmtId="3" fontId="1287" fillId="3536" borderId="1231" xfId="0" applyNumberFormat="1" applyFont="1" applyFill="1" applyBorder="1" applyAlignment="1" applyProtection="1">
      <alignment horizontal="right" wrapText="1" readingOrder="1"/>
    </xf>
    <xf numFmtId="0" fontId="3580" fillId="0" borderId="3427" xfId="0" applyFont="1" applyBorder="1"/>
    <xf numFmtId="166" fontId="3580" fillId="0" borderId="3418" xfId="0" applyNumberFormat="1" applyFont="1" applyBorder="1"/>
    <xf numFmtId="166" fontId="3580" fillId="0" borderId="3419" xfId="0" applyNumberFormat="1" applyFont="1" applyBorder="1"/>
    <xf numFmtId="166" fontId="3580" fillId="0" borderId="3417" xfId="0" applyNumberFormat="1" applyFont="1" applyBorder="1"/>
    <xf numFmtId="0" fontId="3584" fillId="3531" borderId="3415" xfId="1"/>
    <xf numFmtId="0" fontId="3585" fillId="3531" borderId="3415" xfId="1" applyFont="1" applyAlignment="1">
      <alignment horizontal="left" vertical="center"/>
    </xf>
    <xf numFmtId="0" fontId="3586" fillId="3531" borderId="3415" xfId="1" applyFont="1" applyAlignment="1">
      <alignment horizontal="left" vertical="center"/>
    </xf>
    <xf numFmtId="0" fontId="3587" fillId="3537" borderId="3428" xfId="1" applyFont="1" applyFill="1" applyBorder="1" applyAlignment="1">
      <alignment horizontal="left" vertical="center"/>
    </xf>
    <xf numFmtId="0" fontId="3587" fillId="3537" borderId="3428" xfId="1" applyFont="1" applyFill="1" applyBorder="1" applyAlignment="1">
      <alignment horizontal="right" vertical="center"/>
    </xf>
    <xf numFmtId="0" fontId="3585" fillId="3538" borderId="3428" xfId="1" applyFont="1" applyFill="1" applyBorder="1" applyAlignment="1">
      <alignment horizontal="left" vertical="center"/>
    </xf>
    <xf numFmtId="0" fontId="3585" fillId="3539" borderId="3428" xfId="1" applyFont="1" applyFill="1" applyBorder="1" applyAlignment="1">
      <alignment horizontal="left" vertical="center"/>
    </xf>
    <xf numFmtId="0" fontId="3584" fillId="3540" borderId="3415" xfId="1" applyFill="1"/>
    <xf numFmtId="3" fontId="3586" fillId="3531" borderId="3415" xfId="1" applyNumberFormat="1" applyFont="1" applyAlignment="1">
      <alignment horizontal="right" vertical="center" shrinkToFit="1"/>
    </xf>
    <xf numFmtId="3" fontId="3586" fillId="3541" borderId="3415" xfId="1" applyNumberFormat="1" applyFont="1" applyFill="1" applyAlignment="1">
      <alignment horizontal="right" vertical="center" shrinkToFit="1"/>
    </xf>
    <xf numFmtId="0" fontId="3585" fillId="3535" borderId="3428" xfId="1" applyFont="1" applyFill="1" applyBorder="1" applyAlignment="1">
      <alignment horizontal="left" vertical="center"/>
    </xf>
    <xf numFmtId="3" fontId="3586" fillId="3536" borderId="3415" xfId="1" applyNumberFormat="1" applyFont="1" applyFill="1" applyAlignment="1">
      <alignment horizontal="right" vertical="center" shrinkToFit="1"/>
    </xf>
    <xf numFmtId="0" fontId="3584" fillId="3531" borderId="3415" xfId="1"/>
    <xf numFmtId="0" fontId="3585" fillId="3531" borderId="3415" xfId="1" applyFont="1" applyAlignment="1">
      <alignment horizontal="left" vertical="center"/>
    </xf>
    <xf numFmtId="0" fontId="3586" fillId="3531" borderId="3415" xfId="1" applyFont="1" applyAlignment="1">
      <alignment horizontal="left" vertical="center"/>
    </xf>
    <xf numFmtId="0" fontId="3587" fillId="3537" borderId="3428" xfId="1" applyFont="1" applyFill="1" applyBorder="1" applyAlignment="1">
      <alignment horizontal="left" vertical="center"/>
    </xf>
    <xf numFmtId="0" fontId="3587" fillId="3537" borderId="3428" xfId="1" applyFont="1" applyFill="1" applyBorder="1" applyAlignment="1">
      <alignment horizontal="right" vertical="center"/>
    </xf>
    <xf numFmtId="0" fontId="3585" fillId="3538" borderId="3428" xfId="1" applyFont="1" applyFill="1" applyBorder="1" applyAlignment="1">
      <alignment horizontal="left" vertical="center"/>
    </xf>
    <xf numFmtId="0" fontId="3585" fillId="3539" borderId="3428" xfId="1" applyFont="1" applyFill="1" applyBorder="1" applyAlignment="1">
      <alignment horizontal="left" vertical="center"/>
    </xf>
    <xf numFmtId="0" fontId="3584" fillId="3540" borderId="3415" xfId="1" applyFill="1"/>
    <xf numFmtId="3" fontId="3586" fillId="3531" borderId="3415" xfId="1" applyNumberFormat="1" applyFont="1" applyAlignment="1">
      <alignment horizontal="right" vertical="center" shrinkToFit="1"/>
    </xf>
    <xf numFmtId="3" fontId="3586" fillId="3541" borderId="3415" xfId="1" applyNumberFormat="1" applyFont="1" applyFill="1" applyAlignment="1">
      <alignment horizontal="right" vertical="center" shrinkToFit="1"/>
    </xf>
    <xf numFmtId="0" fontId="3584" fillId="3531" borderId="3415" xfId="1"/>
    <xf numFmtId="0" fontId="3585" fillId="3531" borderId="3415" xfId="1" applyFont="1" applyAlignment="1">
      <alignment horizontal="left" vertical="center"/>
    </xf>
    <xf numFmtId="0" fontId="3586" fillId="3531" borderId="3415" xfId="1" applyFont="1" applyAlignment="1">
      <alignment horizontal="left" vertical="center"/>
    </xf>
    <xf numFmtId="0" fontId="3587" fillId="3537" borderId="3428" xfId="1" applyFont="1" applyFill="1" applyBorder="1" applyAlignment="1">
      <alignment horizontal="left" vertical="center"/>
    </xf>
    <xf numFmtId="0" fontId="3587" fillId="3537" borderId="3428" xfId="1" applyFont="1" applyFill="1" applyBorder="1" applyAlignment="1">
      <alignment horizontal="right" vertical="center"/>
    </xf>
    <xf numFmtId="0" fontId="3585" fillId="3538" borderId="3428" xfId="1" applyFont="1" applyFill="1" applyBorder="1" applyAlignment="1">
      <alignment horizontal="left" vertical="center"/>
    </xf>
    <xf numFmtId="0" fontId="3585" fillId="3539" borderId="3428" xfId="1" applyFont="1" applyFill="1" applyBorder="1" applyAlignment="1">
      <alignment horizontal="left" vertical="center"/>
    </xf>
    <xf numFmtId="0" fontId="3584" fillId="3540" borderId="3415" xfId="1" applyFill="1"/>
    <xf numFmtId="3" fontId="3586" fillId="3531" borderId="3415" xfId="1" applyNumberFormat="1" applyFont="1" applyAlignment="1">
      <alignment horizontal="right" vertical="center" shrinkToFit="1"/>
    </xf>
    <xf numFmtId="3" fontId="3586" fillId="3541" borderId="3415" xfId="1" applyNumberFormat="1" applyFont="1" applyFill="1" applyAlignment="1">
      <alignment horizontal="right" vertical="center" shrinkToFit="1"/>
    </xf>
    <xf numFmtId="0" fontId="3584" fillId="3531" borderId="3415" xfId="1"/>
    <xf numFmtId="0" fontId="3585" fillId="3531" borderId="3415" xfId="1" applyFont="1" applyAlignment="1">
      <alignment horizontal="left" vertical="center"/>
    </xf>
    <xf numFmtId="0" fontId="3586" fillId="3531" borderId="3415" xfId="1" applyFont="1" applyAlignment="1">
      <alignment horizontal="left" vertical="center"/>
    </xf>
    <xf numFmtId="0" fontId="3587" fillId="3537" borderId="3428" xfId="1" applyFont="1" applyFill="1" applyBorder="1" applyAlignment="1">
      <alignment horizontal="left" vertical="center"/>
    </xf>
    <xf numFmtId="0" fontId="3587" fillId="3537" borderId="3428" xfId="1" applyFont="1" applyFill="1" applyBorder="1" applyAlignment="1">
      <alignment horizontal="right" vertical="center"/>
    </xf>
    <xf numFmtId="0" fontId="3585" fillId="3538" borderId="3428" xfId="1" applyFont="1" applyFill="1" applyBorder="1" applyAlignment="1">
      <alignment horizontal="left" vertical="center"/>
    </xf>
    <xf numFmtId="0" fontId="3585" fillId="3539" borderId="3428" xfId="1" applyFont="1" applyFill="1" applyBorder="1" applyAlignment="1">
      <alignment horizontal="left" vertical="center"/>
    </xf>
    <xf numFmtId="0" fontId="3584" fillId="3540" borderId="3415" xfId="1" applyFill="1"/>
    <xf numFmtId="3" fontId="3586" fillId="3531" borderId="3415" xfId="1" applyNumberFormat="1" applyFont="1" applyAlignment="1">
      <alignment horizontal="right" vertical="center" shrinkToFit="1"/>
    </xf>
    <xf numFmtId="3" fontId="3586" fillId="3541" borderId="3415" xfId="1" applyNumberFormat="1" applyFont="1" applyFill="1" applyAlignment="1">
      <alignment horizontal="right" vertical="center" shrinkToFit="1"/>
    </xf>
    <xf numFmtId="0" fontId="3584" fillId="3531" borderId="3415" xfId="1"/>
    <xf numFmtId="0" fontId="3585" fillId="3531" borderId="3415" xfId="1" applyFont="1" applyAlignment="1">
      <alignment horizontal="left" vertical="center"/>
    </xf>
    <xf numFmtId="0" fontId="3586" fillId="3531" borderId="3415" xfId="1" applyFont="1" applyAlignment="1">
      <alignment horizontal="left" vertical="center"/>
    </xf>
    <xf numFmtId="0" fontId="3587" fillId="3537" borderId="3428" xfId="1" applyFont="1" applyFill="1" applyBorder="1" applyAlignment="1">
      <alignment horizontal="left" vertical="center"/>
    </xf>
    <xf numFmtId="0" fontId="3587" fillId="3537" borderId="3428" xfId="1" applyFont="1" applyFill="1" applyBorder="1" applyAlignment="1">
      <alignment horizontal="right" vertical="center"/>
    </xf>
    <xf numFmtId="0" fontId="3585" fillId="3538" borderId="3428" xfId="1" applyFont="1" applyFill="1" applyBorder="1" applyAlignment="1">
      <alignment horizontal="left" vertical="center"/>
    </xf>
    <xf numFmtId="0" fontId="3585" fillId="3539" borderId="3428" xfId="1" applyFont="1" applyFill="1" applyBorder="1" applyAlignment="1">
      <alignment horizontal="left" vertical="center"/>
    </xf>
    <xf numFmtId="0" fontId="3584" fillId="3540" borderId="3415" xfId="1" applyFill="1"/>
    <xf numFmtId="3" fontId="3586" fillId="3531" borderId="3415" xfId="1" applyNumberFormat="1" applyFont="1" applyAlignment="1">
      <alignment horizontal="right" vertical="center" shrinkToFit="1"/>
    </xf>
    <xf numFmtId="3" fontId="3586" fillId="3541" borderId="3415" xfId="1" applyNumberFormat="1" applyFont="1" applyFill="1" applyAlignment="1">
      <alignment horizontal="right" vertical="center" shrinkToFit="1"/>
    </xf>
    <xf numFmtId="0" fontId="3584" fillId="3531" borderId="3415" xfId="1"/>
    <xf numFmtId="0" fontId="3585" fillId="3531" borderId="3415" xfId="1" applyFont="1" applyAlignment="1">
      <alignment horizontal="left" vertical="center"/>
    </xf>
    <xf numFmtId="0" fontId="3586" fillId="3531" borderId="3415" xfId="1" applyFont="1" applyAlignment="1">
      <alignment horizontal="left" vertical="center"/>
    </xf>
    <xf numFmtId="0" fontId="3587" fillId="3537" borderId="3428" xfId="1" applyFont="1" applyFill="1" applyBorder="1" applyAlignment="1">
      <alignment horizontal="left" vertical="center"/>
    </xf>
    <xf numFmtId="0" fontId="3587" fillId="3537" borderId="3428" xfId="1" applyFont="1" applyFill="1" applyBorder="1" applyAlignment="1">
      <alignment horizontal="right" vertical="center"/>
    </xf>
    <xf numFmtId="0" fontId="3585" fillId="3538" borderId="3428" xfId="1" applyFont="1" applyFill="1" applyBorder="1" applyAlignment="1">
      <alignment horizontal="left" vertical="center"/>
    </xf>
    <xf numFmtId="0" fontId="3585" fillId="3539" borderId="3428" xfId="1" applyFont="1" applyFill="1" applyBorder="1" applyAlignment="1">
      <alignment horizontal="left" vertical="center"/>
    </xf>
    <xf numFmtId="0" fontId="3584" fillId="3540" borderId="3415" xfId="1" applyFill="1"/>
    <xf numFmtId="3" fontId="3586" fillId="3531" borderId="3415" xfId="1" applyNumberFormat="1" applyFont="1" applyAlignment="1">
      <alignment horizontal="right" vertical="center" shrinkToFit="1"/>
    </xf>
    <xf numFmtId="3" fontId="3586" fillId="3541" borderId="3415" xfId="1" applyNumberFormat="1" applyFont="1" applyFill="1" applyAlignment="1">
      <alignment horizontal="right" vertical="center" shrinkToFit="1"/>
    </xf>
    <xf numFmtId="0" fontId="0" fillId="3531" borderId="3415" xfId="0" applyFont="1" applyFill="1" applyBorder="1"/>
    <xf numFmtId="0" fontId="3585" fillId="3533" borderId="3428" xfId="1" applyFont="1" applyFill="1" applyBorder="1" applyAlignment="1">
      <alignment horizontal="left" vertical="center"/>
    </xf>
    <xf numFmtId="3" fontId="3586" fillId="3533" borderId="3415" xfId="1" applyNumberFormat="1" applyFont="1" applyFill="1" applyAlignment="1">
      <alignment horizontal="right" vertical="center" shrinkToFit="1"/>
    </xf>
    <xf numFmtId="0" fontId="3583" fillId="3542" borderId="3426" xfId="0" applyFont="1" applyFill="1" applyBorder="1"/>
    <xf numFmtId="166" fontId="3583" fillId="3542" borderId="3415" xfId="0" applyNumberFormat="1" applyFont="1" applyFill="1" applyBorder="1"/>
    <xf numFmtId="166" fontId="3583" fillId="3542" borderId="3225" xfId="0" applyNumberFormat="1" applyFont="1" applyFill="1" applyBorder="1"/>
    <xf numFmtId="0" fontId="36" fillId="104" borderId="103" xfId="0" applyFont="1" applyFill="1" applyBorder="1" applyAlignment="1" applyProtection="1">
      <alignment horizontal="left" vertical="top" wrapText="1" readingOrder="1"/>
    </xf>
    <xf numFmtId="0" fontId="3584" fillId="3531" borderId="3415" xfId="1"/>
    <xf numFmtId="0" fontId="3588" fillId="3531" borderId="3415" xfId="1" applyFont="1" applyAlignment="1">
      <alignment horizontal="left" vertical="center"/>
    </xf>
    <xf numFmtId="0" fontId="3589" fillId="3531" borderId="3415" xfId="1" applyFont="1" applyAlignment="1">
      <alignment horizontal="left" vertical="center"/>
    </xf>
    <xf numFmtId="0" fontId="3590" fillId="3537" borderId="3428" xfId="1" applyFont="1" applyFill="1" applyBorder="1" applyAlignment="1">
      <alignment horizontal="left" vertical="center"/>
    </xf>
    <xf numFmtId="0" fontId="3590" fillId="3537" borderId="3428" xfId="1" applyFont="1" applyFill="1" applyBorder="1" applyAlignment="1">
      <alignment horizontal="right" vertical="center"/>
    </xf>
    <xf numFmtId="0" fontId="3588" fillId="3538" borderId="3428" xfId="1" applyFont="1" applyFill="1" applyBorder="1" applyAlignment="1">
      <alignment horizontal="left" vertical="center"/>
    </xf>
    <xf numFmtId="0" fontId="3588" fillId="3539" borderId="3428" xfId="1" applyFont="1" applyFill="1" applyBorder="1" applyAlignment="1">
      <alignment horizontal="left" vertical="center"/>
    </xf>
    <xf numFmtId="0" fontId="3584" fillId="3540" borderId="3415" xfId="1" applyFill="1"/>
    <xf numFmtId="3" fontId="3589" fillId="3531" borderId="3415" xfId="1" applyNumberFormat="1" applyFont="1" applyAlignment="1">
      <alignment horizontal="right" vertical="center" shrinkToFit="1"/>
    </xf>
    <xf numFmtId="3" fontId="3589" fillId="3541" borderId="3415" xfId="1" applyNumberFormat="1" applyFont="1" applyFill="1" applyAlignment="1">
      <alignment horizontal="right" vertical="center" shrinkToFit="1"/>
    </xf>
    <xf numFmtId="0" fontId="36" fillId="106" borderId="105" xfId="0" applyFont="1" applyFill="1" applyBorder="1" applyAlignment="1" applyProtection="1">
      <alignment horizontal="left" vertical="top" wrapText="1" readingOrder="1"/>
    </xf>
    <xf numFmtId="0" fontId="1" fillId="3531" borderId="3415" xfId="0" applyFont="1" applyFill="1" applyBorder="1" applyAlignment="1" applyProtection="1">
      <alignment horizontal="left" readingOrder="1"/>
    </xf>
    <xf numFmtId="0" fontId="2" fillId="3531" borderId="3415" xfId="0" applyFont="1" applyFill="1" applyBorder="1" applyAlignment="1" applyProtection="1">
      <alignment horizontal="left" readingOrder="1"/>
    </xf>
    <xf numFmtId="0" fontId="6" fillId="36" borderId="3405" xfId="0" applyFont="1" applyFill="1" applyBorder="1" applyAlignment="1" applyProtection="1">
      <alignment horizontal="left" vertical="top" wrapText="1" readingOrder="1"/>
    </xf>
    <xf numFmtId="0" fontId="7" fillId="36" borderId="3405" xfId="0" applyFont="1" applyFill="1" applyBorder="1" applyAlignment="1" applyProtection="1">
      <alignment horizontal="center" vertical="top" wrapText="1" readingOrder="1"/>
    </xf>
    <xf numFmtId="0" fontId="3591" fillId="3492" borderId="3405" xfId="0" applyFont="1" applyFill="1" applyBorder="1" applyAlignment="1" applyProtection="1">
      <alignment horizontal="left" vertical="top" wrapText="1" readingOrder="1"/>
    </xf>
    <xf numFmtId="0" fontId="2" fillId="3543" borderId="3405" xfId="0" applyFont="1" applyFill="1" applyBorder="1" applyAlignment="1" applyProtection="1">
      <alignment horizontal="left" vertical="top" wrapText="1" readingOrder="1"/>
    </xf>
    <xf numFmtId="0" fontId="36" fillId="3492" borderId="3405" xfId="0" applyFont="1" applyFill="1" applyBorder="1" applyAlignment="1" applyProtection="1">
      <alignment horizontal="left" vertical="top" wrapText="1" readingOrder="1"/>
    </xf>
    <xf numFmtId="3" fontId="2" fillId="3531" borderId="3405" xfId="0" applyNumberFormat="1" applyFont="1" applyFill="1" applyBorder="1" applyAlignment="1" applyProtection="1">
      <alignment horizontal="right" wrapText="1" readingOrder="1"/>
    </xf>
    <xf numFmtId="164" fontId="2" fillId="3531" borderId="3405" xfId="0" applyNumberFormat="1" applyFont="1" applyFill="1" applyBorder="1" applyAlignment="1" applyProtection="1">
      <alignment horizontal="right" wrapText="1" readingOrder="1"/>
    </xf>
    <xf numFmtId="0" fontId="2" fillId="3531" borderId="3405" xfId="0" applyFont="1" applyFill="1" applyBorder="1" applyAlignment="1" applyProtection="1">
      <alignment horizontal="right" wrapText="1" readingOrder="1"/>
    </xf>
    <xf numFmtId="165" fontId="2" fillId="3531" borderId="3405" xfId="0" applyNumberFormat="1" applyFont="1" applyFill="1" applyBorder="1" applyAlignment="1" applyProtection="1">
      <alignment horizontal="right" wrapText="1" readingOrder="1"/>
    </xf>
    <xf numFmtId="0" fontId="3570" fillId="3531" borderId="3415" xfId="0" applyFont="1" applyFill="1" applyBorder="1" applyAlignment="1" applyProtection="1">
      <alignment readingOrder="1"/>
    </xf>
    <xf numFmtId="0" fontId="3570" fillId="3531" borderId="3415" xfId="0" applyFont="1" applyFill="1" applyBorder="1" applyProtection="1"/>
    <xf numFmtId="3" fontId="97" fillId="98" borderId="3405" xfId="0" applyNumberFormat="1" applyFont="1" applyFill="1" applyBorder="1" applyAlignment="1" applyProtection="1">
      <alignment horizontal="right" wrapText="1" readingOrder="1"/>
    </xf>
    <xf numFmtId="0" fontId="36" fillId="377" borderId="3405" xfId="0" applyFont="1" applyFill="1" applyBorder="1" applyAlignment="1" applyProtection="1">
      <alignment horizontal="left" vertical="top" wrapText="1" readingOrder="1"/>
    </xf>
    <xf numFmtId="3" fontId="503" fillId="502" borderId="3405" xfId="0" applyNumberFormat="1" applyFont="1" applyFill="1" applyBorder="1" applyAlignment="1" applyProtection="1">
      <alignment horizontal="right" wrapText="1" readingOrder="1"/>
    </xf>
    <xf numFmtId="3" fontId="913" fillId="910" borderId="3415" xfId="0" applyNumberFormat="1" applyFont="1" applyFill="1" applyBorder="1" applyAlignment="1" applyProtection="1">
      <alignment horizontal="right" wrapText="1" readingOrder="1"/>
    </xf>
    <xf numFmtId="3" fontId="914" fillId="911" borderId="3415" xfId="0" applyNumberFormat="1" applyFont="1" applyFill="1" applyBorder="1" applyAlignment="1" applyProtection="1">
      <alignment horizontal="right" wrapText="1" readingOrder="1"/>
    </xf>
    <xf numFmtId="3" fontId="915" fillId="912" borderId="3415" xfId="0" applyNumberFormat="1" applyFont="1" applyFill="1" applyBorder="1" applyAlignment="1" applyProtection="1">
      <alignment horizontal="right" wrapText="1" readingOrder="1"/>
    </xf>
    <xf numFmtId="3" fontId="916" fillId="913" borderId="3415" xfId="0" applyNumberFormat="1" applyFont="1" applyFill="1" applyBorder="1" applyAlignment="1" applyProtection="1">
      <alignment horizontal="right" wrapText="1" readingOrder="1"/>
    </xf>
    <xf numFmtId="3" fontId="917" fillId="914" borderId="3415" xfId="0" applyNumberFormat="1" applyFont="1" applyFill="1" applyBorder="1" applyAlignment="1" applyProtection="1">
      <alignment horizontal="right" wrapText="1" readingOrder="1"/>
    </xf>
    <xf numFmtId="3" fontId="918" fillId="915" borderId="3415" xfId="0" applyNumberFormat="1" applyFont="1" applyFill="1" applyBorder="1" applyAlignment="1" applyProtection="1">
      <alignment horizontal="right" wrapText="1" readingOrder="1"/>
    </xf>
    <xf numFmtId="3" fontId="919" fillId="916" borderId="3415" xfId="0" applyNumberFormat="1" applyFont="1" applyFill="1" applyBorder="1" applyAlignment="1" applyProtection="1">
      <alignment horizontal="right" wrapText="1" readingOrder="1"/>
    </xf>
    <xf numFmtId="3" fontId="920" fillId="917" borderId="3415" xfId="0" applyNumberFormat="1" applyFont="1" applyFill="1" applyBorder="1" applyAlignment="1" applyProtection="1">
      <alignment horizontal="right" wrapText="1" readingOrder="1"/>
    </xf>
    <xf numFmtId="3" fontId="921" fillId="918" borderId="3415" xfId="0" applyNumberFormat="1" applyFont="1" applyFill="1" applyBorder="1" applyAlignment="1" applyProtection="1">
      <alignment horizontal="right" wrapText="1" readingOrder="1"/>
    </xf>
    <xf numFmtId="3" fontId="922" fillId="919" borderId="3415" xfId="0" applyNumberFormat="1" applyFont="1" applyFill="1" applyBorder="1" applyAlignment="1" applyProtection="1">
      <alignment horizontal="right" wrapText="1" readingOrder="1"/>
    </xf>
    <xf numFmtId="3" fontId="923" fillId="920" borderId="3415" xfId="0" applyNumberFormat="1" applyFont="1" applyFill="1" applyBorder="1" applyAlignment="1" applyProtection="1">
      <alignment horizontal="right" wrapText="1" readingOrder="1"/>
    </xf>
    <xf numFmtId="3" fontId="924" fillId="921" borderId="3415" xfId="0" applyNumberFormat="1" applyFont="1" applyFill="1" applyBorder="1" applyAlignment="1" applyProtection="1">
      <alignment horizontal="right" wrapText="1" readingOrder="1"/>
    </xf>
    <xf numFmtId="3" fontId="925" fillId="922" borderId="3415" xfId="0" applyNumberFormat="1" applyFont="1" applyFill="1" applyBorder="1" applyAlignment="1" applyProtection="1">
      <alignment horizontal="right" wrapText="1" readingOrder="1"/>
    </xf>
    <xf numFmtId="3" fontId="926" fillId="3536" borderId="3415" xfId="0" applyNumberFormat="1" applyFont="1" applyFill="1" applyBorder="1" applyAlignment="1" applyProtection="1">
      <alignment horizontal="right" wrapText="1" readingOrder="1"/>
    </xf>
    <xf numFmtId="3" fontId="927" fillId="924" borderId="3415" xfId="0" applyNumberFormat="1" applyFont="1" applyFill="1" applyBorder="1" applyAlignment="1" applyProtection="1">
      <alignment horizontal="right" wrapText="1" readingOrder="1"/>
    </xf>
    <xf numFmtId="3" fontId="928" fillId="925" borderId="3415" xfId="0" applyNumberFormat="1" applyFont="1" applyFill="1" applyBorder="1" applyAlignment="1" applyProtection="1">
      <alignment horizontal="right" wrapText="1" readingOrder="1"/>
    </xf>
    <xf numFmtId="3" fontId="929" fillId="926" borderId="3415" xfId="0" applyNumberFormat="1" applyFont="1" applyFill="1" applyBorder="1" applyAlignment="1" applyProtection="1">
      <alignment horizontal="right" wrapText="1" readingOrder="1"/>
    </xf>
    <xf numFmtId="3" fontId="930" fillId="927" borderId="3415" xfId="0" applyNumberFormat="1" applyFont="1" applyFill="1" applyBorder="1" applyAlignment="1" applyProtection="1">
      <alignment horizontal="right" wrapText="1" readingOrder="1"/>
    </xf>
    <xf numFmtId="3" fontId="931" fillId="928" borderId="3415" xfId="0" applyNumberFormat="1" applyFont="1" applyFill="1" applyBorder="1" applyAlignment="1" applyProtection="1">
      <alignment horizontal="right" wrapText="1" readingOrder="1"/>
    </xf>
    <xf numFmtId="3" fontId="932" fillId="929" borderId="3415" xfId="0" applyNumberFormat="1" applyFont="1" applyFill="1" applyBorder="1" applyAlignment="1" applyProtection="1">
      <alignment horizontal="right" wrapText="1" readingOrder="1"/>
    </xf>
    <xf numFmtId="3" fontId="933" fillId="930" borderId="3415" xfId="0" applyNumberFormat="1" applyFont="1" applyFill="1" applyBorder="1" applyAlignment="1" applyProtection="1">
      <alignment horizontal="right" wrapText="1" readingOrder="1"/>
    </xf>
    <xf numFmtId="3" fontId="934" fillId="931" borderId="3415" xfId="0" applyNumberFormat="1" applyFont="1" applyFill="1" applyBorder="1" applyAlignment="1" applyProtection="1">
      <alignment horizontal="right" wrapText="1" readingOrder="1"/>
    </xf>
    <xf numFmtId="3" fontId="935" fillId="3536" borderId="3415" xfId="0" applyNumberFormat="1" applyFont="1" applyFill="1" applyBorder="1" applyAlignment="1" applyProtection="1">
      <alignment horizontal="right" wrapText="1" readingOrder="1"/>
    </xf>
    <xf numFmtId="3" fontId="936" fillId="933" borderId="3415" xfId="0" applyNumberFormat="1" applyFont="1" applyFill="1" applyBorder="1" applyAlignment="1" applyProtection="1">
      <alignment horizontal="right" wrapText="1" readingOrder="1"/>
    </xf>
    <xf numFmtId="3" fontId="937" fillId="934" borderId="3415" xfId="0" applyNumberFormat="1" applyFont="1" applyFill="1" applyBorder="1" applyAlignment="1" applyProtection="1">
      <alignment horizontal="right" wrapText="1" readingOrder="1"/>
    </xf>
    <xf numFmtId="3" fontId="938" fillId="935" borderId="3415" xfId="0" applyNumberFormat="1" applyFont="1" applyFill="1" applyBorder="1" applyAlignment="1" applyProtection="1">
      <alignment horizontal="right" wrapText="1" readingOrder="1"/>
    </xf>
    <xf numFmtId="3" fontId="939" fillId="936" borderId="3415" xfId="0" applyNumberFormat="1" applyFont="1" applyFill="1" applyBorder="1" applyAlignment="1" applyProtection="1">
      <alignment horizontal="right" wrapText="1" readingOrder="1"/>
    </xf>
    <xf numFmtId="3" fontId="940" fillId="937" borderId="3415" xfId="0" applyNumberFormat="1" applyFont="1" applyFill="1" applyBorder="1" applyAlignment="1" applyProtection="1">
      <alignment horizontal="right" wrapText="1" readingOrder="1"/>
    </xf>
    <xf numFmtId="0" fontId="3588" fillId="3533" borderId="3428" xfId="1" applyFont="1" applyFill="1" applyBorder="1" applyAlignment="1">
      <alignment horizontal="left" vertical="center"/>
    </xf>
    <xf numFmtId="3" fontId="3589" fillId="3533" borderId="3415" xfId="1" applyNumberFormat="1" applyFont="1" applyFill="1" applyAlignment="1">
      <alignment horizontal="right" vertical="center" shrinkToFit="1"/>
    </xf>
    <xf numFmtId="3" fontId="0" fillId="2908" borderId="2797" xfId="0" applyNumberFormat="1" applyFont="1" applyFill="1" applyBorder="1" applyAlignment="1" applyProtection="1">
      <alignment horizontal="right" wrapText="1" readingOrder="1"/>
    </xf>
    <xf numFmtId="3" fontId="0" fillId="0" borderId="0" xfId="0" applyNumberFormat="1"/>
    <xf numFmtId="0" fontId="36" fillId="3535" borderId="103" xfId="0" applyFont="1" applyFill="1" applyBorder="1" applyAlignment="1" applyProtection="1">
      <alignment horizontal="left" vertical="top" wrapText="1" readingOrder="1"/>
    </xf>
    <xf numFmtId="3" fontId="2564" fillId="3536" borderId="2422" xfId="0" applyNumberFormat="1" applyFont="1" applyFill="1" applyBorder="1" applyAlignment="1" applyProtection="1">
      <alignment horizontal="right" wrapText="1" readingOrder="1"/>
    </xf>
    <xf numFmtId="3" fontId="2565" fillId="3536" borderId="2423" xfId="0" applyNumberFormat="1" applyFont="1" applyFill="1" applyBorder="1" applyAlignment="1" applyProtection="1">
      <alignment horizontal="right" wrapText="1" readingOrder="1"/>
    </xf>
    <xf numFmtId="0" fontId="3592" fillId="3531" borderId="3415" xfId="0" applyFont="1" applyFill="1" applyBorder="1"/>
    <xf numFmtId="0" fontId="3584" fillId="3531" borderId="3415" xfId="1"/>
    <xf numFmtId="0" fontId="3588" fillId="3531" borderId="3415" xfId="1" applyFont="1" applyAlignment="1">
      <alignment horizontal="left" vertical="center"/>
    </xf>
    <xf numFmtId="0" fontId="3589" fillId="3531" borderId="3415" xfId="1" applyFont="1" applyAlignment="1">
      <alignment horizontal="left" vertical="center"/>
    </xf>
    <xf numFmtId="0" fontId="3590" fillId="3537" borderId="3428" xfId="1" applyFont="1" applyFill="1" applyBorder="1" applyAlignment="1">
      <alignment horizontal="left" vertical="center"/>
    </xf>
    <xf numFmtId="0" fontId="3590" fillId="3537" borderId="3428" xfId="1" applyFont="1" applyFill="1" applyBorder="1" applyAlignment="1">
      <alignment horizontal="right" vertical="center"/>
    </xf>
    <xf numFmtId="0" fontId="3588" fillId="3538" borderId="3428" xfId="1" applyFont="1" applyFill="1" applyBorder="1" applyAlignment="1">
      <alignment horizontal="left" vertical="center"/>
    </xf>
    <xf numFmtId="0" fontId="3588" fillId="3539" borderId="3428" xfId="1" applyFont="1" applyFill="1" applyBorder="1" applyAlignment="1">
      <alignment horizontal="left" vertical="center"/>
    </xf>
    <xf numFmtId="0" fontId="3584" fillId="3540" borderId="3415" xfId="1" applyFill="1"/>
    <xf numFmtId="3" fontId="3589" fillId="3531" borderId="3415" xfId="1" applyNumberFormat="1" applyFont="1" applyAlignment="1">
      <alignment horizontal="right" vertical="center" shrinkToFit="1"/>
    </xf>
    <xf numFmtId="3" fontId="3589" fillId="3541" borderId="3415" xfId="1" applyNumberFormat="1" applyFont="1" applyFill="1" applyAlignment="1">
      <alignment horizontal="right" vertical="center" shrinkToFit="1"/>
    </xf>
    <xf numFmtId="166" fontId="3582" fillId="0" borderId="3420" xfId="0" applyNumberFormat="1" applyFont="1" applyBorder="1"/>
    <xf numFmtId="166" fontId="3582" fillId="0" borderId="3421" xfId="0" applyNumberFormat="1" applyFont="1" applyBorder="1"/>
    <xf numFmtId="166" fontId="3582" fillId="0" borderId="3416" xfId="0" applyNumberFormat="1" applyFont="1" applyBorder="1"/>
    <xf numFmtId="166" fontId="3582" fillId="0" borderId="3195" xfId="0" applyNumberFormat="1" applyFont="1" applyBorder="1"/>
    <xf numFmtId="166" fontId="3582" fillId="0" borderId="3415" xfId="0" applyNumberFormat="1" applyFont="1" applyBorder="1"/>
    <xf numFmtId="166" fontId="3582" fillId="0" borderId="3225" xfId="0" applyNumberFormat="1" applyFont="1" applyBorder="1"/>
    <xf numFmtId="166" fontId="3582" fillId="0" borderId="3418" xfId="0" applyNumberFormat="1" applyFont="1" applyBorder="1"/>
    <xf numFmtId="166" fontId="3582" fillId="0" borderId="3419" xfId="0" applyNumberFormat="1" applyFont="1" applyBorder="1"/>
    <xf numFmtId="166" fontId="3582" fillId="0" borderId="3417" xfId="0" applyNumberFormat="1" applyFont="1" applyBorder="1"/>
    <xf numFmtId="166" fontId="3593" fillId="3533" borderId="3195" xfId="0" applyNumberFormat="1" applyFont="1" applyFill="1" applyBorder="1"/>
    <xf numFmtId="166" fontId="3593" fillId="3533" borderId="3415" xfId="0" applyNumberFormat="1" applyFont="1" applyFill="1" applyBorder="1"/>
    <xf numFmtId="166" fontId="3593" fillId="3533" borderId="3225" xfId="0" applyNumberFormat="1" applyFont="1" applyFill="1" applyBorder="1"/>
    <xf numFmtId="0" fontId="3582" fillId="0" borderId="3405" xfId="0" applyFont="1" applyBorder="1"/>
    <xf numFmtId="0" fontId="3582" fillId="0" borderId="3423" xfId="0" applyFont="1" applyBorder="1"/>
    <xf numFmtId="0" fontId="3582" fillId="0" borderId="3424" xfId="0" applyFont="1" applyBorder="1"/>
    <xf numFmtId="0" fontId="3582" fillId="0" borderId="3425" xfId="0" applyFont="1" applyBorder="1"/>
    <xf numFmtId="0" fontId="3582" fillId="0" borderId="3426" xfId="0" applyFont="1" applyBorder="1"/>
    <xf numFmtId="0" fontId="3593" fillId="3533" borderId="3426" xfId="0" applyFont="1" applyFill="1" applyBorder="1"/>
    <xf numFmtId="0" fontId="3582" fillId="0" borderId="3427" xfId="0" applyFont="1" applyBorder="1"/>
    <xf numFmtId="0" fontId="3580" fillId="3532" borderId="3426" xfId="0" applyFont="1" applyFill="1" applyBorder="1"/>
    <xf numFmtId="166" fontId="3580" fillId="3532" borderId="3195" xfId="0" applyNumberFormat="1" applyFont="1" applyFill="1" applyBorder="1"/>
    <xf numFmtId="166" fontId="3580" fillId="3532" borderId="3415" xfId="0" applyNumberFormat="1" applyFont="1" applyFill="1" applyBorder="1"/>
    <xf numFmtId="166" fontId="3580" fillId="3532" borderId="3225" xfId="0" applyNumberFormat="1" applyFont="1" applyFill="1" applyBorder="1"/>
    <xf numFmtId="0" fontId="3582" fillId="3531" borderId="3415" xfId="0" applyFont="1" applyFill="1" applyBorder="1"/>
    <xf numFmtId="0" fontId="2759" fillId="3535" borderId="2617" xfId="0" applyFont="1" applyFill="1" applyBorder="1" applyAlignment="1" applyProtection="1">
      <alignment horizontal="left" vertical="top" wrapText="1" readingOrder="1"/>
    </xf>
    <xf numFmtId="3" fontId="2760" fillId="3536" borderId="2618" xfId="0" applyNumberFormat="1" applyFont="1" applyFill="1" applyBorder="1" applyAlignment="1" applyProtection="1">
      <alignment horizontal="right" wrapText="1" readingOrder="1"/>
    </xf>
    <xf numFmtId="0" fontId="3592" fillId="0" borderId="0" xfId="0" applyFont="1"/>
    <xf numFmtId="167" fontId="0" fillId="0" borderId="0" xfId="0" applyNumberFormat="1"/>
    <xf numFmtId="0" fontId="3584" fillId="3531" borderId="3415" xfId="1"/>
    <xf numFmtId="0" fontId="3588" fillId="3531" borderId="3415" xfId="1" applyFont="1" applyAlignment="1">
      <alignment horizontal="left" vertical="center"/>
    </xf>
    <xf numFmtId="0" fontId="3589" fillId="3531" borderId="3415" xfId="1" applyFont="1" applyAlignment="1">
      <alignment horizontal="left" vertical="center"/>
    </xf>
    <xf numFmtId="0" fontId="3590" fillId="3537" borderId="3428" xfId="1" applyFont="1" applyFill="1" applyBorder="1" applyAlignment="1">
      <alignment horizontal="left" vertical="center"/>
    </xf>
    <xf numFmtId="0" fontId="3590" fillId="3537" borderId="3428" xfId="1" applyFont="1" applyFill="1" applyBorder="1" applyAlignment="1">
      <alignment horizontal="right" vertical="center"/>
    </xf>
    <xf numFmtId="0" fontId="3588" fillId="3538" borderId="3428" xfId="1" applyFont="1" applyFill="1" applyBorder="1" applyAlignment="1">
      <alignment horizontal="left" vertical="center"/>
    </xf>
    <xf numFmtId="0" fontId="3588" fillId="3539" borderId="3428" xfId="1" applyFont="1" applyFill="1" applyBorder="1" applyAlignment="1">
      <alignment horizontal="left" vertical="center"/>
    </xf>
    <xf numFmtId="0" fontId="3584" fillId="3540" borderId="3415" xfId="1" applyFill="1"/>
    <xf numFmtId="3" fontId="3589" fillId="3531" borderId="3415" xfId="1" applyNumberFormat="1" applyFont="1" applyAlignment="1">
      <alignment horizontal="right" vertical="center" shrinkToFit="1"/>
    </xf>
    <xf numFmtId="3" fontId="3589" fillId="3541" borderId="3415" xfId="1" applyNumberFormat="1" applyFont="1" applyFill="1" applyAlignment="1">
      <alignment horizontal="right" vertical="center" shrinkToFit="1"/>
    </xf>
    <xf numFmtId="166" fontId="3595" fillId="0" borderId="3422" xfId="0" applyNumberFormat="1" applyFont="1" applyBorder="1" applyAlignment="1">
      <alignment horizontal="center"/>
    </xf>
    <xf numFmtId="166" fontId="3595" fillId="0" borderId="3423" xfId="0" applyNumberFormat="1" applyFont="1" applyBorder="1" applyAlignment="1">
      <alignment horizontal="center"/>
    </xf>
    <xf numFmtId="0" fontId="3595" fillId="0" borderId="3423" xfId="0" applyFont="1" applyBorder="1" applyAlignment="1">
      <alignment horizontal="center"/>
    </xf>
    <xf numFmtId="0" fontId="3595" fillId="0" borderId="3424" xfId="0" applyFont="1" applyBorder="1" applyAlignment="1">
      <alignment horizontal="center"/>
    </xf>
    <xf numFmtId="0" fontId="3595" fillId="0" borderId="3425" xfId="0" applyFont="1" applyBorder="1"/>
    <xf numFmtId="0" fontId="3595" fillId="0" borderId="3426" xfId="0" applyFont="1" applyBorder="1"/>
    <xf numFmtId="166" fontId="3595" fillId="0" borderId="3426" xfId="0" applyNumberFormat="1" applyFont="1" applyBorder="1"/>
    <xf numFmtId="0" fontId="3595" fillId="0" borderId="3427" xfId="0" applyFont="1" applyBorder="1"/>
    <xf numFmtId="166" fontId="3595" fillId="0" borderId="3415" xfId="2" applyNumberFormat="1" applyFont="1" applyBorder="1"/>
    <xf numFmtId="166" fontId="3595" fillId="0" borderId="3225" xfId="2" applyNumberFormat="1" applyFont="1" applyBorder="1"/>
    <xf numFmtId="166" fontId="3595" fillId="0" borderId="3419" xfId="2" applyNumberFormat="1" applyFont="1" applyBorder="1"/>
    <xf numFmtId="166" fontId="3595" fillId="0" borderId="3417" xfId="2" applyNumberFormat="1" applyFont="1" applyBorder="1"/>
    <xf numFmtId="166" fontId="3596" fillId="3533" borderId="3421" xfId="2" applyNumberFormat="1" applyFont="1" applyFill="1" applyBorder="1"/>
    <xf numFmtId="166" fontId="3596" fillId="3533" borderId="3416" xfId="2" applyNumberFormat="1" applyFont="1" applyFill="1" applyBorder="1"/>
    <xf numFmtId="0" fontId="3596" fillId="3533" borderId="3425" xfId="0" applyFont="1" applyFill="1" applyBorder="1"/>
    <xf numFmtId="0" fontId="3596" fillId="3533" borderId="3426" xfId="0" applyFont="1" applyFill="1" applyBorder="1"/>
    <xf numFmtId="166" fontId="3596" fillId="3533" borderId="3415" xfId="2" applyNumberFormat="1" applyFont="1" applyFill="1" applyBorder="1"/>
    <xf numFmtId="166" fontId="3596" fillId="3533" borderId="3225" xfId="2" applyNumberFormat="1" applyFont="1" applyFill="1" applyBorder="1"/>
    <xf numFmtId="166" fontId="0" fillId="3533" borderId="0" xfId="0" applyNumberFormat="1" applyFill="1"/>
    <xf numFmtId="0" fontId="3587" fillId="3537" borderId="3428" xfId="1" applyFont="1" applyFill="1" applyBorder="1" applyAlignment="1">
      <alignment horizontal="left" vertical="center"/>
    </xf>
    <xf numFmtId="0" fontId="3587" fillId="3537" borderId="3428" xfId="1" applyFont="1" applyFill="1" applyBorder="1" applyAlignment="1">
      <alignment horizontal="right" vertical="center"/>
    </xf>
    <xf numFmtId="3" fontId="3586" fillId="3531" borderId="3415" xfId="1" applyNumberFormat="1" applyFont="1" applyAlignment="1">
      <alignment horizontal="right" vertical="center" shrinkToFit="1"/>
    </xf>
    <xf numFmtId="166" fontId="3599" fillId="3534" borderId="3421" xfId="2" applyNumberFormat="1" applyFont="1" applyFill="1" applyBorder="1"/>
    <xf numFmtId="166" fontId="3595" fillId="0" borderId="3420" xfId="0" applyNumberFormat="1" applyFont="1" applyBorder="1" applyAlignment="1">
      <alignment horizontal="center"/>
    </xf>
    <xf numFmtId="166" fontId="3595" fillId="0" borderId="3421" xfId="0" applyNumberFormat="1" applyFont="1" applyBorder="1" applyAlignment="1">
      <alignment horizontal="center"/>
    </xf>
    <xf numFmtId="0" fontId="3595" fillId="0" borderId="3421" xfId="0" applyFont="1" applyBorder="1" applyAlignment="1">
      <alignment horizontal="center"/>
    </xf>
    <xf numFmtId="0" fontId="3595" fillId="0" borderId="3416" xfId="0" applyFont="1" applyBorder="1" applyAlignment="1">
      <alignment horizontal="center"/>
    </xf>
    <xf numFmtId="166" fontId="3599" fillId="3534" borderId="3415" xfId="2" applyNumberFormat="1" applyFont="1" applyFill="1" applyBorder="1"/>
    <xf numFmtId="166" fontId="3599" fillId="3534" borderId="3420" xfId="2" applyNumberFormat="1" applyFont="1" applyFill="1" applyBorder="1"/>
    <xf numFmtId="166" fontId="3599" fillId="3534" borderId="3416" xfId="2" applyNumberFormat="1" applyFont="1" applyFill="1" applyBorder="1"/>
    <xf numFmtId="166" fontId="3599" fillId="3534" borderId="3195" xfId="2" applyNumberFormat="1" applyFont="1" applyFill="1" applyBorder="1"/>
    <xf numFmtId="166" fontId="3599" fillId="3534" borderId="3225" xfId="2" applyNumberFormat="1" applyFont="1" applyFill="1" applyBorder="1"/>
    <xf numFmtId="166" fontId="3599" fillId="3534" borderId="3418" xfId="2" applyNumberFormat="1" applyFont="1" applyFill="1" applyBorder="1"/>
    <xf numFmtId="166" fontId="3599" fillId="3534" borderId="3419" xfId="2" applyNumberFormat="1" applyFont="1" applyFill="1" applyBorder="1"/>
    <xf numFmtId="166" fontId="3599" fillId="3534" borderId="3417" xfId="2" applyNumberFormat="1" applyFont="1" applyFill="1" applyBorder="1"/>
    <xf numFmtId="166" fontId="3596" fillId="3533" borderId="3195" xfId="2" applyNumberFormat="1" applyFont="1" applyFill="1" applyBorder="1"/>
    <xf numFmtId="9" fontId="0" fillId="0" borderId="0" xfId="0" applyNumberFormat="1"/>
    <xf numFmtId="9" fontId="0" fillId="3533" borderId="0" xfId="0" applyNumberFormat="1" applyFill="1"/>
    <xf numFmtId="1" fontId="3595" fillId="0" borderId="3421" xfId="0" applyNumberFormat="1" applyFont="1" applyBorder="1" applyAlignment="1">
      <alignment horizontal="center"/>
    </xf>
    <xf numFmtId="1" fontId="3595" fillId="0" borderId="3416" xfId="0" applyNumberFormat="1" applyFont="1" applyBorder="1" applyAlignment="1">
      <alignment horizontal="center"/>
    </xf>
    <xf numFmtId="1" fontId="3595" fillId="0" borderId="3420" xfId="0" applyNumberFormat="1" applyFont="1" applyBorder="1" applyAlignment="1">
      <alignment horizontal="center"/>
    </xf>
    <xf numFmtId="166" fontId="3596" fillId="3533" borderId="3420" xfId="2" applyNumberFormat="1" applyFont="1" applyFill="1" applyBorder="1"/>
    <xf numFmtId="166" fontId="3595" fillId="3534" borderId="3195" xfId="2" applyNumberFormat="1" applyFont="1" applyFill="1" applyBorder="1"/>
    <xf numFmtId="166" fontId="3595" fillId="3534" borderId="3415" xfId="2" applyNumberFormat="1" applyFont="1" applyFill="1" applyBorder="1"/>
    <xf numFmtId="166" fontId="3595" fillId="3534" borderId="3225" xfId="2" applyNumberFormat="1" applyFont="1" applyFill="1" applyBorder="1"/>
    <xf numFmtId="0" fontId="3600" fillId="0" borderId="3426" xfId="0" applyFont="1" applyBorder="1"/>
    <xf numFmtId="166" fontId="3600" fillId="3534" borderId="3195" xfId="2" applyNumberFormat="1" applyFont="1" applyFill="1" applyBorder="1"/>
    <xf numFmtId="166" fontId="3600" fillId="3534" borderId="3415" xfId="2" applyNumberFormat="1" applyFont="1" applyFill="1" applyBorder="1"/>
    <xf numFmtId="166" fontId="3600" fillId="3534" borderId="3225" xfId="2" applyNumberFormat="1" applyFont="1" applyFill="1" applyBorder="1"/>
    <xf numFmtId="0" fontId="3582" fillId="0" borderId="0" xfId="0" applyFont="1"/>
    <xf numFmtId="166" fontId="3598" fillId="3534" borderId="3195" xfId="2" applyNumberFormat="1" applyFont="1" applyFill="1" applyBorder="1"/>
    <xf numFmtId="166" fontId="3598" fillId="3534" borderId="3415" xfId="2" applyNumberFormat="1" applyFont="1" applyFill="1" applyBorder="1"/>
    <xf numFmtId="166" fontId="3598" fillId="3534" borderId="3225" xfId="2" applyNumberFormat="1" applyFont="1" applyFill="1" applyBorder="1"/>
    <xf numFmtId="3" fontId="2" fillId="3531" borderId="3405" xfId="3" applyNumberFormat="1" applyFont="1" applyFill="1" applyBorder="1" applyAlignment="1" applyProtection="1">
      <alignment horizontal="right" wrapText="1" readingOrder="1"/>
    </xf>
    <xf numFmtId="0" fontId="3588" fillId="3535" borderId="3428" xfId="1" applyFont="1" applyFill="1" applyBorder="1" applyAlignment="1">
      <alignment horizontal="left" vertical="center"/>
    </xf>
    <xf numFmtId="3" fontId="3589" fillId="3536" borderId="3415" xfId="1" applyNumberFormat="1" applyFont="1" applyFill="1" applyAlignment="1">
      <alignment horizontal="right" vertical="center" shrinkToFit="1"/>
    </xf>
    <xf numFmtId="0" fontId="3597" fillId="0" borderId="0" xfId="0" applyFont="1"/>
    <xf numFmtId="166" fontId="3597" fillId="0" borderId="0" xfId="0" applyNumberFormat="1" applyFont="1"/>
    <xf numFmtId="166" fontId="3596" fillId="3533" borderId="3426" xfId="0" applyNumberFormat="1" applyFont="1" applyFill="1" applyBorder="1"/>
    <xf numFmtId="0" fontId="0" fillId="3535" borderId="3428" xfId="1" applyFont="1" applyFill="1" applyBorder="1" applyAlignment="1">
      <alignment horizontal="left" vertical="center"/>
    </xf>
    <xf numFmtId="0" fontId="0" fillId="3531" borderId="3415" xfId="1" applyFont="1" applyAlignment="1">
      <alignment horizontal="left" vertical="center"/>
    </xf>
    <xf numFmtId="1" fontId="0" fillId="3531" borderId="3415" xfId="1" applyNumberFormat="1" applyFont="1"/>
    <xf numFmtId="0" fontId="3588" fillId="3534" borderId="3428" xfId="1" applyFont="1" applyFill="1" applyBorder="1" applyAlignment="1">
      <alignment horizontal="left" vertical="center"/>
    </xf>
    <xf numFmtId="3" fontId="3589" fillId="3534" borderId="3415" xfId="1" applyNumberFormat="1" applyFont="1" applyFill="1" applyAlignment="1">
      <alignment horizontal="right" vertical="center" shrinkToFit="1"/>
    </xf>
    <xf numFmtId="0" fontId="0" fillId="3534" borderId="0" xfId="0" applyFill="1"/>
    <xf numFmtId="3" fontId="2" fillId="3531" borderId="3405" xfId="4" applyNumberFormat="1" applyFont="1" applyFill="1" applyBorder="1" applyAlignment="1" applyProtection="1">
      <alignment horizontal="right" wrapText="1" readingOrder="1"/>
    </xf>
    <xf numFmtId="0" fontId="3588" fillId="3544" borderId="3428" xfId="1" applyFont="1" applyFill="1" applyBorder="1" applyAlignment="1">
      <alignment horizontal="left" vertical="center"/>
    </xf>
    <xf numFmtId="3" fontId="3589" fillId="3545" borderId="3415" xfId="1" applyNumberFormat="1" applyFont="1" applyFill="1" applyAlignment="1">
      <alignment horizontal="right" vertical="center" shrinkToFit="1"/>
    </xf>
    <xf numFmtId="166" fontId="3583" fillId="0" borderId="3195" xfId="0" applyNumberFormat="1" applyFont="1" applyBorder="1"/>
    <xf numFmtId="166" fontId="3583" fillId="0" borderId="3415" xfId="0" applyNumberFormat="1" applyFont="1" applyBorder="1"/>
    <xf numFmtId="166" fontId="3583" fillId="0" borderId="3225" xfId="0" applyNumberFormat="1" applyFont="1" applyBorder="1"/>
    <xf numFmtId="166" fontId="3580" fillId="0" borderId="3425" xfId="0" applyNumberFormat="1" applyFont="1" applyBorder="1"/>
    <xf numFmtId="166" fontId="3580" fillId="0" borderId="3426" xfId="0" applyNumberFormat="1" applyFont="1" applyBorder="1"/>
    <xf numFmtId="166" fontId="3583" fillId="0" borderId="3426" xfId="0" applyNumberFormat="1" applyFont="1" applyBorder="1"/>
    <xf numFmtId="166" fontId="3581" fillId="3533" borderId="3426" xfId="0" applyNumberFormat="1" applyFont="1" applyFill="1" applyBorder="1"/>
    <xf numFmtId="166" fontId="3580" fillId="0" borderId="3427" xfId="0" applyNumberFormat="1" applyFont="1" applyBorder="1"/>
    <xf numFmtId="166" fontId="3580" fillId="0" borderId="3405" xfId="0" applyNumberFormat="1" applyFont="1" applyBorder="1"/>
    <xf numFmtId="1" fontId="3580" fillId="0" borderId="3422" xfId="0" applyNumberFormat="1" applyFont="1" applyBorder="1"/>
    <xf numFmtId="1" fontId="3580" fillId="0" borderId="3423" xfId="0" applyNumberFormat="1" applyFont="1" applyBorder="1"/>
    <xf numFmtId="1" fontId="3580" fillId="0" borderId="3424" xfId="0" applyNumberFormat="1" applyFont="1" applyBorder="1"/>
    <xf numFmtId="166" fontId="3582" fillId="3531" borderId="3415" xfId="0" applyNumberFormat="1" applyFont="1" applyFill="1" applyBorder="1"/>
    <xf numFmtId="1" fontId="3580" fillId="0" borderId="3422" xfId="0" applyNumberFormat="1" applyFont="1" applyBorder="1" applyAlignment="1">
      <alignment horizontal="center"/>
    </xf>
    <xf numFmtId="1" fontId="3580" fillId="0" borderId="3423" xfId="0" applyNumberFormat="1" applyFont="1" applyBorder="1" applyAlignment="1">
      <alignment horizontal="center"/>
    </xf>
    <xf numFmtId="1" fontId="3580" fillId="0" borderId="3424" xfId="0" applyNumberFormat="1" applyFont="1" applyBorder="1" applyAlignment="1">
      <alignment horizontal="center"/>
    </xf>
    <xf numFmtId="0" fontId="36" fillId="3535" borderId="105" xfId="0" applyFont="1" applyFill="1" applyBorder="1" applyAlignment="1" applyProtection="1">
      <alignment horizontal="left" vertical="top" wrapText="1" readingOrder="1"/>
    </xf>
    <xf numFmtId="3" fontId="1296" fillId="3536" borderId="1240" xfId="0" applyNumberFormat="1" applyFont="1" applyFill="1" applyBorder="1" applyAlignment="1" applyProtection="1">
      <alignment horizontal="right" wrapText="1" readingOrder="1"/>
    </xf>
    <xf numFmtId="0" fontId="3360" fillId="3320" borderId="3194" xfId="0" applyFont="1" applyFill="1" applyBorder="1" applyAlignment="1" applyProtection="1">
      <alignment horizontal="left" vertical="top" wrapText="1" readingOrder="1"/>
    </xf>
    <xf numFmtId="0" fontId="3361" fillId="3321" borderId="3196" xfId="0" applyFont="1" applyFill="1" applyBorder="1" applyAlignment="1" applyProtection="1">
      <alignment horizontal="left" vertical="top" wrapText="1" readingOrder="1"/>
    </xf>
    <xf numFmtId="0" fontId="3362" fillId="3322" borderId="3197" xfId="0" applyFont="1" applyFill="1" applyBorder="1" applyAlignment="1" applyProtection="1">
      <alignment horizontal="left" vertical="top" wrapText="1" readingOrder="1"/>
    </xf>
    <xf numFmtId="0" fontId="3363" fillId="3323" borderId="3198" xfId="0" applyFont="1" applyFill="1" applyBorder="1" applyAlignment="1" applyProtection="1">
      <alignment horizontal="left" vertical="top" wrapText="1" readingOrder="1"/>
    </xf>
    <xf numFmtId="0" fontId="3364" fillId="3324" borderId="3199" xfId="0" applyFont="1" applyFill="1" applyBorder="1" applyAlignment="1" applyProtection="1">
      <alignment horizontal="left" vertical="top" wrapText="1" readingOrder="1"/>
    </xf>
    <xf numFmtId="0" fontId="3365" fillId="3325" borderId="3200" xfId="0" applyFont="1" applyFill="1" applyBorder="1" applyAlignment="1" applyProtection="1">
      <alignment horizontal="left" vertical="top" wrapText="1" readingOrder="1"/>
    </xf>
    <xf numFmtId="0" fontId="3366" fillId="3326" borderId="3201" xfId="0" applyFont="1" applyFill="1" applyBorder="1" applyAlignment="1" applyProtection="1">
      <alignment horizontal="left" vertical="top" wrapText="1" readingOrder="1"/>
    </xf>
    <xf numFmtId="0" fontId="3367" fillId="3327" borderId="3202" xfId="0" applyFont="1" applyFill="1" applyBorder="1" applyAlignment="1" applyProtection="1">
      <alignment horizontal="left" vertical="top" wrapText="1" readingOrder="1"/>
    </xf>
    <xf numFmtId="0" fontId="3368" fillId="3328" borderId="3203" xfId="0" applyFont="1" applyFill="1" applyBorder="1" applyAlignment="1" applyProtection="1">
      <alignment horizontal="left" vertical="top" wrapText="1" readingOrder="1"/>
    </xf>
    <xf numFmtId="0" fontId="3369" fillId="3329" borderId="3204" xfId="0" applyFont="1" applyFill="1" applyBorder="1" applyAlignment="1" applyProtection="1">
      <alignment horizontal="left" vertical="top" wrapText="1" readingOrder="1"/>
    </xf>
    <xf numFmtId="0" fontId="3370" fillId="3330" borderId="3205" xfId="0" applyFont="1" applyFill="1" applyBorder="1" applyAlignment="1" applyProtection="1">
      <alignment horizontal="left" vertical="top" wrapText="1" readingOrder="1"/>
    </xf>
    <xf numFmtId="0" fontId="3371" fillId="3331" borderId="3206" xfId="0" applyFont="1" applyFill="1" applyBorder="1" applyAlignment="1" applyProtection="1">
      <alignment horizontal="left" vertical="top" wrapText="1" readingOrder="1"/>
    </xf>
    <xf numFmtId="0" fontId="3372" fillId="3332" borderId="3207" xfId="0" applyFont="1" applyFill="1" applyBorder="1" applyAlignment="1" applyProtection="1">
      <alignment horizontal="left" vertical="top" wrapText="1" readingOrder="1"/>
    </xf>
    <xf numFmtId="0" fontId="3373" fillId="3333" borderId="3208" xfId="0" applyFont="1" applyFill="1" applyBorder="1" applyAlignment="1" applyProtection="1">
      <alignment horizontal="left" vertical="top" wrapText="1" readingOrder="1"/>
    </xf>
    <xf numFmtId="0" fontId="3374" fillId="3334" borderId="3209" xfId="0" applyFont="1" applyFill="1" applyBorder="1" applyAlignment="1" applyProtection="1">
      <alignment horizontal="left" vertical="top" wrapText="1" readingOrder="1"/>
    </xf>
    <xf numFmtId="0" fontId="3375" fillId="3335" borderId="3210" xfId="0" applyFont="1" applyFill="1" applyBorder="1" applyAlignment="1" applyProtection="1">
      <alignment horizontal="left" vertical="top" wrapText="1" readingOrder="1"/>
    </xf>
    <xf numFmtId="0" fontId="3376" fillId="3336" borderId="3211" xfId="0" applyFont="1" applyFill="1" applyBorder="1" applyAlignment="1" applyProtection="1">
      <alignment horizontal="left" vertical="top" wrapText="1" readingOrder="1"/>
    </xf>
    <xf numFmtId="0" fontId="3377" fillId="3337" borderId="3212" xfId="0" applyFont="1" applyFill="1" applyBorder="1" applyAlignment="1" applyProtection="1">
      <alignment horizontal="left" vertical="top" wrapText="1" readingOrder="1"/>
    </xf>
    <xf numFmtId="0" fontId="3378" fillId="3338" borderId="3213" xfId="0" applyFont="1" applyFill="1" applyBorder="1" applyAlignment="1" applyProtection="1">
      <alignment horizontal="left" vertical="top" wrapText="1" readingOrder="1"/>
    </xf>
    <xf numFmtId="0" fontId="3379" fillId="3339" borderId="3214" xfId="0" applyFont="1" applyFill="1" applyBorder="1" applyAlignment="1" applyProtection="1">
      <alignment horizontal="left" vertical="top" wrapText="1" readingOrder="1"/>
    </xf>
    <xf numFmtId="0" fontId="3380" fillId="3340" borderId="3215" xfId="0" applyFont="1" applyFill="1" applyBorder="1" applyAlignment="1" applyProtection="1">
      <alignment horizontal="left" vertical="top" wrapText="1" readingOrder="1"/>
    </xf>
    <xf numFmtId="0" fontId="3381" fillId="3341" borderId="3216" xfId="0" applyFont="1" applyFill="1" applyBorder="1" applyAlignment="1" applyProtection="1">
      <alignment horizontal="left" vertical="top" wrapText="1" readingOrder="1"/>
    </xf>
    <xf numFmtId="0" fontId="3382" fillId="3342" borderId="3217" xfId="0" applyFont="1" applyFill="1" applyBorder="1" applyAlignment="1" applyProtection="1">
      <alignment horizontal="left" vertical="top" wrapText="1" readingOrder="1"/>
    </xf>
    <xf numFmtId="0" fontId="3383" fillId="3343" borderId="3218" xfId="0" applyFont="1" applyFill="1" applyBorder="1" applyAlignment="1" applyProtection="1">
      <alignment horizontal="left" vertical="top" wrapText="1" readingOrder="1"/>
    </xf>
    <xf numFmtId="0" fontId="3384" fillId="3344" borderId="3219" xfId="0" applyFont="1" applyFill="1" applyBorder="1" applyAlignment="1" applyProtection="1">
      <alignment horizontal="left" vertical="top" wrapText="1" readingOrder="1"/>
    </xf>
    <xf numFmtId="0" fontId="3385" fillId="3345" borderId="3220" xfId="0" applyFont="1" applyFill="1" applyBorder="1" applyAlignment="1" applyProtection="1">
      <alignment horizontal="left" vertical="top" wrapText="1" readingOrder="1"/>
    </xf>
    <xf numFmtId="0" fontId="3386" fillId="3346" borderId="3221" xfId="0" applyFont="1" applyFill="1" applyBorder="1" applyAlignment="1" applyProtection="1">
      <alignment horizontal="left" vertical="top" wrapText="1" readingOrder="1"/>
    </xf>
    <xf numFmtId="0" fontId="3387" fillId="3347" borderId="3222" xfId="0" applyFont="1" applyFill="1" applyBorder="1" applyAlignment="1" applyProtection="1">
      <alignment horizontal="left" vertical="top" wrapText="1" readingOrder="1"/>
    </xf>
    <xf numFmtId="0" fontId="3388" fillId="3348" borderId="3223" xfId="0" applyFont="1" applyFill="1" applyBorder="1" applyAlignment="1" applyProtection="1">
      <alignment horizontal="left" vertical="top" wrapText="1" readingOrder="1"/>
    </xf>
    <xf numFmtId="0" fontId="3082" fillId="3050" borderId="2917" xfId="0" applyFont="1" applyFill="1" applyBorder="1" applyAlignment="1" applyProtection="1">
      <alignment horizontal="left" vertical="top" wrapText="1" readingOrder="1"/>
    </xf>
    <xf numFmtId="0" fontId="3083" fillId="3051" borderId="2918" xfId="0" applyFont="1" applyFill="1" applyBorder="1" applyAlignment="1" applyProtection="1">
      <alignment horizontal="left" vertical="top" wrapText="1" readingOrder="1"/>
    </xf>
    <xf numFmtId="0" fontId="3084" fillId="3052" borderId="2919" xfId="0" applyFont="1" applyFill="1" applyBorder="1" applyAlignment="1" applyProtection="1">
      <alignment horizontal="left" vertical="top" wrapText="1" readingOrder="1"/>
    </xf>
    <xf numFmtId="0" fontId="3085" fillId="3053" borderId="2920" xfId="0" applyFont="1" applyFill="1" applyBorder="1" applyAlignment="1" applyProtection="1">
      <alignment horizontal="left" vertical="top" wrapText="1" readingOrder="1"/>
    </xf>
    <xf numFmtId="0" fontId="3086" fillId="3054" borderId="2921" xfId="0" applyFont="1" applyFill="1" applyBorder="1" applyAlignment="1" applyProtection="1">
      <alignment horizontal="left" vertical="top" wrapText="1" readingOrder="1"/>
    </xf>
    <xf numFmtId="0" fontId="3087" fillId="3055" borderId="2922" xfId="0" applyFont="1" applyFill="1" applyBorder="1" applyAlignment="1" applyProtection="1">
      <alignment horizontal="left" vertical="top" wrapText="1" readingOrder="1"/>
    </xf>
    <xf numFmtId="0" fontId="3088" fillId="3056" borderId="2923" xfId="0" applyFont="1" applyFill="1" applyBorder="1" applyAlignment="1" applyProtection="1">
      <alignment horizontal="left" vertical="top" wrapText="1" readingOrder="1"/>
    </xf>
    <xf numFmtId="0" fontId="3089" fillId="3057" borderId="2924" xfId="0" applyFont="1" applyFill="1" applyBorder="1" applyAlignment="1" applyProtection="1">
      <alignment horizontal="left" vertical="top" wrapText="1" readingOrder="1"/>
    </xf>
    <xf numFmtId="0" fontId="3090" fillId="3058" borderId="2925" xfId="0" applyFont="1" applyFill="1" applyBorder="1" applyAlignment="1" applyProtection="1">
      <alignment horizontal="left" vertical="top" wrapText="1" readingOrder="1"/>
    </xf>
    <xf numFmtId="0" fontId="3091" fillId="3059" borderId="2926" xfId="0" applyFont="1" applyFill="1" applyBorder="1" applyAlignment="1" applyProtection="1">
      <alignment horizontal="left" vertical="top" wrapText="1" readingOrder="1"/>
    </xf>
    <xf numFmtId="0" fontId="3092" fillId="3060" borderId="2927" xfId="0" applyFont="1" applyFill="1" applyBorder="1" applyAlignment="1" applyProtection="1">
      <alignment horizontal="left" vertical="top" wrapText="1" readingOrder="1"/>
    </xf>
    <xf numFmtId="0" fontId="3093" fillId="3061" borderId="2928" xfId="0" applyFont="1" applyFill="1" applyBorder="1" applyAlignment="1" applyProtection="1">
      <alignment horizontal="left" vertical="top" wrapText="1" readingOrder="1"/>
    </xf>
    <xf numFmtId="0" fontId="3094" fillId="3062" borderId="2929" xfId="0" applyFont="1" applyFill="1" applyBorder="1" applyAlignment="1" applyProtection="1">
      <alignment horizontal="left" vertical="top" wrapText="1" readingOrder="1"/>
    </xf>
    <xf numFmtId="0" fontId="3095" fillId="3063" borderId="2930" xfId="0" applyFont="1" applyFill="1" applyBorder="1" applyAlignment="1" applyProtection="1">
      <alignment horizontal="left" vertical="top" wrapText="1" readingOrder="1"/>
    </xf>
    <xf numFmtId="0" fontId="3096" fillId="3064" borderId="2931" xfId="0" applyFont="1" applyFill="1" applyBorder="1" applyAlignment="1" applyProtection="1">
      <alignment horizontal="left" vertical="top" wrapText="1" readingOrder="1"/>
    </xf>
    <xf numFmtId="0" fontId="3097" fillId="3065" borderId="2932" xfId="0" applyFont="1" applyFill="1" applyBorder="1" applyAlignment="1" applyProtection="1">
      <alignment horizontal="left" vertical="top" wrapText="1" readingOrder="1"/>
    </xf>
    <xf numFmtId="0" fontId="3098" fillId="3066" borderId="2933" xfId="0" applyFont="1" applyFill="1" applyBorder="1" applyAlignment="1" applyProtection="1">
      <alignment horizontal="left" vertical="top" wrapText="1" readingOrder="1"/>
    </xf>
    <xf numFmtId="0" fontId="3099" fillId="3067" borderId="2934" xfId="0" applyFont="1" applyFill="1" applyBorder="1" applyAlignment="1" applyProtection="1">
      <alignment horizontal="left" vertical="top" wrapText="1" readingOrder="1"/>
    </xf>
    <xf numFmtId="0" fontId="3100" fillId="3068" borderId="2935" xfId="0" applyFont="1" applyFill="1" applyBorder="1" applyAlignment="1" applyProtection="1">
      <alignment horizontal="left" vertical="top" wrapText="1" readingOrder="1"/>
    </xf>
    <xf numFmtId="0" fontId="3101" fillId="3069" borderId="2936" xfId="0" applyFont="1" applyFill="1" applyBorder="1" applyAlignment="1" applyProtection="1">
      <alignment horizontal="left" vertical="top" wrapText="1" readingOrder="1"/>
    </xf>
    <xf numFmtId="0" fontId="3102" fillId="3070" borderId="2937" xfId="0" applyFont="1" applyFill="1" applyBorder="1" applyAlignment="1" applyProtection="1">
      <alignment horizontal="left" vertical="top" wrapText="1" readingOrder="1"/>
    </xf>
    <xf numFmtId="0" fontId="3103" fillId="3071" borderId="2938" xfId="0" applyFont="1" applyFill="1" applyBorder="1" applyAlignment="1" applyProtection="1">
      <alignment horizontal="left" vertical="top" wrapText="1" readingOrder="1"/>
    </xf>
    <xf numFmtId="0" fontId="3104" fillId="3072" borderId="2939" xfId="0" applyFont="1" applyFill="1" applyBorder="1" applyAlignment="1" applyProtection="1">
      <alignment horizontal="left" vertical="top" wrapText="1" readingOrder="1"/>
    </xf>
    <xf numFmtId="0" fontId="3105" fillId="3073" borderId="2940" xfId="0" applyFont="1" applyFill="1" applyBorder="1" applyAlignment="1" applyProtection="1">
      <alignment horizontal="left" vertical="top" wrapText="1" readingOrder="1"/>
    </xf>
    <xf numFmtId="0" fontId="3106" fillId="3074" borderId="2941" xfId="0" applyFont="1" applyFill="1" applyBorder="1" applyAlignment="1" applyProtection="1">
      <alignment horizontal="left" vertical="top" wrapText="1" readingOrder="1"/>
    </xf>
    <xf numFmtId="0" fontId="3107" fillId="3075" borderId="2942" xfId="0" applyFont="1" applyFill="1" applyBorder="1" applyAlignment="1" applyProtection="1">
      <alignment horizontal="left" vertical="top" wrapText="1" readingOrder="1"/>
    </xf>
    <xf numFmtId="0" fontId="3108" fillId="3076" borderId="2943" xfId="0" applyFont="1" applyFill="1" applyBorder="1" applyAlignment="1" applyProtection="1">
      <alignment horizontal="left" vertical="top" wrapText="1" readingOrder="1"/>
    </xf>
    <xf numFmtId="0" fontId="3109" fillId="3077" borderId="2944" xfId="0" applyFont="1" applyFill="1" applyBorder="1" applyAlignment="1" applyProtection="1">
      <alignment horizontal="left" vertical="top" wrapText="1" readingOrder="1"/>
    </xf>
    <xf numFmtId="0" fontId="3110" fillId="3078" borderId="2945" xfId="0" applyFont="1" applyFill="1" applyBorder="1" applyAlignment="1" applyProtection="1">
      <alignment horizontal="left" vertical="top" wrapText="1" readingOrder="1"/>
    </xf>
    <xf numFmtId="0" fontId="3171" fillId="3139" borderId="3005" xfId="0" applyFont="1" applyFill="1" applyBorder="1" applyAlignment="1" applyProtection="1">
      <alignment horizontal="left" vertical="top" wrapText="1" readingOrder="1"/>
    </xf>
    <xf numFmtId="0" fontId="3172" fillId="3140" borderId="3006" xfId="0" applyFont="1" applyFill="1" applyBorder="1" applyAlignment="1" applyProtection="1">
      <alignment horizontal="left" vertical="top" wrapText="1" readingOrder="1"/>
    </xf>
    <xf numFmtId="0" fontId="3173" fillId="3141" borderId="3007" xfId="0" applyFont="1" applyFill="1" applyBorder="1" applyAlignment="1" applyProtection="1">
      <alignment horizontal="left" vertical="top" wrapText="1" readingOrder="1"/>
    </xf>
    <xf numFmtId="0" fontId="3174" fillId="3142" borderId="3008" xfId="0" applyFont="1" applyFill="1" applyBorder="1" applyAlignment="1" applyProtection="1">
      <alignment horizontal="left" vertical="top" wrapText="1" readingOrder="1"/>
    </xf>
    <xf numFmtId="0" fontId="3175" fillId="3143" borderId="3009" xfId="0" applyFont="1" applyFill="1" applyBorder="1" applyAlignment="1" applyProtection="1">
      <alignment horizontal="left" vertical="top" wrapText="1" readingOrder="1"/>
    </xf>
    <xf numFmtId="0" fontId="3176" fillId="3144" borderId="3010" xfId="0" applyFont="1" applyFill="1" applyBorder="1" applyAlignment="1" applyProtection="1">
      <alignment horizontal="left" vertical="top" wrapText="1" readingOrder="1"/>
    </xf>
    <xf numFmtId="0" fontId="3177" fillId="3145" borderId="3011" xfId="0" applyFont="1" applyFill="1" applyBorder="1" applyAlignment="1" applyProtection="1">
      <alignment horizontal="left" vertical="top" wrapText="1" readingOrder="1"/>
    </xf>
    <xf numFmtId="0" fontId="3178" fillId="3146" borderId="3012" xfId="0" applyFont="1" applyFill="1" applyBorder="1" applyAlignment="1" applyProtection="1">
      <alignment horizontal="left" vertical="top" wrapText="1" readingOrder="1"/>
    </xf>
    <xf numFmtId="0" fontId="3179" fillId="3147" borderId="3013" xfId="0" applyFont="1" applyFill="1" applyBorder="1" applyAlignment="1" applyProtection="1">
      <alignment horizontal="left" vertical="top" wrapText="1" readingOrder="1"/>
    </xf>
    <xf numFmtId="0" fontId="3180" fillId="3148" borderId="3014" xfId="0" applyFont="1" applyFill="1" applyBorder="1" applyAlignment="1" applyProtection="1">
      <alignment horizontal="left" vertical="top" wrapText="1" readingOrder="1"/>
    </xf>
    <xf numFmtId="0" fontId="3181" fillId="3149" borderId="3015" xfId="0" applyFont="1" applyFill="1" applyBorder="1" applyAlignment="1" applyProtection="1">
      <alignment horizontal="left" vertical="top" wrapText="1" readingOrder="1"/>
    </xf>
    <xf numFmtId="0" fontId="3182" fillId="3150" borderId="3016" xfId="0" applyFont="1" applyFill="1" applyBorder="1" applyAlignment="1" applyProtection="1">
      <alignment horizontal="left" vertical="top" wrapText="1" readingOrder="1"/>
    </xf>
    <xf numFmtId="0" fontId="3183" fillId="3151" borderId="3017" xfId="0" applyFont="1" applyFill="1" applyBorder="1" applyAlignment="1" applyProtection="1">
      <alignment horizontal="left" vertical="top" wrapText="1" readingOrder="1"/>
    </xf>
    <xf numFmtId="0" fontId="3184" fillId="3152" borderId="3018" xfId="0" applyFont="1" applyFill="1" applyBorder="1" applyAlignment="1" applyProtection="1">
      <alignment horizontal="left" vertical="top" wrapText="1" readingOrder="1"/>
    </xf>
    <xf numFmtId="0" fontId="3185" fillId="3153" borderId="3019" xfId="0" applyFont="1" applyFill="1" applyBorder="1" applyAlignment="1" applyProtection="1">
      <alignment horizontal="left" vertical="top" wrapText="1" readingOrder="1"/>
    </xf>
    <xf numFmtId="0" fontId="3186" fillId="3154" borderId="3020" xfId="0" applyFont="1" applyFill="1" applyBorder="1" applyAlignment="1" applyProtection="1">
      <alignment horizontal="left" vertical="top" wrapText="1" readingOrder="1"/>
    </xf>
    <xf numFmtId="0" fontId="3187" fillId="3155" borderId="3021" xfId="0" applyFont="1" applyFill="1" applyBorder="1" applyAlignment="1" applyProtection="1">
      <alignment horizontal="left" vertical="top" wrapText="1" readingOrder="1"/>
    </xf>
    <xf numFmtId="0" fontId="3188" fillId="3156" borderId="3022" xfId="0" applyFont="1" applyFill="1" applyBorder="1" applyAlignment="1" applyProtection="1">
      <alignment horizontal="left" vertical="top" wrapText="1" readingOrder="1"/>
    </xf>
    <xf numFmtId="0" fontId="3189" fillId="3157" borderId="3023" xfId="0" applyFont="1" applyFill="1" applyBorder="1" applyAlignment="1" applyProtection="1">
      <alignment horizontal="left" vertical="top" wrapText="1" readingOrder="1"/>
    </xf>
    <xf numFmtId="0" fontId="3190" fillId="3158" borderId="3024" xfId="0" applyFont="1" applyFill="1" applyBorder="1" applyAlignment="1" applyProtection="1">
      <alignment horizontal="left" vertical="top" wrapText="1" readingOrder="1"/>
    </xf>
    <xf numFmtId="0" fontId="3191" fillId="3159" borderId="3025" xfId="0" applyFont="1" applyFill="1" applyBorder="1" applyAlignment="1" applyProtection="1">
      <alignment horizontal="left" vertical="top" wrapText="1" readingOrder="1"/>
    </xf>
    <xf numFmtId="0" fontId="3192" fillId="3160" borderId="3026" xfId="0" applyFont="1" applyFill="1" applyBorder="1" applyAlignment="1" applyProtection="1">
      <alignment horizontal="left" vertical="top" wrapText="1" readingOrder="1"/>
    </xf>
    <xf numFmtId="0" fontId="3193" fillId="3161" borderId="3027" xfId="0" applyFont="1" applyFill="1" applyBorder="1" applyAlignment="1" applyProtection="1">
      <alignment horizontal="left" vertical="top" wrapText="1" readingOrder="1"/>
    </xf>
    <xf numFmtId="0" fontId="3194" fillId="3162" borderId="3028" xfId="0" applyFont="1" applyFill="1" applyBorder="1" applyAlignment="1" applyProtection="1">
      <alignment horizontal="left" vertical="top" wrapText="1" readingOrder="1"/>
    </xf>
    <xf numFmtId="0" fontId="3195" fillId="3163" borderId="3029" xfId="0" applyFont="1" applyFill="1" applyBorder="1" applyAlignment="1" applyProtection="1">
      <alignment horizontal="left" vertical="top" wrapText="1" readingOrder="1"/>
    </xf>
    <xf numFmtId="0" fontId="3196" fillId="3164" borderId="3030" xfId="0" applyFont="1" applyFill="1" applyBorder="1" applyAlignment="1" applyProtection="1">
      <alignment horizontal="left" vertical="top" wrapText="1" readingOrder="1"/>
    </xf>
    <xf numFmtId="0" fontId="3197" fillId="3165" borderId="3031" xfId="0" applyFont="1" applyFill="1" applyBorder="1" applyAlignment="1" applyProtection="1">
      <alignment horizontal="left" vertical="top" wrapText="1" readingOrder="1"/>
    </xf>
    <xf numFmtId="0" fontId="3198" fillId="3166" borderId="3032" xfId="0" applyFont="1" applyFill="1" applyBorder="1" applyAlignment="1" applyProtection="1">
      <alignment horizontal="left" vertical="top" wrapText="1" readingOrder="1"/>
    </xf>
    <xf numFmtId="0" fontId="3199" fillId="3167" borderId="3033" xfId="0" applyFont="1" applyFill="1" applyBorder="1" applyAlignment="1" applyProtection="1">
      <alignment horizontal="left" vertical="top" wrapText="1" readingOrder="1"/>
    </xf>
    <xf numFmtId="0" fontId="2869" fillId="2838" borderId="2727" xfId="0" applyFont="1" applyFill="1" applyBorder="1" applyAlignment="1" applyProtection="1">
      <alignment horizontal="left" vertical="top" wrapText="1" readingOrder="1"/>
    </xf>
    <xf numFmtId="0" fontId="2870" fillId="2839" borderId="2728" xfId="0" applyFont="1" applyFill="1" applyBorder="1" applyAlignment="1" applyProtection="1">
      <alignment horizontal="left" vertical="top" wrapText="1" readingOrder="1"/>
    </xf>
    <xf numFmtId="0" fontId="2871" fillId="2840" borderId="2729" xfId="0" applyFont="1" applyFill="1" applyBorder="1" applyAlignment="1" applyProtection="1">
      <alignment horizontal="left" vertical="top" wrapText="1" readingOrder="1"/>
    </xf>
    <xf numFmtId="0" fontId="2872" fillId="2841" borderId="2730" xfId="0" applyFont="1" applyFill="1" applyBorder="1" applyAlignment="1" applyProtection="1">
      <alignment horizontal="left" vertical="top" wrapText="1" readingOrder="1"/>
    </xf>
    <xf numFmtId="0" fontId="2873" fillId="2842" borderId="2731" xfId="0" applyFont="1" applyFill="1" applyBorder="1" applyAlignment="1" applyProtection="1">
      <alignment horizontal="left" vertical="top" wrapText="1" readingOrder="1"/>
    </xf>
    <xf numFmtId="0" fontId="2874" fillId="2843" borderId="2732" xfId="0" applyFont="1" applyFill="1" applyBorder="1" applyAlignment="1" applyProtection="1">
      <alignment horizontal="left" vertical="top" wrapText="1" readingOrder="1"/>
    </xf>
    <xf numFmtId="0" fontId="2875" fillId="2844" borderId="2733" xfId="0" applyFont="1" applyFill="1" applyBorder="1" applyAlignment="1" applyProtection="1">
      <alignment horizontal="left" vertical="top" wrapText="1" readingOrder="1"/>
    </xf>
    <xf numFmtId="0" fontId="2876" fillId="2845" borderId="2734" xfId="0" applyFont="1" applyFill="1" applyBorder="1" applyAlignment="1" applyProtection="1">
      <alignment horizontal="left" vertical="top" wrapText="1" readingOrder="1"/>
    </xf>
    <xf numFmtId="0" fontId="2877" fillId="2846" borderId="2735" xfId="0" applyFont="1" applyFill="1" applyBorder="1" applyAlignment="1" applyProtection="1">
      <alignment horizontal="left" vertical="top" wrapText="1" readingOrder="1"/>
    </xf>
    <xf numFmtId="0" fontId="2878" fillId="2847" borderId="2736" xfId="0" applyFont="1" applyFill="1" applyBorder="1" applyAlignment="1" applyProtection="1">
      <alignment horizontal="left" vertical="top" wrapText="1" readingOrder="1"/>
    </xf>
    <xf numFmtId="0" fontId="2879" fillId="2848" borderId="2737" xfId="0" applyFont="1" applyFill="1" applyBorder="1" applyAlignment="1" applyProtection="1">
      <alignment horizontal="left" vertical="top" wrapText="1" readingOrder="1"/>
    </xf>
    <xf numFmtId="0" fontId="2880" fillId="2849" borderId="2738" xfId="0" applyFont="1" applyFill="1" applyBorder="1" applyAlignment="1" applyProtection="1">
      <alignment horizontal="left" vertical="top" wrapText="1" readingOrder="1"/>
    </xf>
    <xf numFmtId="0" fontId="2881" fillId="2850" borderId="2739" xfId="0" applyFont="1" applyFill="1" applyBorder="1" applyAlignment="1" applyProtection="1">
      <alignment horizontal="left" vertical="top" wrapText="1" readingOrder="1"/>
    </xf>
    <xf numFmtId="0" fontId="2882" fillId="2851" borderId="2740" xfId="0" applyFont="1" applyFill="1" applyBorder="1" applyAlignment="1" applyProtection="1">
      <alignment horizontal="left" vertical="top" wrapText="1" readingOrder="1"/>
    </xf>
    <xf numFmtId="0" fontId="2883" fillId="2852" borderId="2741" xfId="0" applyFont="1" applyFill="1" applyBorder="1" applyAlignment="1" applyProtection="1">
      <alignment horizontal="left" vertical="top" wrapText="1" readingOrder="1"/>
    </xf>
    <xf numFmtId="0" fontId="2884" fillId="2853" borderId="2742" xfId="0" applyFont="1" applyFill="1" applyBorder="1" applyAlignment="1" applyProtection="1">
      <alignment horizontal="left" vertical="top" wrapText="1" readingOrder="1"/>
    </xf>
    <xf numFmtId="0" fontId="2885" fillId="2854" borderId="2743" xfId="0" applyFont="1" applyFill="1" applyBorder="1" applyAlignment="1" applyProtection="1">
      <alignment horizontal="left" vertical="top" wrapText="1" readingOrder="1"/>
    </xf>
    <xf numFmtId="0" fontId="2886" fillId="2855" borderId="2744" xfId="0" applyFont="1" applyFill="1" applyBorder="1" applyAlignment="1" applyProtection="1">
      <alignment horizontal="left" vertical="top" wrapText="1" readingOrder="1"/>
    </xf>
    <xf numFmtId="0" fontId="2887" fillId="2856" borderId="2745" xfId="0" applyFont="1" applyFill="1" applyBorder="1" applyAlignment="1" applyProtection="1">
      <alignment horizontal="left" vertical="top" wrapText="1" readingOrder="1"/>
    </xf>
    <xf numFmtId="0" fontId="2888" fillId="2857" borderId="2746" xfId="0" applyFont="1" applyFill="1" applyBorder="1" applyAlignment="1" applyProtection="1">
      <alignment horizontal="left" vertical="top" wrapText="1" readingOrder="1"/>
    </xf>
    <xf numFmtId="0" fontId="2889" fillId="2858" borderId="2747" xfId="0" applyFont="1" applyFill="1" applyBorder="1" applyAlignment="1" applyProtection="1">
      <alignment horizontal="left" vertical="top" wrapText="1" readingOrder="1"/>
    </xf>
    <xf numFmtId="0" fontId="2890" fillId="2859" borderId="2748" xfId="0" applyFont="1" applyFill="1" applyBorder="1" applyAlignment="1" applyProtection="1">
      <alignment horizontal="left" vertical="top" wrapText="1" readingOrder="1"/>
    </xf>
    <xf numFmtId="0" fontId="2891" fillId="2860" borderId="2749" xfId="0" applyFont="1" applyFill="1" applyBorder="1" applyAlignment="1" applyProtection="1">
      <alignment horizontal="left" vertical="top" wrapText="1" readingOrder="1"/>
    </xf>
    <xf numFmtId="0" fontId="2892" fillId="2861" borderId="2750" xfId="0" applyFont="1" applyFill="1" applyBorder="1" applyAlignment="1" applyProtection="1">
      <alignment horizontal="left" vertical="top" wrapText="1" readingOrder="1"/>
    </xf>
    <xf numFmtId="0" fontId="2893" fillId="2862" borderId="2751" xfId="0" applyFont="1" applyFill="1" applyBorder="1" applyAlignment="1" applyProtection="1">
      <alignment horizontal="left" vertical="top" wrapText="1" readingOrder="1"/>
    </xf>
    <xf numFmtId="0" fontId="2894" fillId="2863" borderId="2752" xfId="0" applyFont="1" applyFill="1" applyBorder="1" applyAlignment="1" applyProtection="1">
      <alignment horizontal="left" vertical="top" wrapText="1" readingOrder="1"/>
    </xf>
    <xf numFmtId="0" fontId="2895" fillId="2864" borderId="2753" xfId="0" applyFont="1" applyFill="1" applyBorder="1" applyAlignment="1" applyProtection="1">
      <alignment horizontal="left" vertical="top" wrapText="1" readingOrder="1"/>
    </xf>
    <xf numFmtId="0" fontId="2896" fillId="2865" borderId="2754" xfId="0" applyFont="1" applyFill="1" applyBorder="1" applyAlignment="1" applyProtection="1">
      <alignment horizontal="left" vertical="top" wrapText="1" readingOrder="1"/>
    </xf>
    <xf numFmtId="0" fontId="2897" fillId="2866" borderId="2755" xfId="0" applyFont="1" applyFill="1" applyBorder="1" applyAlignment="1" applyProtection="1">
      <alignment horizontal="left" vertical="top" wrapText="1" readingOrder="1"/>
    </xf>
    <xf numFmtId="0" fontId="2969" fillId="2939" borderId="2828" xfId="0" applyFont="1" applyFill="1" applyBorder="1" applyAlignment="1" applyProtection="1">
      <alignment horizontal="left" vertical="top" wrapText="1" readingOrder="1"/>
    </xf>
    <xf numFmtId="0" fontId="2970" fillId="2940" borderId="2829" xfId="0" applyFont="1" applyFill="1" applyBorder="1" applyAlignment="1" applyProtection="1">
      <alignment horizontal="left" vertical="top" wrapText="1" readingOrder="1"/>
    </xf>
    <xf numFmtId="0" fontId="2971" fillId="2941" borderId="2830" xfId="0" applyFont="1" applyFill="1" applyBorder="1" applyAlignment="1" applyProtection="1">
      <alignment horizontal="left" vertical="top" wrapText="1" readingOrder="1"/>
    </xf>
    <xf numFmtId="0" fontId="2972" fillId="2942" borderId="2831" xfId="0" applyFont="1" applyFill="1" applyBorder="1" applyAlignment="1" applyProtection="1">
      <alignment horizontal="left" vertical="top" wrapText="1" readingOrder="1"/>
    </xf>
    <xf numFmtId="0" fontId="2973" fillId="2943" borderId="2832" xfId="0" applyFont="1" applyFill="1" applyBorder="1" applyAlignment="1" applyProtection="1">
      <alignment horizontal="left" vertical="top" wrapText="1" readingOrder="1"/>
    </xf>
    <xf numFmtId="0" fontId="2974" fillId="2944" borderId="2833" xfId="0" applyFont="1" applyFill="1" applyBorder="1" applyAlignment="1" applyProtection="1">
      <alignment horizontal="left" vertical="top" wrapText="1" readingOrder="1"/>
    </xf>
    <xf numFmtId="0" fontId="2975" fillId="2945" borderId="2834" xfId="0" applyFont="1" applyFill="1" applyBorder="1" applyAlignment="1" applyProtection="1">
      <alignment horizontal="left" vertical="top" wrapText="1" readingOrder="1"/>
    </xf>
    <xf numFmtId="0" fontId="2976" fillId="2946" borderId="2835" xfId="0" applyFont="1" applyFill="1" applyBorder="1" applyAlignment="1" applyProtection="1">
      <alignment horizontal="left" vertical="top" wrapText="1" readingOrder="1"/>
    </xf>
    <xf numFmtId="0" fontId="2977" fillId="2947" borderId="2836" xfId="0" applyFont="1" applyFill="1" applyBorder="1" applyAlignment="1" applyProtection="1">
      <alignment horizontal="left" vertical="top" wrapText="1" readingOrder="1"/>
    </xf>
    <xf numFmtId="0" fontId="2978" fillId="2948" borderId="2837" xfId="0" applyFont="1" applyFill="1" applyBorder="1" applyAlignment="1" applyProtection="1">
      <alignment horizontal="left" vertical="top" wrapText="1" readingOrder="1"/>
    </xf>
    <xf numFmtId="0" fontId="2979" fillId="2949" borderId="2838" xfId="0" applyFont="1" applyFill="1" applyBorder="1" applyAlignment="1" applyProtection="1">
      <alignment horizontal="left" vertical="top" wrapText="1" readingOrder="1"/>
    </xf>
    <xf numFmtId="0" fontId="2980" fillId="2950" borderId="2839" xfId="0" applyFont="1" applyFill="1" applyBorder="1" applyAlignment="1" applyProtection="1">
      <alignment horizontal="left" vertical="top" wrapText="1" readingOrder="1"/>
    </xf>
    <xf numFmtId="0" fontId="2981" fillId="2951" borderId="2840" xfId="0" applyFont="1" applyFill="1" applyBorder="1" applyAlignment="1" applyProtection="1">
      <alignment horizontal="left" vertical="top" wrapText="1" readingOrder="1"/>
    </xf>
    <xf numFmtId="0" fontId="2982" fillId="2952" borderId="2841" xfId="0" applyFont="1" applyFill="1" applyBorder="1" applyAlignment="1" applyProtection="1">
      <alignment horizontal="left" vertical="top" wrapText="1" readingOrder="1"/>
    </xf>
    <xf numFmtId="0" fontId="2983" fillId="2953" borderId="2842" xfId="0" applyFont="1" applyFill="1" applyBorder="1" applyAlignment="1" applyProtection="1">
      <alignment horizontal="left" vertical="top" wrapText="1" readingOrder="1"/>
    </xf>
    <xf numFmtId="0" fontId="2984" fillId="2954" borderId="2843" xfId="0" applyFont="1" applyFill="1" applyBorder="1" applyAlignment="1" applyProtection="1">
      <alignment horizontal="left" vertical="top" wrapText="1" readingOrder="1"/>
    </xf>
    <xf numFmtId="0" fontId="2985" fillId="2955" borderId="2844" xfId="0" applyFont="1" applyFill="1" applyBorder="1" applyAlignment="1" applyProtection="1">
      <alignment horizontal="left" vertical="top" wrapText="1" readingOrder="1"/>
    </xf>
    <xf numFmtId="0" fontId="2986" fillId="2956" borderId="2845" xfId="0" applyFont="1" applyFill="1" applyBorder="1" applyAlignment="1" applyProtection="1">
      <alignment horizontal="left" vertical="top" wrapText="1" readingOrder="1"/>
    </xf>
    <xf numFmtId="0" fontId="2987" fillId="2957" borderId="2846" xfId="0" applyFont="1" applyFill="1" applyBorder="1" applyAlignment="1" applyProtection="1">
      <alignment horizontal="left" vertical="top" wrapText="1" readingOrder="1"/>
    </xf>
    <xf numFmtId="0" fontId="2988" fillId="2958" borderId="2847" xfId="0" applyFont="1" applyFill="1" applyBorder="1" applyAlignment="1" applyProtection="1">
      <alignment horizontal="left" vertical="top" wrapText="1" readingOrder="1"/>
    </xf>
    <xf numFmtId="0" fontId="2989" fillId="2959" borderId="2848" xfId="0" applyFont="1" applyFill="1" applyBorder="1" applyAlignment="1" applyProtection="1">
      <alignment horizontal="left" vertical="top" wrapText="1" readingOrder="1"/>
    </xf>
    <xf numFmtId="0" fontId="2990" fillId="2960" borderId="2849" xfId="0" applyFont="1" applyFill="1" applyBorder="1" applyAlignment="1" applyProtection="1">
      <alignment horizontal="left" vertical="top" wrapText="1" readingOrder="1"/>
    </xf>
    <xf numFmtId="0" fontId="2991" fillId="2961" borderId="2850" xfId="0" applyFont="1" applyFill="1" applyBorder="1" applyAlignment="1" applyProtection="1">
      <alignment horizontal="left" vertical="top" wrapText="1" readingOrder="1"/>
    </xf>
    <xf numFmtId="0" fontId="2992" fillId="2962" borderId="2851" xfId="0" applyFont="1" applyFill="1" applyBorder="1" applyAlignment="1" applyProtection="1">
      <alignment horizontal="left" vertical="top" wrapText="1" readingOrder="1"/>
    </xf>
    <xf numFmtId="0" fontId="2993" fillId="2963" borderId="2852" xfId="0" applyFont="1" applyFill="1" applyBorder="1" applyAlignment="1" applyProtection="1">
      <alignment horizontal="left" vertical="top" wrapText="1" readingOrder="1"/>
    </xf>
    <xf numFmtId="0" fontId="2994" fillId="2964" borderId="2853" xfId="0" applyFont="1" applyFill="1" applyBorder="1" applyAlignment="1" applyProtection="1">
      <alignment horizontal="left" vertical="top" wrapText="1" readingOrder="1"/>
    </xf>
    <xf numFmtId="0" fontId="2995" fillId="2965" borderId="2854" xfId="0" applyFont="1" applyFill="1" applyBorder="1" applyAlignment="1" applyProtection="1">
      <alignment horizontal="left" vertical="top" wrapText="1" readingOrder="1"/>
    </xf>
    <xf numFmtId="0" fontId="2996" fillId="2966" borderId="2855" xfId="0" applyFont="1" applyFill="1" applyBorder="1" applyAlignment="1" applyProtection="1">
      <alignment horizontal="left" vertical="top" wrapText="1" readingOrder="1"/>
    </xf>
    <xf numFmtId="0" fontId="2997" fillId="2967" borderId="2856" xfId="0" applyFont="1" applyFill="1" applyBorder="1" applyAlignment="1" applyProtection="1">
      <alignment horizontal="left" vertical="top" wrapText="1" readingOrder="1"/>
    </xf>
    <xf numFmtId="0" fontId="2697" fillId="2668" borderId="2555" xfId="0" applyFont="1" applyFill="1" applyBorder="1" applyAlignment="1" applyProtection="1">
      <alignment horizontal="left" vertical="top" wrapText="1" readingOrder="1"/>
    </xf>
    <xf numFmtId="0" fontId="2698" fillId="2669" borderId="2556" xfId="0" applyFont="1" applyFill="1" applyBorder="1" applyAlignment="1" applyProtection="1">
      <alignment horizontal="left" vertical="top" wrapText="1" readingOrder="1"/>
    </xf>
    <xf numFmtId="0" fontId="2699" fillId="2670" borderId="2557" xfId="0" applyFont="1" applyFill="1" applyBorder="1" applyAlignment="1" applyProtection="1">
      <alignment horizontal="left" vertical="top" wrapText="1" readingOrder="1"/>
    </xf>
    <xf numFmtId="0" fontId="2700" fillId="2671" borderId="2558" xfId="0" applyFont="1" applyFill="1" applyBorder="1" applyAlignment="1" applyProtection="1">
      <alignment horizontal="left" vertical="top" wrapText="1" readingOrder="1"/>
    </xf>
    <xf numFmtId="0" fontId="2701" fillId="2672" borderId="2559" xfId="0" applyFont="1" applyFill="1" applyBorder="1" applyAlignment="1" applyProtection="1">
      <alignment horizontal="left" vertical="top" wrapText="1" readingOrder="1"/>
    </xf>
    <xf numFmtId="0" fontId="2702" fillId="2673" borderId="2560" xfId="0" applyFont="1" applyFill="1" applyBorder="1" applyAlignment="1" applyProtection="1">
      <alignment horizontal="left" vertical="top" wrapText="1" readingOrder="1"/>
    </xf>
    <xf numFmtId="0" fontId="2703" fillId="2674" borderId="2561" xfId="0" applyFont="1" applyFill="1" applyBorder="1" applyAlignment="1" applyProtection="1">
      <alignment horizontal="left" vertical="top" wrapText="1" readingOrder="1"/>
    </xf>
    <xf numFmtId="0" fontId="2704" fillId="2675" borderId="2562" xfId="0" applyFont="1" applyFill="1" applyBorder="1" applyAlignment="1" applyProtection="1">
      <alignment horizontal="left" vertical="top" wrapText="1" readingOrder="1"/>
    </xf>
    <xf numFmtId="0" fontId="2705" fillId="2676" borderId="2563" xfId="0" applyFont="1" applyFill="1" applyBorder="1" applyAlignment="1" applyProtection="1">
      <alignment horizontal="left" vertical="top" wrapText="1" readingOrder="1"/>
    </xf>
    <xf numFmtId="0" fontId="2706" fillId="2677" borderId="2564" xfId="0" applyFont="1" applyFill="1" applyBorder="1" applyAlignment="1" applyProtection="1">
      <alignment horizontal="left" vertical="top" wrapText="1" readingOrder="1"/>
    </xf>
    <xf numFmtId="0" fontId="2707" fillId="2678" borderId="2565" xfId="0" applyFont="1" applyFill="1" applyBorder="1" applyAlignment="1" applyProtection="1">
      <alignment horizontal="left" vertical="top" wrapText="1" readingOrder="1"/>
    </xf>
    <xf numFmtId="0" fontId="2708" fillId="2679" borderId="2566" xfId="0" applyFont="1" applyFill="1" applyBorder="1" applyAlignment="1" applyProtection="1">
      <alignment horizontal="left" vertical="top" wrapText="1" readingOrder="1"/>
    </xf>
    <xf numFmtId="0" fontId="2709" fillId="2680" borderId="2567" xfId="0" applyFont="1" applyFill="1" applyBorder="1" applyAlignment="1" applyProtection="1">
      <alignment horizontal="left" vertical="top" wrapText="1" readingOrder="1"/>
    </xf>
    <xf numFmtId="0" fontId="2710" fillId="2681" borderId="2568" xfId="0" applyFont="1" applyFill="1" applyBorder="1" applyAlignment="1" applyProtection="1">
      <alignment horizontal="left" vertical="top" wrapText="1" readingOrder="1"/>
    </xf>
    <xf numFmtId="0" fontId="2711" fillId="2682" borderId="2569" xfId="0" applyFont="1" applyFill="1" applyBorder="1" applyAlignment="1" applyProtection="1">
      <alignment horizontal="left" vertical="top" wrapText="1" readingOrder="1"/>
    </xf>
    <xf numFmtId="0" fontId="2712" fillId="2683" borderId="2570" xfId="0" applyFont="1" applyFill="1" applyBorder="1" applyAlignment="1" applyProtection="1">
      <alignment horizontal="left" vertical="top" wrapText="1" readingOrder="1"/>
    </xf>
    <xf numFmtId="0" fontId="2713" fillId="2684" borderId="2571" xfId="0" applyFont="1" applyFill="1" applyBorder="1" applyAlignment="1" applyProtection="1">
      <alignment horizontal="left" vertical="top" wrapText="1" readingOrder="1"/>
    </xf>
    <xf numFmtId="0" fontId="2714" fillId="2685" borderId="2572" xfId="0" applyFont="1" applyFill="1" applyBorder="1" applyAlignment="1" applyProtection="1">
      <alignment horizontal="left" vertical="top" wrapText="1" readingOrder="1"/>
    </xf>
    <xf numFmtId="0" fontId="2715" fillId="2686" borderId="2573" xfId="0" applyFont="1" applyFill="1" applyBorder="1" applyAlignment="1" applyProtection="1">
      <alignment horizontal="left" vertical="top" wrapText="1" readingOrder="1"/>
    </xf>
    <xf numFmtId="0" fontId="2716" fillId="2687" borderId="2574" xfId="0" applyFont="1" applyFill="1" applyBorder="1" applyAlignment="1" applyProtection="1">
      <alignment horizontal="left" vertical="top" wrapText="1" readingOrder="1"/>
    </xf>
    <xf numFmtId="0" fontId="2717" fillId="2688" borderId="2575" xfId="0" applyFont="1" applyFill="1" applyBorder="1" applyAlignment="1" applyProtection="1">
      <alignment horizontal="left" vertical="top" wrapText="1" readingOrder="1"/>
    </xf>
    <xf numFmtId="0" fontId="2718" fillId="2689" borderId="2576" xfId="0" applyFont="1" applyFill="1" applyBorder="1" applyAlignment="1" applyProtection="1">
      <alignment horizontal="left" vertical="top" wrapText="1" readingOrder="1"/>
    </xf>
    <xf numFmtId="0" fontId="2719" fillId="2690" borderId="2577" xfId="0" applyFont="1" applyFill="1" applyBorder="1" applyAlignment="1" applyProtection="1">
      <alignment horizontal="left" vertical="top" wrapText="1" readingOrder="1"/>
    </xf>
    <xf numFmtId="0" fontId="2720" fillId="2691" borderId="2578" xfId="0" applyFont="1" applyFill="1" applyBorder="1" applyAlignment="1" applyProtection="1">
      <alignment horizontal="left" vertical="top" wrapText="1" readingOrder="1"/>
    </xf>
    <xf numFmtId="0" fontId="2721" fillId="2692" borderId="2579" xfId="0" applyFont="1" applyFill="1" applyBorder="1" applyAlignment="1" applyProtection="1">
      <alignment horizontal="left" vertical="top" wrapText="1" readingOrder="1"/>
    </xf>
    <xf numFmtId="0" fontId="2722" fillId="2693" borderId="2580" xfId="0" applyFont="1" applyFill="1" applyBorder="1" applyAlignment="1" applyProtection="1">
      <alignment horizontal="left" vertical="top" wrapText="1" readingOrder="1"/>
    </xf>
    <xf numFmtId="0" fontId="2723" fillId="2694" borderId="2581" xfId="0" applyFont="1" applyFill="1" applyBorder="1" applyAlignment="1" applyProtection="1">
      <alignment horizontal="left" vertical="top" wrapText="1" readingOrder="1"/>
    </xf>
    <xf numFmtId="0" fontId="2724" fillId="2695" borderId="2582" xfId="0" applyFont="1" applyFill="1" applyBorder="1" applyAlignment="1" applyProtection="1">
      <alignment horizontal="left" vertical="top" wrapText="1" readingOrder="1"/>
    </xf>
    <xf numFmtId="0" fontId="2725" fillId="2696" borderId="2583" xfId="0" applyFont="1" applyFill="1" applyBorder="1" applyAlignment="1" applyProtection="1">
      <alignment horizontal="left" vertical="top" wrapText="1" readingOrder="1"/>
    </xf>
    <xf numFmtId="0" fontId="2798" fillId="2767" borderId="2656" xfId="0" applyFont="1" applyFill="1" applyBorder="1" applyAlignment="1" applyProtection="1">
      <alignment horizontal="left" vertical="top" wrapText="1" readingOrder="1"/>
    </xf>
    <xf numFmtId="0" fontId="2799" fillId="2768" borderId="2657" xfId="0" applyFont="1" applyFill="1" applyBorder="1" applyAlignment="1" applyProtection="1">
      <alignment horizontal="left" vertical="top" wrapText="1" readingOrder="1"/>
    </xf>
    <xf numFmtId="0" fontId="2800" fillId="2769" borderId="2658" xfId="0" applyFont="1" applyFill="1" applyBorder="1" applyAlignment="1" applyProtection="1">
      <alignment horizontal="left" vertical="top" wrapText="1" readingOrder="1"/>
    </xf>
    <xf numFmtId="0" fontId="2801" fillId="2770" borderId="2659" xfId="0" applyFont="1" applyFill="1" applyBorder="1" applyAlignment="1" applyProtection="1">
      <alignment horizontal="left" vertical="top" wrapText="1" readingOrder="1"/>
    </xf>
    <xf numFmtId="0" fontId="2802" fillId="2771" borderId="2660" xfId="0" applyFont="1" applyFill="1" applyBorder="1" applyAlignment="1" applyProtection="1">
      <alignment horizontal="left" vertical="top" wrapText="1" readingOrder="1"/>
    </xf>
    <xf numFmtId="0" fontId="2803" fillId="2772" borderId="2661" xfId="0" applyFont="1" applyFill="1" applyBorder="1" applyAlignment="1" applyProtection="1">
      <alignment horizontal="left" vertical="top" wrapText="1" readingOrder="1"/>
    </xf>
    <xf numFmtId="0" fontId="2804" fillId="2773" borderId="2662" xfId="0" applyFont="1" applyFill="1" applyBorder="1" applyAlignment="1" applyProtection="1">
      <alignment horizontal="left" vertical="top" wrapText="1" readingOrder="1"/>
    </xf>
    <xf numFmtId="0" fontId="2805" fillId="2774" borderId="2663" xfId="0" applyFont="1" applyFill="1" applyBorder="1" applyAlignment="1" applyProtection="1">
      <alignment horizontal="left" vertical="top" wrapText="1" readingOrder="1"/>
    </xf>
    <xf numFmtId="0" fontId="2806" fillId="2775" borderId="2664" xfId="0" applyFont="1" applyFill="1" applyBorder="1" applyAlignment="1" applyProtection="1">
      <alignment horizontal="left" vertical="top" wrapText="1" readingOrder="1"/>
    </xf>
    <xf numFmtId="0" fontId="2807" fillId="2776" borderId="2665" xfId="0" applyFont="1" applyFill="1" applyBorder="1" applyAlignment="1" applyProtection="1">
      <alignment horizontal="left" vertical="top" wrapText="1" readingOrder="1"/>
    </xf>
    <xf numFmtId="0" fontId="2808" fillId="2777" borderId="2666" xfId="0" applyFont="1" applyFill="1" applyBorder="1" applyAlignment="1" applyProtection="1">
      <alignment horizontal="left" vertical="top" wrapText="1" readingOrder="1"/>
    </xf>
    <xf numFmtId="0" fontId="2809" fillId="2778" borderId="2667" xfId="0" applyFont="1" applyFill="1" applyBorder="1" applyAlignment="1" applyProtection="1">
      <alignment horizontal="left" vertical="top" wrapText="1" readingOrder="1"/>
    </xf>
    <xf numFmtId="0" fontId="2810" fillId="2779" borderId="2668" xfId="0" applyFont="1" applyFill="1" applyBorder="1" applyAlignment="1" applyProtection="1">
      <alignment horizontal="left" vertical="top" wrapText="1" readingOrder="1"/>
    </xf>
    <xf numFmtId="0" fontId="2811" fillId="2780" borderId="2669" xfId="0" applyFont="1" applyFill="1" applyBorder="1" applyAlignment="1" applyProtection="1">
      <alignment horizontal="left" vertical="top" wrapText="1" readingOrder="1"/>
    </xf>
    <xf numFmtId="0" fontId="2812" fillId="2781" borderId="2670" xfId="0" applyFont="1" applyFill="1" applyBorder="1" applyAlignment="1" applyProtection="1">
      <alignment horizontal="left" vertical="top" wrapText="1" readingOrder="1"/>
    </xf>
    <xf numFmtId="0" fontId="2813" fillId="2782" borderId="2671" xfId="0" applyFont="1" applyFill="1" applyBorder="1" applyAlignment="1" applyProtection="1">
      <alignment horizontal="left" vertical="top" wrapText="1" readingOrder="1"/>
    </xf>
    <xf numFmtId="0" fontId="2814" fillId="2783" borderId="2672" xfId="0" applyFont="1" applyFill="1" applyBorder="1" applyAlignment="1" applyProtection="1">
      <alignment horizontal="left" vertical="top" wrapText="1" readingOrder="1"/>
    </xf>
    <xf numFmtId="0" fontId="2815" fillId="2784" borderId="2673" xfId="0" applyFont="1" applyFill="1" applyBorder="1" applyAlignment="1" applyProtection="1">
      <alignment horizontal="left" vertical="top" wrapText="1" readingOrder="1"/>
    </xf>
    <xf numFmtId="0" fontId="2816" fillId="2785" borderId="2674" xfId="0" applyFont="1" applyFill="1" applyBorder="1" applyAlignment="1" applyProtection="1">
      <alignment horizontal="left" vertical="top" wrapText="1" readingOrder="1"/>
    </xf>
    <xf numFmtId="0" fontId="2817" fillId="2786" borderId="2675" xfId="0" applyFont="1" applyFill="1" applyBorder="1" applyAlignment="1" applyProtection="1">
      <alignment horizontal="left" vertical="top" wrapText="1" readingOrder="1"/>
    </xf>
    <xf numFmtId="0" fontId="2818" fillId="2787" borderId="2676" xfId="0" applyFont="1" applyFill="1" applyBorder="1" applyAlignment="1" applyProtection="1">
      <alignment horizontal="left" vertical="top" wrapText="1" readingOrder="1"/>
    </xf>
    <xf numFmtId="0" fontId="2819" fillId="2788" borderId="2677" xfId="0" applyFont="1" applyFill="1" applyBorder="1" applyAlignment="1" applyProtection="1">
      <alignment horizontal="left" vertical="top" wrapText="1" readingOrder="1"/>
    </xf>
    <xf numFmtId="0" fontId="2820" fillId="2789" borderId="2678" xfId="0" applyFont="1" applyFill="1" applyBorder="1" applyAlignment="1" applyProtection="1">
      <alignment horizontal="left" vertical="top" wrapText="1" readingOrder="1"/>
    </xf>
    <xf numFmtId="0" fontId="2821" fillId="2790" borderId="2679" xfId="0" applyFont="1" applyFill="1" applyBorder="1" applyAlignment="1" applyProtection="1">
      <alignment horizontal="left" vertical="top" wrapText="1" readingOrder="1"/>
    </xf>
    <xf numFmtId="0" fontId="2822" fillId="2791" borderId="2680" xfId="0" applyFont="1" applyFill="1" applyBorder="1" applyAlignment="1" applyProtection="1">
      <alignment horizontal="left" vertical="top" wrapText="1" readingOrder="1"/>
    </xf>
    <xf numFmtId="0" fontId="2823" fillId="2792" borderId="2681" xfId="0" applyFont="1" applyFill="1" applyBorder="1" applyAlignment="1" applyProtection="1">
      <alignment horizontal="left" vertical="top" wrapText="1" readingOrder="1"/>
    </xf>
    <xf numFmtId="0" fontId="2824" fillId="2793" borderId="2682" xfId="0" applyFont="1" applyFill="1" applyBorder="1" applyAlignment="1" applyProtection="1">
      <alignment horizontal="left" vertical="top" wrapText="1" readingOrder="1"/>
    </xf>
    <xf numFmtId="0" fontId="2825" fillId="2794" borderId="2683" xfId="0" applyFont="1" applyFill="1" applyBorder="1" applyAlignment="1" applyProtection="1">
      <alignment horizontal="left" vertical="top" wrapText="1" readingOrder="1"/>
    </xf>
    <xf numFmtId="0" fontId="2826" fillId="2795" borderId="2684" xfId="0" applyFont="1" applyFill="1" applyBorder="1" applyAlignment="1" applyProtection="1">
      <alignment horizontal="left" vertical="top" wrapText="1" readingOrder="1"/>
    </xf>
    <xf numFmtId="0" fontId="2384" fillId="2365" borderId="2242" xfId="0" applyFont="1" applyFill="1" applyBorder="1" applyAlignment="1" applyProtection="1">
      <alignment horizontal="left" vertical="top" wrapText="1" readingOrder="1"/>
    </xf>
    <xf numFmtId="0" fontId="2385" fillId="2366" borderId="2243" xfId="0" applyFont="1" applyFill="1" applyBorder="1" applyAlignment="1" applyProtection="1">
      <alignment horizontal="left" vertical="top" wrapText="1" readingOrder="1"/>
    </xf>
    <xf numFmtId="0" fontId="2386" fillId="2367" borderId="2244" xfId="0" applyFont="1" applyFill="1" applyBorder="1" applyAlignment="1" applyProtection="1">
      <alignment horizontal="left" vertical="top" wrapText="1" readingOrder="1"/>
    </xf>
    <xf numFmtId="0" fontId="2387" fillId="2368" borderId="2245" xfId="0" applyFont="1" applyFill="1" applyBorder="1" applyAlignment="1" applyProtection="1">
      <alignment horizontal="left" vertical="top" wrapText="1" readingOrder="1"/>
    </xf>
    <xf numFmtId="0" fontId="2388" fillId="2369" borderId="2246" xfId="0" applyFont="1" applyFill="1" applyBorder="1" applyAlignment="1" applyProtection="1">
      <alignment horizontal="left" vertical="top" wrapText="1" readingOrder="1"/>
    </xf>
    <xf numFmtId="0" fontId="2389" fillId="2370" borderId="2247" xfId="0" applyFont="1" applyFill="1" applyBorder="1" applyAlignment="1" applyProtection="1">
      <alignment horizontal="left" vertical="top" wrapText="1" readingOrder="1"/>
    </xf>
    <xf numFmtId="0" fontId="2390" fillId="2371" borderId="2248" xfId="0" applyFont="1" applyFill="1" applyBorder="1" applyAlignment="1" applyProtection="1">
      <alignment horizontal="left" vertical="top" wrapText="1" readingOrder="1"/>
    </xf>
    <xf numFmtId="0" fontId="2391" fillId="2372" borderId="2249" xfId="0" applyFont="1" applyFill="1" applyBorder="1" applyAlignment="1" applyProtection="1">
      <alignment horizontal="left" vertical="top" wrapText="1" readingOrder="1"/>
    </xf>
    <xf numFmtId="0" fontId="2392" fillId="2373" borderId="2250" xfId="0" applyFont="1" applyFill="1" applyBorder="1" applyAlignment="1" applyProtection="1">
      <alignment horizontal="left" vertical="top" wrapText="1" readingOrder="1"/>
    </xf>
    <xf numFmtId="0" fontId="2393" fillId="2374" borderId="2251" xfId="0" applyFont="1" applyFill="1" applyBorder="1" applyAlignment="1" applyProtection="1">
      <alignment horizontal="left" vertical="top" wrapText="1" readingOrder="1"/>
    </xf>
    <xf numFmtId="0" fontId="2394" fillId="2375" borderId="2252" xfId="0" applyFont="1" applyFill="1" applyBorder="1" applyAlignment="1" applyProtection="1">
      <alignment horizontal="left" vertical="top" wrapText="1" readingOrder="1"/>
    </xf>
    <xf numFmtId="0" fontId="2395" fillId="2376" borderId="2253" xfId="0" applyFont="1" applyFill="1" applyBorder="1" applyAlignment="1" applyProtection="1">
      <alignment horizontal="left" vertical="top" wrapText="1" readingOrder="1"/>
    </xf>
    <xf numFmtId="0" fontId="2396" fillId="2377" borderId="2254" xfId="0" applyFont="1" applyFill="1" applyBorder="1" applyAlignment="1" applyProtection="1">
      <alignment horizontal="left" vertical="top" wrapText="1" readingOrder="1"/>
    </xf>
    <xf numFmtId="0" fontId="2397" fillId="2378" borderId="2255" xfId="0" applyFont="1" applyFill="1" applyBorder="1" applyAlignment="1" applyProtection="1">
      <alignment horizontal="left" vertical="top" wrapText="1" readingOrder="1"/>
    </xf>
    <xf numFmtId="0" fontId="2398" fillId="2379" borderId="2256" xfId="0" applyFont="1" applyFill="1" applyBorder="1" applyAlignment="1" applyProtection="1">
      <alignment horizontal="left" vertical="top" wrapText="1" readingOrder="1"/>
    </xf>
    <xf numFmtId="0" fontId="2399" fillId="2380" borderId="2257" xfId="0" applyFont="1" applyFill="1" applyBorder="1" applyAlignment="1" applyProtection="1">
      <alignment horizontal="left" vertical="top" wrapText="1" readingOrder="1"/>
    </xf>
    <xf numFmtId="0" fontId="2400" fillId="2381" borderId="2258" xfId="0" applyFont="1" applyFill="1" applyBorder="1" applyAlignment="1" applyProtection="1">
      <alignment horizontal="left" vertical="top" wrapText="1" readingOrder="1"/>
    </xf>
    <xf numFmtId="0" fontId="2401" fillId="2382" borderId="2259" xfId="0" applyFont="1" applyFill="1" applyBorder="1" applyAlignment="1" applyProtection="1">
      <alignment horizontal="left" vertical="top" wrapText="1" readingOrder="1"/>
    </xf>
    <xf numFmtId="0" fontId="2402" fillId="2383" borderId="2260" xfId="0" applyFont="1" applyFill="1" applyBorder="1" applyAlignment="1" applyProtection="1">
      <alignment horizontal="left" vertical="top" wrapText="1" readingOrder="1"/>
    </xf>
    <xf numFmtId="0" fontId="2403" fillId="2384" borderId="2261" xfId="0" applyFont="1" applyFill="1" applyBorder="1" applyAlignment="1" applyProtection="1">
      <alignment horizontal="left" vertical="top" wrapText="1" readingOrder="1"/>
    </xf>
    <xf numFmtId="0" fontId="2404" fillId="2385" borderId="2262" xfId="0" applyFont="1" applyFill="1" applyBorder="1" applyAlignment="1" applyProtection="1">
      <alignment horizontal="left" vertical="top" wrapText="1" readingOrder="1"/>
    </xf>
    <xf numFmtId="0" fontId="2405" fillId="2386" borderId="2263" xfId="0" applyFont="1" applyFill="1" applyBorder="1" applyAlignment="1" applyProtection="1">
      <alignment horizontal="left" vertical="top" wrapText="1" readingOrder="1"/>
    </xf>
    <xf numFmtId="0" fontId="2406" fillId="2387" borderId="2264" xfId="0" applyFont="1" applyFill="1" applyBorder="1" applyAlignment="1" applyProtection="1">
      <alignment horizontal="left" vertical="top" wrapText="1" readingOrder="1"/>
    </xf>
    <xf numFmtId="0" fontId="2407" fillId="2388" borderId="2265" xfId="0" applyFont="1" applyFill="1" applyBorder="1" applyAlignment="1" applyProtection="1">
      <alignment horizontal="left" vertical="top" wrapText="1" readingOrder="1"/>
    </xf>
    <xf numFmtId="0" fontId="2408" fillId="2389" borderId="2266" xfId="0" applyFont="1" applyFill="1" applyBorder="1" applyAlignment="1" applyProtection="1">
      <alignment horizontal="left" vertical="top" wrapText="1" readingOrder="1"/>
    </xf>
    <xf numFmtId="0" fontId="2409" fillId="2390" borderId="2267" xfId="0" applyFont="1" applyFill="1" applyBorder="1" applyAlignment="1" applyProtection="1">
      <alignment horizontal="left" vertical="top" wrapText="1" readingOrder="1"/>
    </xf>
    <xf numFmtId="0" fontId="2410" fillId="2391" borderId="2268" xfId="0" applyFont="1" applyFill="1" applyBorder="1" applyAlignment="1" applyProtection="1">
      <alignment horizontal="left" vertical="top" wrapText="1" readingOrder="1"/>
    </xf>
    <xf numFmtId="0" fontId="2411" fillId="2392" borderId="2269" xfId="0" applyFont="1" applyFill="1" applyBorder="1" applyAlignment="1" applyProtection="1">
      <alignment horizontal="left" vertical="top" wrapText="1" readingOrder="1"/>
    </xf>
    <xf numFmtId="0" fontId="2412" fillId="2393" borderId="2270" xfId="0" applyFont="1" applyFill="1" applyBorder="1" applyAlignment="1" applyProtection="1">
      <alignment horizontal="left" vertical="top" wrapText="1" readingOrder="1"/>
    </xf>
    <xf numFmtId="0" fontId="0" fillId="2365" borderId="2242" xfId="0" applyFont="1" applyFill="1" applyBorder="1" applyAlignment="1" applyProtection="1">
      <alignment horizontal="left" vertical="top" wrapText="1" readingOrder="1"/>
    </xf>
    <xf numFmtId="0" fontId="2155" fillId="2138" borderId="2041" xfId="0" applyFont="1" applyFill="1" applyBorder="1" applyAlignment="1" applyProtection="1">
      <alignment horizontal="left" vertical="top" wrapText="1" readingOrder="1"/>
    </xf>
    <xf numFmtId="0" fontId="2156" fillId="2139" borderId="2042" xfId="0" applyFont="1" applyFill="1" applyBorder="1" applyAlignment="1" applyProtection="1">
      <alignment horizontal="left" vertical="top" wrapText="1" readingOrder="1"/>
    </xf>
    <xf numFmtId="0" fontId="2157" fillId="2140" borderId="2043" xfId="0" applyFont="1" applyFill="1" applyBorder="1" applyAlignment="1" applyProtection="1">
      <alignment horizontal="left" vertical="top" wrapText="1" readingOrder="1"/>
    </xf>
    <xf numFmtId="0" fontId="2158" fillId="2141" borderId="2044" xfId="0" applyFont="1" applyFill="1" applyBorder="1" applyAlignment="1" applyProtection="1">
      <alignment horizontal="left" vertical="top" wrapText="1" readingOrder="1"/>
    </xf>
    <xf numFmtId="0" fontId="2159" fillId="2142" borderId="2045" xfId="0" applyFont="1" applyFill="1" applyBorder="1" applyAlignment="1" applyProtection="1">
      <alignment horizontal="left" vertical="top" wrapText="1" readingOrder="1"/>
    </xf>
    <xf numFmtId="0" fontId="2160" fillId="2143" borderId="2046" xfId="0" applyFont="1" applyFill="1" applyBorder="1" applyAlignment="1" applyProtection="1">
      <alignment horizontal="left" vertical="top" wrapText="1" readingOrder="1"/>
    </xf>
    <xf numFmtId="0" fontId="2161" fillId="2144" borderId="2047" xfId="0" applyFont="1" applyFill="1" applyBorder="1" applyAlignment="1" applyProtection="1">
      <alignment horizontal="left" vertical="top" wrapText="1" readingOrder="1"/>
    </xf>
    <xf numFmtId="0" fontId="2162" fillId="2145" borderId="2048" xfId="0" applyFont="1" applyFill="1" applyBorder="1" applyAlignment="1" applyProtection="1">
      <alignment horizontal="left" vertical="top" wrapText="1" readingOrder="1"/>
    </xf>
    <xf numFmtId="0" fontId="2163" fillId="2146" borderId="2049" xfId="0" applyFont="1" applyFill="1" applyBorder="1" applyAlignment="1" applyProtection="1">
      <alignment horizontal="left" vertical="top" wrapText="1" readingOrder="1"/>
    </xf>
    <xf numFmtId="0" fontId="2164" fillId="2147" borderId="2050" xfId="0" applyFont="1" applyFill="1" applyBorder="1" applyAlignment="1" applyProtection="1">
      <alignment horizontal="left" vertical="top" wrapText="1" readingOrder="1"/>
    </xf>
    <xf numFmtId="0" fontId="2165" fillId="2148" borderId="2051" xfId="0" applyFont="1" applyFill="1" applyBorder="1" applyAlignment="1" applyProtection="1">
      <alignment horizontal="left" vertical="top" wrapText="1" readingOrder="1"/>
    </xf>
    <xf numFmtId="0" fontId="2166" fillId="2149" borderId="2052" xfId="0" applyFont="1" applyFill="1" applyBorder="1" applyAlignment="1" applyProtection="1">
      <alignment horizontal="left" vertical="top" wrapText="1" readingOrder="1"/>
    </xf>
    <xf numFmtId="0" fontId="2167" fillId="2150" borderId="2053" xfId="0" applyFont="1" applyFill="1" applyBorder="1" applyAlignment="1" applyProtection="1">
      <alignment horizontal="left" vertical="top" wrapText="1" readingOrder="1"/>
    </xf>
    <xf numFmtId="0" fontId="2168" fillId="2151" borderId="2054" xfId="0" applyFont="1" applyFill="1" applyBorder="1" applyAlignment="1" applyProtection="1">
      <alignment horizontal="left" vertical="top" wrapText="1" readingOrder="1"/>
    </xf>
    <xf numFmtId="0" fontId="2169" fillId="2152" borderId="2055" xfId="0" applyFont="1" applyFill="1" applyBorder="1" applyAlignment="1" applyProtection="1">
      <alignment horizontal="left" vertical="top" wrapText="1" readingOrder="1"/>
    </xf>
    <xf numFmtId="0" fontId="2170" fillId="2153" borderId="2056" xfId="0" applyFont="1" applyFill="1" applyBorder="1" applyAlignment="1" applyProtection="1">
      <alignment horizontal="left" vertical="top" wrapText="1" readingOrder="1"/>
    </xf>
    <xf numFmtId="0" fontId="2171" fillId="2154" borderId="2057" xfId="0" applyFont="1" applyFill="1" applyBorder="1" applyAlignment="1" applyProtection="1">
      <alignment horizontal="left" vertical="top" wrapText="1" readingOrder="1"/>
    </xf>
    <xf numFmtId="0" fontId="2172" fillId="2155" borderId="2058" xfId="0" applyFont="1" applyFill="1" applyBorder="1" applyAlignment="1" applyProtection="1">
      <alignment horizontal="left" vertical="top" wrapText="1" readingOrder="1"/>
    </xf>
    <xf numFmtId="0" fontId="2173" fillId="2156" borderId="2059" xfId="0" applyFont="1" applyFill="1" applyBorder="1" applyAlignment="1" applyProtection="1">
      <alignment horizontal="left" vertical="top" wrapText="1" readingOrder="1"/>
    </xf>
    <xf numFmtId="0" fontId="2174" fillId="2157" borderId="2060" xfId="0" applyFont="1" applyFill="1" applyBorder="1" applyAlignment="1" applyProtection="1">
      <alignment horizontal="left" vertical="top" wrapText="1" readingOrder="1"/>
    </xf>
    <xf numFmtId="0" fontId="2175" fillId="2158" borderId="2061" xfId="0" applyFont="1" applyFill="1" applyBorder="1" applyAlignment="1" applyProtection="1">
      <alignment horizontal="left" vertical="top" wrapText="1" readingOrder="1"/>
    </xf>
    <xf numFmtId="0" fontId="2176" fillId="2159" borderId="2062" xfId="0" applyFont="1" applyFill="1" applyBorder="1" applyAlignment="1" applyProtection="1">
      <alignment horizontal="left" vertical="top" wrapText="1" readingOrder="1"/>
    </xf>
    <xf numFmtId="0" fontId="2177" fillId="2160" borderId="2063" xfId="0" applyFont="1" applyFill="1" applyBorder="1" applyAlignment="1" applyProtection="1">
      <alignment horizontal="left" vertical="top" wrapText="1" readingOrder="1"/>
    </xf>
    <xf numFmtId="0" fontId="2178" fillId="2161" borderId="2064" xfId="0" applyFont="1" applyFill="1" applyBorder="1" applyAlignment="1" applyProtection="1">
      <alignment horizontal="left" vertical="top" wrapText="1" readingOrder="1"/>
    </xf>
    <xf numFmtId="0" fontId="2179" fillId="2162" borderId="2065" xfId="0" applyFont="1" applyFill="1" applyBorder="1" applyAlignment="1" applyProtection="1">
      <alignment horizontal="left" vertical="top" wrapText="1" readingOrder="1"/>
    </xf>
    <xf numFmtId="0" fontId="2180" fillId="2163" borderId="2066" xfId="0" applyFont="1" applyFill="1" applyBorder="1" applyAlignment="1" applyProtection="1">
      <alignment horizontal="left" vertical="top" wrapText="1" readingOrder="1"/>
    </xf>
    <xf numFmtId="0" fontId="2181" fillId="2164" borderId="2067" xfId="0" applyFont="1" applyFill="1" applyBorder="1" applyAlignment="1" applyProtection="1">
      <alignment horizontal="left" vertical="top" wrapText="1" readingOrder="1"/>
    </xf>
    <xf numFmtId="0" fontId="2182" fillId="2165" borderId="2068" xfId="0" applyFont="1" applyFill="1" applyBorder="1" applyAlignment="1" applyProtection="1">
      <alignment horizontal="left" vertical="top" wrapText="1" readingOrder="1"/>
    </xf>
    <xf numFmtId="0" fontId="2183" fillId="2166" borderId="2069" xfId="0" applyFont="1" applyFill="1" applyBorder="1" applyAlignment="1" applyProtection="1">
      <alignment horizontal="left" vertical="top" wrapText="1" readingOrder="1"/>
    </xf>
    <xf numFmtId="0" fontId="2283" fillId="2264" borderId="2141" xfId="0" applyFont="1" applyFill="1" applyBorder="1" applyAlignment="1" applyProtection="1">
      <alignment horizontal="left" vertical="top" wrapText="1" readingOrder="1"/>
    </xf>
    <xf numFmtId="0" fontId="2284" fillId="2265" borderId="2142" xfId="0" applyFont="1" applyFill="1" applyBorder="1" applyAlignment="1" applyProtection="1">
      <alignment horizontal="left" vertical="top" wrapText="1" readingOrder="1"/>
    </xf>
    <xf numFmtId="0" fontId="2285" fillId="2266" borderId="2143" xfId="0" applyFont="1" applyFill="1" applyBorder="1" applyAlignment="1" applyProtection="1">
      <alignment horizontal="left" vertical="top" wrapText="1" readingOrder="1"/>
    </xf>
    <xf numFmtId="0" fontId="2286" fillId="2267" borderId="2144" xfId="0" applyFont="1" applyFill="1" applyBorder="1" applyAlignment="1" applyProtection="1">
      <alignment horizontal="left" vertical="top" wrapText="1" readingOrder="1"/>
    </xf>
    <xf numFmtId="0" fontId="2287" fillId="2268" borderId="2145" xfId="0" applyFont="1" applyFill="1" applyBorder="1" applyAlignment="1" applyProtection="1">
      <alignment horizontal="left" vertical="top" wrapText="1" readingOrder="1"/>
    </xf>
    <xf numFmtId="0" fontId="2288" fillId="2269" borderId="2146" xfId="0" applyFont="1" applyFill="1" applyBorder="1" applyAlignment="1" applyProtection="1">
      <alignment horizontal="left" vertical="top" wrapText="1" readingOrder="1"/>
    </xf>
    <xf numFmtId="0" fontId="2289" fillId="2270" borderId="2147" xfId="0" applyFont="1" applyFill="1" applyBorder="1" applyAlignment="1" applyProtection="1">
      <alignment horizontal="left" vertical="top" wrapText="1" readingOrder="1"/>
    </xf>
    <xf numFmtId="0" fontId="2290" fillId="2271" borderId="2148" xfId="0" applyFont="1" applyFill="1" applyBorder="1" applyAlignment="1" applyProtection="1">
      <alignment horizontal="left" vertical="top" wrapText="1" readingOrder="1"/>
    </xf>
    <xf numFmtId="0" fontId="2291" fillId="2272" borderId="2149" xfId="0" applyFont="1" applyFill="1" applyBorder="1" applyAlignment="1" applyProtection="1">
      <alignment horizontal="left" vertical="top" wrapText="1" readingOrder="1"/>
    </xf>
    <xf numFmtId="0" fontId="2292" fillId="2273" borderId="2150" xfId="0" applyFont="1" applyFill="1" applyBorder="1" applyAlignment="1" applyProtection="1">
      <alignment horizontal="left" vertical="top" wrapText="1" readingOrder="1"/>
    </xf>
    <xf numFmtId="0" fontId="2293" fillId="2274" borderId="2151" xfId="0" applyFont="1" applyFill="1" applyBorder="1" applyAlignment="1" applyProtection="1">
      <alignment horizontal="left" vertical="top" wrapText="1" readingOrder="1"/>
    </xf>
    <xf numFmtId="0" fontId="2294" fillId="2275" borderId="2152" xfId="0" applyFont="1" applyFill="1" applyBorder="1" applyAlignment="1" applyProtection="1">
      <alignment horizontal="left" vertical="top" wrapText="1" readingOrder="1"/>
    </xf>
    <xf numFmtId="0" fontId="2295" fillId="2276" borderId="2153" xfId="0" applyFont="1" applyFill="1" applyBorder="1" applyAlignment="1" applyProtection="1">
      <alignment horizontal="left" vertical="top" wrapText="1" readingOrder="1"/>
    </xf>
    <xf numFmtId="0" fontId="2296" fillId="2277" borderId="2154" xfId="0" applyFont="1" applyFill="1" applyBorder="1" applyAlignment="1" applyProtection="1">
      <alignment horizontal="left" vertical="top" wrapText="1" readingOrder="1"/>
    </xf>
    <xf numFmtId="0" fontId="2297" fillId="2278" borderId="2155" xfId="0" applyFont="1" applyFill="1" applyBorder="1" applyAlignment="1" applyProtection="1">
      <alignment horizontal="left" vertical="top" wrapText="1" readingOrder="1"/>
    </xf>
    <xf numFmtId="0" fontId="2298" fillId="2279" borderId="2156" xfId="0" applyFont="1" applyFill="1" applyBorder="1" applyAlignment="1" applyProtection="1">
      <alignment horizontal="left" vertical="top" wrapText="1" readingOrder="1"/>
    </xf>
    <xf numFmtId="0" fontId="2299" fillId="2280" borderId="2157" xfId="0" applyFont="1" applyFill="1" applyBorder="1" applyAlignment="1" applyProtection="1">
      <alignment horizontal="left" vertical="top" wrapText="1" readingOrder="1"/>
    </xf>
    <xf numFmtId="0" fontId="2300" fillId="2281" borderId="2158" xfId="0" applyFont="1" applyFill="1" applyBorder="1" applyAlignment="1" applyProtection="1">
      <alignment horizontal="left" vertical="top" wrapText="1" readingOrder="1"/>
    </xf>
    <xf numFmtId="0" fontId="2301" fillId="2282" borderId="2159" xfId="0" applyFont="1" applyFill="1" applyBorder="1" applyAlignment="1" applyProtection="1">
      <alignment horizontal="left" vertical="top" wrapText="1" readingOrder="1"/>
    </xf>
    <xf numFmtId="0" fontId="2302" fillId="2283" borderId="2160" xfId="0" applyFont="1" applyFill="1" applyBorder="1" applyAlignment="1" applyProtection="1">
      <alignment horizontal="left" vertical="top" wrapText="1" readingOrder="1"/>
    </xf>
    <xf numFmtId="0" fontId="2303" fillId="2284" borderId="2161" xfId="0" applyFont="1" applyFill="1" applyBorder="1" applyAlignment="1" applyProtection="1">
      <alignment horizontal="left" vertical="top" wrapText="1" readingOrder="1"/>
    </xf>
    <xf numFmtId="0" fontId="2304" fillId="2285" borderId="2162" xfId="0" applyFont="1" applyFill="1" applyBorder="1" applyAlignment="1" applyProtection="1">
      <alignment horizontal="left" vertical="top" wrapText="1" readingOrder="1"/>
    </xf>
    <xf numFmtId="0" fontId="2305" fillId="2286" borderId="2163" xfId="0" applyFont="1" applyFill="1" applyBorder="1" applyAlignment="1" applyProtection="1">
      <alignment horizontal="left" vertical="top" wrapText="1" readingOrder="1"/>
    </xf>
    <xf numFmtId="0" fontId="2306" fillId="2287" borderId="2164" xfId="0" applyFont="1" applyFill="1" applyBorder="1" applyAlignment="1" applyProtection="1">
      <alignment horizontal="left" vertical="top" wrapText="1" readingOrder="1"/>
    </xf>
    <xf numFmtId="0" fontId="2307" fillId="2288" borderId="2165" xfId="0" applyFont="1" applyFill="1" applyBorder="1" applyAlignment="1" applyProtection="1">
      <alignment horizontal="left" vertical="top" wrapText="1" readingOrder="1"/>
    </xf>
    <xf numFmtId="0" fontId="2308" fillId="2289" borderId="2166" xfId="0" applyFont="1" applyFill="1" applyBorder="1" applyAlignment="1" applyProtection="1">
      <alignment horizontal="left" vertical="top" wrapText="1" readingOrder="1"/>
    </xf>
    <xf numFmtId="0" fontId="2309" fillId="2290" borderId="2167" xfId="0" applyFont="1" applyFill="1" applyBorder="1" applyAlignment="1" applyProtection="1">
      <alignment horizontal="left" vertical="top" wrapText="1" readingOrder="1"/>
    </xf>
    <xf numFmtId="0" fontId="2310" fillId="2291" borderId="2168" xfId="0" applyFont="1" applyFill="1" applyBorder="1" applyAlignment="1" applyProtection="1">
      <alignment horizontal="left" vertical="top" wrapText="1" readingOrder="1"/>
    </xf>
    <xf numFmtId="0" fontId="2311" fillId="2292" borderId="2169" xfId="0" applyFont="1" applyFill="1" applyBorder="1" applyAlignment="1" applyProtection="1">
      <alignment horizontal="left" vertical="top" wrapText="1" readingOrder="1"/>
    </xf>
    <xf numFmtId="0" fontId="1925" fillId="1910" borderId="1811" xfId="0" applyFont="1" applyFill="1" applyBorder="1" applyAlignment="1" applyProtection="1">
      <alignment horizontal="left" vertical="top" wrapText="1" readingOrder="1"/>
    </xf>
    <xf numFmtId="0" fontId="1926" fillId="1911" borderId="1812" xfId="0" applyFont="1" applyFill="1" applyBorder="1" applyAlignment="1" applyProtection="1">
      <alignment horizontal="left" vertical="top" wrapText="1" readingOrder="1"/>
    </xf>
    <xf numFmtId="0" fontId="1927" fillId="1912" borderId="1813" xfId="0" applyFont="1" applyFill="1" applyBorder="1" applyAlignment="1" applyProtection="1">
      <alignment horizontal="left" vertical="top" wrapText="1" readingOrder="1"/>
    </xf>
    <xf numFmtId="0" fontId="1928" fillId="1913" borderId="1814" xfId="0" applyFont="1" applyFill="1" applyBorder="1" applyAlignment="1" applyProtection="1">
      <alignment horizontal="left" vertical="top" wrapText="1" readingOrder="1"/>
    </xf>
    <xf numFmtId="0" fontId="1929" fillId="1914" borderId="1815" xfId="0" applyFont="1" applyFill="1" applyBorder="1" applyAlignment="1" applyProtection="1">
      <alignment horizontal="left" vertical="top" wrapText="1" readingOrder="1"/>
    </xf>
    <xf numFmtId="0" fontId="1930" fillId="1915" borderId="1816" xfId="0" applyFont="1" applyFill="1" applyBorder="1" applyAlignment="1" applyProtection="1">
      <alignment horizontal="left" vertical="top" wrapText="1" readingOrder="1"/>
    </xf>
    <xf numFmtId="0" fontId="1931" fillId="1916" borderId="1817" xfId="0" applyFont="1" applyFill="1" applyBorder="1" applyAlignment="1" applyProtection="1">
      <alignment horizontal="left" vertical="top" wrapText="1" readingOrder="1"/>
    </xf>
    <xf numFmtId="0" fontId="1932" fillId="1917" borderId="1818" xfId="0" applyFont="1" applyFill="1" applyBorder="1" applyAlignment="1" applyProtection="1">
      <alignment horizontal="left" vertical="top" wrapText="1" readingOrder="1"/>
    </xf>
    <xf numFmtId="0" fontId="1933" fillId="1918" borderId="1819" xfId="0" applyFont="1" applyFill="1" applyBorder="1" applyAlignment="1" applyProtection="1">
      <alignment horizontal="left" vertical="top" wrapText="1" readingOrder="1"/>
    </xf>
    <xf numFmtId="0" fontId="1934" fillId="1919" borderId="1820" xfId="0" applyFont="1" applyFill="1" applyBorder="1" applyAlignment="1" applyProtection="1">
      <alignment horizontal="left" vertical="top" wrapText="1" readingOrder="1"/>
    </xf>
    <xf numFmtId="0" fontId="1935" fillId="1920" borderId="1821" xfId="0" applyFont="1" applyFill="1" applyBorder="1" applyAlignment="1" applyProtection="1">
      <alignment horizontal="left" vertical="top" wrapText="1" readingOrder="1"/>
    </xf>
    <xf numFmtId="0" fontId="1936" fillId="1921" borderId="1822" xfId="0" applyFont="1" applyFill="1" applyBorder="1" applyAlignment="1" applyProtection="1">
      <alignment horizontal="left" vertical="top" wrapText="1" readingOrder="1"/>
    </xf>
    <xf numFmtId="0" fontId="1937" fillId="1922" borderId="1823" xfId="0" applyFont="1" applyFill="1" applyBorder="1" applyAlignment="1" applyProtection="1">
      <alignment horizontal="left" vertical="top" wrapText="1" readingOrder="1"/>
    </xf>
    <xf numFmtId="0" fontId="1938" fillId="1923" borderId="1824" xfId="0" applyFont="1" applyFill="1" applyBorder="1" applyAlignment="1" applyProtection="1">
      <alignment horizontal="left" vertical="top" wrapText="1" readingOrder="1"/>
    </xf>
    <xf numFmtId="0" fontId="1939" fillId="1924" borderId="1825" xfId="0" applyFont="1" applyFill="1" applyBorder="1" applyAlignment="1" applyProtection="1">
      <alignment horizontal="left" vertical="top" wrapText="1" readingOrder="1"/>
    </xf>
    <xf numFmtId="0" fontId="1940" fillId="1925" borderId="1826" xfId="0" applyFont="1" applyFill="1" applyBorder="1" applyAlignment="1" applyProtection="1">
      <alignment horizontal="left" vertical="top" wrapText="1" readingOrder="1"/>
    </xf>
    <xf numFmtId="0" fontId="1941" fillId="1926" borderId="1827" xfId="0" applyFont="1" applyFill="1" applyBorder="1" applyAlignment="1" applyProtection="1">
      <alignment horizontal="left" vertical="top" wrapText="1" readingOrder="1"/>
    </xf>
    <xf numFmtId="0" fontId="1942" fillId="1927" borderId="1828" xfId="0" applyFont="1" applyFill="1" applyBorder="1" applyAlignment="1" applyProtection="1">
      <alignment horizontal="left" vertical="top" wrapText="1" readingOrder="1"/>
    </xf>
    <xf numFmtId="0" fontId="1943" fillId="1928" borderId="1829" xfId="0" applyFont="1" applyFill="1" applyBorder="1" applyAlignment="1" applyProtection="1">
      <alignment horizontal="left" vertical="top" wrapText="1" readingOrder="1"/>
    </xf>
    <xf numFmtId="0" fontId="1944" fillId="1929" borderId="1830" xfId="0" applyFont="1" applyFill="1" applyBorder="1" applyAlignment="1" applyProtection="1">
      <alignment horizontal="left" vertical="top" wrapText="1" readingOrder="1"/>
    </xf>
    <xf numFmtId="0" fontId="1945" fillId="1930" borderId="1831" xfId="0" applyFont="1" applyFill="1" applyBorder="1" applyAlignment="1" applyProtection="1">
      <alignment horizontal="left" vertical="top" wrapText="1" readingOrder="1"/>
    </xf>
    <xf numFmtId="0" fontId="1946" fillId="1931" borderId="1832" xfId="0" applyFont="1" applyFill="1" applyBorder="1" applyAlignment="1" applyProtection="1">
      <alignment horizontal="left" vertical="top" wrapText="1" readingOrder="1"/>
    </xf>
    <xf numFmtId="0" fontId="1947" fillId="1932" borderId="1833" xfId="0" applyFont="1" applyFill="1" applyBorder="1" applyAlignment="1" applyProtection="1">
      <alignment horizontal="left" vertical="top" wrapText="1" readingOrder="1"/>
    </xf>
    <xf numFmtId="0" fontId="1948" fillId="1933" borderId="1834" xfId="0" applyFont="1" applyFill="1" applyBorder="1" applyAlignment="1" applyProtection="1">
      <alignment horizontal="left" vertical="top" wrapText="1" readingOrder="1"/>
    </xf>
    <xf numFmtId="0" fontId="1949" fillId="1934" borderId="1835" xfId="0" applyFont="1" applyFill="1" applyBorder="1" applyAlignment="1" applyProtection="1">
      <alignment horizontal="left" vertical="top" wrapText="1" readingOrder="1"/>
    </xf>
    <xf numFmtId="0" fontId="1950" fillId="1935" borderId="1836" xfId="0" applyFont="1" applyFill="1" applyBorder="1" applyAlignment="1" applyProtection="1">
      <alignment horizontal="left" vertical="top" wrapText="1" readingOrder="1"/>
    </xf>
    <xf numFmtId="0" fontId="1951" fillId="1936" borderId="1837" xfId="0" applyFont="1" applyFill="1" applyBorder="1" applyAlignment="1" applyProtection="1">
      <alignment horizontal="left" vertical="top" wrapText="1" readingOrder="1"/>
    </xf>
    <xf numFmtId="0" fontId="1952" fillId="1937" borderId="1838" xfId="0" applyFont="1" applyFill="1" applyBorder="1" applyAlignment="1" applyProtection="1">
      <alignment horizontal="left" vertical="top" wrapText="1" readingOrder="1"/>
    </xf>
    <xf numFmtId="0" fontId="1953" fillId="1938" borderId="1839" xfId="0" applyFont="1" applyFill="1" applyBorder="1" applyAlignment="1" applyProtection="1">
      <alignment horizontal="left" vertical="top" wrapText="1" readingOrder="1"/>
    </xf>
    <xf numFmtId="0" fontId="2055" fillId="2038" borderId="1941" xfId="0" applyFont="1" applyFill="1" applyBorder="1" applyAlignment="1" applyProtection="1">
      <alignment horizontal="left" vertical="top" wrapText="1" readingOrder="1"/>
    </xf>
    <xf numFmtId="0" fontId="2056" fillId="2039" borderId="1942" xfId="0" applyFont="1" applyFill="1" applyBorder="1" applyAlignment="1" applyProtection="1">
      <alignment horizontal="left" vertical="top" wrapText="1" readingOrder="1"/>
    </xf>
    <xf numFmtId="0" fontId="2057" fillId="2040" borderId="1943" xfId="0" applyFont="1" applyFill="1" applyBorder="1" applyAlignment="1" applyProtection="1">
      <alignment horizontal="left" vertical="top" wrapText="1" readingOrder="1"/>
    </xf>
    <xf numFmtId="0" fontId="2058" fillId="2041" borderId="1944" xfId="0" applyFont="1" applyFill="1" applyBorder="1" applyAlignment="1" applyProtection="1">
      <alignment horizontal="left" vertical="top" wrapText="1" readingOrder="1"/>
    </xf>
    <xf numFmtId="0" fontId="2059" fillId="2042" borderId="1945" xfId="0" applyFont="1" applyFill="1" applyBorder="1" applyAlignment="1" applyProtection="1">
      <alignment horizontal="left" vertical="top" wrapText="1" readingOrder="1"/>
    </xf>
    <xf numFmtId="0" fontId="2060" fillId="2043" borderId="1946" xfId="0" applyFont="1" applyFill="1" applyBorder="1" applyAlignment="1" applyProtection="1">
      <alignment horizontal="left" vertical="top" wrapText="1" readingOrder="1"/>
    </xf>
    <xf numFmtId="0" fontId="2061" fillId="2044" borderId="1947" xfId="0" applyFont="1" applyFill="1" applyBorder="1" applyAlignment="1" applyProtection="1">
      <alignment horizontal="left" vertical="top" wrapText="1" readingOrder="1"/>
    </xf>
    <xf numFmtId="0" fontId="2062" fillId="2045" borderId="1948" xfId="0" applyFont="1" applyFill="1" applyBorder="1" applyAlignment="1" applyProtection="1">
      <alignment horizontal="left" vertical="top" wrapText="1" readingOrder="1"/>
    </xf>
    <xf numFmtId="0" fontId="2063" fillId="2046" borderId="1949" xfId="0" applyFont="1" applyFill="1" applyBorder="1" applyAlignment="1" applyProtection="1">
      <alignment horizontal="left" vertical="top" wrapText="1" readingOrder="1"/>
    </xf>
    <xf numFmtId="0" fontId="2064" fillId="2047" borderId="1950" xfId="0" applyFont="1" applyFill="1" applyBorder="1" applyAlignment="1" applyProtection="1">
      <alignment horizontal="left" vertical="top" wrapText="1" readingOrder="1"/>
    </xf>
    <xf numFmtId="0" fontId="2065" fillId="2048" borderId="1951" xfId="0" applyFont="1" applyFill="1" applyBorder="1" applyAlignment="1" applyProtection="1">
      <alignment horizontal="left" vertical="top" wrapText="1" readingOrder="1"/>
    </xf>
    <xf numFmtId="0" fontId="2066" fillId="2049" borderId="1952" xfId="0" applyFont="1" applyFill="1" applyBorder="1" applyAlignment="1" applyProtection="1">
      <alignment horizontal="left" vertical="top" wrapText="1" readingOrder="1"/>
    </xf>
    <xf numFmtId="0" fontId="2067" fillId="2050" borderId="1953" xfId="0" applyFont="1" applyFill="1" applyBorder="1" applyAlignment="1" applyProtection="1">
      <alignment horizontal="left" vertical="top" wrapText="1" readingOrder="1"/>
    </xf>
    <xf numFmtId="0" fontId="2068" fillId="2051" borderId="1954" xfId="0" applyFont="1" applyFill="1" applyBorder="1" applyAlignment="1" applyProtection="1">
      <alignment horizontal="left" vertical="top" wrapText="1" readingOrder="1"/>
    </xf>
    <xf numFmtId="0" fontId="2069" fillId="2052" borderId="1955" xfId="0" applyFont="1" applyFill="1" applyBorder="1" applyAlignment="1" applyProtection="1">
      <alignment horizontal="left" vertical="top" wrapText="1" readingOrder="1"/>
    </xf>
    <xf numFmtId="0" fontId="2070" fillId="2053" borderId="1956" xfId="0" applyFont="1" applyFill="1" applyBorder="1" applyAlignment="1" applyProtection="1">
      <alignment horizontal="left" vertical="top" wrapText="1" readingOrder="1"/>
    </xf>
    <xf numFmtId="0" fontId="2071" fillId="2054" borderId="1957" xfId="0" applyFont="1" applyFill="1" applyBorder="1" applyAlignment="1" applyProtection="1">
      <alignment horizontal="left" vertical="top" wrapText="1" readingOrder="1"/>
    </xf>
    <xf numFmtId="0" fontId="2072" fillId="2055" borderId="1958" xfId="0" applyFont="1" applyFill="1" applyBorder="1" applyAlignment="1" applyProtection="1">
      <alignment horizontal="left" vertical="top" wrapText="1" readingOrder="1"/>
    </xf>
    <xf numFmtId="0" fontId="2073" fillId="2056" borderId="1959" xfId="0" applyFont="1" applyFill="1" applyBorder="1" applyAlignment="1" applyProtection="1">
      <alignment horizontal="left" vertical="top" wrapText="1" readingOrder="1"/>
    </xf>
    <xf numFmtId="0" fontId="2074" fillId="2057" borderId="1960" xfId="0" applyFont="1" applyFill="1" applyBorder="1" applyAlignment="1" applyProtection="1">
      <alignment horizontal="left" vertical="top" wrapText="1" readingOrder="1"/>
    </xf>
    <xf numFmtId="0" fontId="2075" fillId="2058" borderId="1961" xfId="0" applyFont="1" applyFill="1" applyBorder="1" applyAlignment="1" applyProtection="1">
      <alignment horizontal="left" vertical="top" wrapText="1" readingOrder="1"/>
    </xf>
    <xf numFmtId="0" fontId="2076" fillId="2059" borderId="1962" xfId="0" applyFont="1" applyFill="1" applyBorder="1" applyAlignment="1" applyProtection="1">
      <alignment horizontal="left" vertical="top" wrapText="1" readingOrder="1"/>
    </xf>
    <xf numFmtId="0" fontId="2077" fillId="2060" borderId="1963" xfId="0" applyFont="1" applyFill="1" applyBorder="1" applyAlignment="1" applyProtection="1">
      <alignment horizontal="left" vertical="top" wrapText="1" readingOrder="1"/>
    </xf>
    <xf numFmtId="0" fontId="2078" fillId="2061" borderId="1964" xfId="0" applyFont="1" applyFill="1" applyBorder="1" applyAlignment="1" applyProtection="1">
      <alignment horizontal="left" vertical="top" wrapText="1" readingOrder="1"/>
    </xf>
    <xf numFmtId="0" fontId="2079" fillId="2062" borderId="1965" xfId="0" applyFont="1" applyFill="1" applyBorder="1" applyAlignment="1" applyProtection="1">
      <alignment horizontal="left" vertical="top" wrapText="1" readingOrder="1"/>
    </xf>
    <xf numFmtId="0" fontId="2080" fillId="2063" borderId="1966" xfId="0" applyFont="1" applyFill="1" applyBorder="1" applyAlignment="1" applyProtection="1">
      <alignment horizontal="left" vertical="top" wrapText="1" readingOrder="1"/>
    </xf>
    <xf numFmtId="0" fontId="2081" fillId="2064" borderId="1967" xfId="0" applyFont="1" applyFill="1" applyBorder="1" applyAlignment="1" applyProtection="1">
      <alignment horizontal="left" vertical="top" wrapText="1" readingOrder="1"/>
    </xf>
    <xf numFmtId="0" fontId="2082" fillId="2065" borderId="1968" xfId="0" applyFont="1" applyFill="1" applyBorder="1" applyAlignment="1" applyProtection="1">
      <alignment horizontal="left" vertical="top" wrapText="1" readingOrder="1"/>
    </xf>
    <xf numFmtId="0" fontId="2083" fillId="2066" borderId="1969" xfId="0" applyFont="1" applyFill="1" applyBorder="1" applyAlignment="1" applyProtection="1">
      <alignment horizontal="left" vertical="top" wrapText="1" readingOrder="1"/>
    </xf>
    <xf numFmtId="0" fontId="1528" fillId="1515" borderId="1472" xfId="0" applyFont="1" applyFill="1" applyBorder="1" applyAlignment="1" applyProtection="1">
      <alignment horizontal="left" vertical="top" wrapText="1" readingOrder="1"/>
    </xf>
    <xf numFmtId="0" fontId="1529" fillId="1516" borderId="1473" xfId="0" applyFont="1" applyFill="1" applyBorder="1" applyAlignment="1" applyProtection="1">
      <alignment horizontal="left" vertical="top" wrapText="1" readingOrder="1"/>
    </xf>
    <xf numFmtId="0" fontId="1530" fillId="1517" borderId="1474" xfId="0" applyFont="1" applyFill="1" applyBorder="1" applyAlignment="1" applyProtection="1">
      <alignment horizontal="left" vertical="top" wrapText="1" readingOrder="1"/>
    </xf>
    <xf numFmtId="0" fontId="1531" fillId="1518" borderId="1475" xfId="0" applyFont="1" applyFill="1" applyBorder="1" applyAlignment="1" applyProtection="1">
      <alignment horizontal="left" vertical="top" wrapText="1" readingOrder="1"/>
    </xf>
    <xf numFmtId="0" fontId="1532" fillId="1519" borderId="1476" xfId="0" applyFont="1" applyFill="1" applyBorder="1" applyAlignment="1" applyProtection="1">
      <alignment horizontal="left" vertical="top" wrapText="1" readingOrder="1"/>
    </xf>
    <xf numFmtId="0" fontId="1533" fillId="1520" borderId="1477" xfId="0" applyFont="1" applyFill="1" applyBorder="1" applyAlignment="1" applyProtection="1">
      <alignment horizontal="left" vertical="top" wrapText="1" readingOrder="1"/>
    </xf>
    <xf numFmtId="0" fontId="1534" fillId="1521" borderId="1478" xfId="0" applyFont="1" applyFill="1" applyBorder="1" applyAlignment="1" applyProtection="1">
      <alignment horizontal="left" vertical="top" wrapText="1" readingOrder="1"/>
    </xf>
    <xf numFmtId="0" fontId="1535" fillId="1522" borderId="1479" xfId="0" applyFont="1" applyFill="1" applyBorder="1" applyAlignment="1" applyProtection="1">
      <alignment horizontal="left" vertical="top" wrapText="1" readingOrder="1"/>
    </xf>
    <xf numFmtId="0" fontId="1536" fillId="1523" borderId="1480" xfId="0" applyFont="1" applyFill="1" applyBorder="1" applyAlignment="1" applyProtection="1">
      <alignment horizontal="left" vertical="top" wrapText="1" readingOrder="1"/>
    </xf>
    <xf numFmtId="0" fontId="1537" fillId="1524" borderId="1481" xfId="0" applyFont="1" applyFill="1" applyBorder="1" applyAlignment="1" applyProtection="1">
      <alignment horizontal="left" vertical="top" wrapText="1" readingOrder="1"/>
    </xf>
    <xf numFmtId="0" fontId="1538" fillId="1525" borderId="1482" xfId="0" applyFont="1" applyFill="1" applyBorder="1" applyAlignment="1" applyProtection="1">
      <alignment horizontal="left" vertical="top" wrapText="1" readingOrder="1"/>
    </xf>
    <xf numFmtId="0" fontId="1539" fillId="1526" borderId="1483" xfId="0" applyFont="1" applyFill="1" applyBorder="1" applyAlignment="1" applyProtection="1">
      <alignment horizontal="left" vertical="top" wrapText="1" readingOrder="1"/>
    </xf>
    <xf numFmtId="0" fontId="1540" fillId="1527" borderId="1484" xfId="0" applyFont="1" applyFill="1" applyBorder="1" applyAlignment="1" applyProtection="1">
      <alignment horizontal="left" vertical="top" wrapText="1" readingOrder="1"/>
    </xf>
    <xf numFmtId="0" fontId="1541" fillId="1528" borderId="1485" xfId="0" applyFont="1" applyFill="1" applyBorder="1" applyAlignment="1" applyProtection="1">
      <alignment horizontal="left" vertical="top" wrapText="1" readingOrder="1"/>
    </xf>
    <xf numFmtId="0" fontId="1542" fillId="1529" borderId="1486" xfId="0" applyFont="1" applyFill="1" applyBorder="1" applyAlignment="1" applyProtection="1">
      <alignment horizontal="left" vertical="top" wrapText="1" readingOrder="1"/>
    </xf>
    <xf numFmtId="0" fontId="1543" fillId="1530" borderId="1487" xfId="0" applyFont="1" applyFill="1" applyBorder="1" applyAlignment="1" applyProtection="1">
      <alignment horizontal="left" vertical="top" wrapText="1" readingOrder="1"/>
    </xf>
    <xf numFmtId="0" fontId="1544" fillId="1531" borderId="1488" xfId="0" applyFont="1" applyFill="1" applyBorder="1" applyAlignment="1" applyProtection="1">
      <alignment horizontal="left" vertical="top" wrapText="1" readingOrder="1"/>
    </xf>
    <xf numFmtId="0" fontId="1545" fillId="1532" borderId="1489" xfId="0" applyFont="1" applyFill="1" applyBorder="1" applyAlignment="1" applyProtection="1">
      <alignment horizontal="left" vertical="top" wrapText="1" readingOrder="1"/>
    </xf>
    <xf numFmtId="0" fontId="1546" fillId="1533" borderId="1490" xfId="0" applyFont="1" applyFill="1" applyBorder="1" applyAlignment="1" applyProtection="1">
      <alignment horizontal="left" vertical="top" wrapText="1" readingOrder="1"/>
    </xf>
    <xf numFmtId="0" fontId="1547" fillId="1534" borderId="1491" xfId="0" applyFont="1" applyFill="1" applyBorder="1" applyAlignment="1" applyProtection="1">
      <alignment horizontal="left" vertical="top" wrapText="1" readingOrder="1"/>
    </xf>
    <xf numFmtId="0" fontId="1548" fillId="1535" borderId="1492" xfId="0" applyFont="1" applyFill="1" applyBorder="1" applyAlignment="1" applyProtection="1">
      <alignment horizontal="left" vertical="top" wrapText="1" readingOrder="1"/>
    </xf>
    <xf numFmtId="0" fontId="1549" fillId="1536" borderId="1493" xfId="0" applyFont="1" applyFill="1" applyBorder="1" applyAlignment="1" applyProtection="1">
      <alignment horizontal="left" vertical="top" wrapText="1" readingOrder="1"/>
    </xf>
    <xf numFmtId="0" fontId="1550" fillId="1537" borderId="1494" xfId="0" applyFont="1" applyFill="1" applyBorder="1" applyAlignment="1" applyProtection="1">
      <alignment horizontal="left" vertical="top" wrapText="1" readingOrder="1"/>
    </xf>
    <xf numFmtId="0" fontId="1551" fillId="1538" borderId="1495" xfId="0" applyFont="1" applyFill="1" applyBorder="1" applyAlignment="1" applyProtection="1">
      <alignment horizontal="left" vertical="top" wrapText="1" readingOrder="1"/>
    </xf>
    <xf numFmtId="0" fontId="1552" fillId="1539" borderId="1496" xfId="0" applyFont="1" applyFill="1" applyBorder="1" applyAlignment="1" applyProtection="1">
      <alignment horizontal="left" vertical="top" wrapText="1" readingOrder="1"/>
    </xf>
    <xf numFmtId="0" fontId="1553" fillId="1540" borderId="1497" xfId="0" applyFont="1" applyFill="1" applyBorder="1" applyAlignment="1" applyProtection="1">
      <alignment horizontal="left" vertical="top" wrapText="1" readingOrder="1"/>
    </xf>
    <xf numFmtId="0" fontId="1554" fillId="1541" borderId="1498" xfId="0" applyFont="1" applyFill="1" applyBorder="1" applyAlignment="1" applyProtection="1">
      <alignment horizontal="left" vertical="top" wrapText="1" readingOrder="1"/>
    </xf>
    <xf numFmtId="0" fontId="1555" fillId="1542" borderId="1499" xfId="0" applyFont="1" applyFill="1" applyBorder="1" applyAlignment="1" applyProtection="1">
      <alignment horizontal="left" vertical="top" wrapText="1" readingOrder="1"/>
    </xf>
    <xf numFmtId="0" fontId="1556" fillId="1543" borderId="1500" xfId="0" applyFont="1" applyFill="1" applyBorder="1" applyAlignment="1" applyProtection="1">
      <alignment horizontal="left" vertical="top" wrapText="1" readingOrder="1"/>
    </xf>
    <xf numFmtId="0" fontId="1655" fillId="1640" borderId="1571" xfId="0" applyFont="1" applyFill="1" applyBorder="1" applyAlignment="1" applyProtection="1">
      <alignment horizontal="left" vertical="top" wrapText="1" readingOrder="1"/>
    </xf>
    <xf numFmtId="0" fontId="1657" fillId="1642" borderId="1572" xfId="0" applyFont="1" applyFill="1" applyBorder="1" applyAlignment="1" applyProtection="1">
      <alignment horizontal="left" vertical="top" wrapText="1" readingOrder="1"/>
    </xf>
    <xf numFmtId="0" fontId="1658" fillId="1643" borderId="1573" xfId="0" applyFont="1" applyFill="1" applyBorder="1" applyAlignment="1" applyProtection="1">
      <alignment horizontal="left" vertical="top" wrapText="1" readingOrder="1"/>
    </xf>
    <xf numFmtId="0" fontId="1659" fillId="1644" borderId="1574" xfId="0" applyFont="1" applyFill="1" applyBorder="1" applyAlignment="1" applyProtection="1">
      <alignment horizontal="left" vertical="top" wrapText="1" readingOrder="1"/>
    </xf>
    <xf numFmtId="0" fontId="1660" fillId="1645" borderId="1575" xfId="0" applyFont="1" applyFill="1" applyBorder="1" applyAlignment="1" applyProtection="1">
      <alignment horizontal="left" vertical="top" wrapText="1" readingOrder="1"/>
    </xf>
    <xf numFmtId="0" fontId="1661" fillId="1646" borderId="1576" xfId="0" applyFont="1" applyFill="1" applyBorder="1" applyAlignment="1" applyProtection="1">
      <alignment horizontal="left" vertical="top" wrapText="1" readingOrder="1"/>
    </xf>
    <xf numFmtId="0" fontId="1662" fillId="1647" borderId="1577" xfId="0" applyFont="1" applyFill="1" applyBorder="1" applyAlignment="1" applyProtection="1">
      <alignment horizontal="left" vertical="top" wrapText="1" readingOrder="1"/>
    </xf>
    <xf numFmtId="0" fontId="1663" fillId="1648" borderId="1578" xfId="0" applyFont="1" applyFill="1" applyBorder="1" applyAlignment="1" applyProtection="1">
      <alignment horizontal="left" vertical="top" wrapText="1" readingOrder="1"/>
    </xf>
    <xf numFmtId="0" fontId="1664" fillId="1649" borderId="1579" xfId="0" applyFont="1" applyFill="1" applyBorder="1" applyAlignment="1" applyProtection="1">
      <alignment horizontal="left" vertical="top" wrapText="1" readingOrder="1"/>
    </xf>
    <xf numFmtId="0" fontId="1665" fillId="1650" borderId="1580" xfId="0" applyFont="1" applyFill="1" applyBorder="1" applyAlignment="1" applyProtection="1">
      <alignment horizontal="left" vertical="top" wrapText="1" readingOrder="1"/>
    </xf>
    <xf numFmtId="0" fontId="1666" fillId="1651" borderId="1581" xfId="0" applyFont="1" applyFill="1" applyBorder="1" applyAlignment="1" applyProtection="1">
      <alignment horizontal="left" vertical="top" wrapText="1" readingOrder="1"/>
    </xf>
    <xf numFmtId="0" fontId="1667" fillId="1652" borderId="1582" xfId="0" applyFont="1" applyFill="1" applyBorder="1" applyAlignment="1" applyProtection="1">
      <alignment horizontal="left" vertical="top" wrapText="1" readingOrder="1"/>
    </xf>
    <xf numFmtId="0" fontId="1668" fillId="1653" borderId="1583" xfId="0" applyFont="1" applyFill="1" applyBorder="1" applyAlignment="1" applyProtection="1">
      <alignment horizontal="left" vertical="top" wrapText="1" readingOrder="1"/>
    </xf>
    <xf numFmtId="0" fontId="1669" fillId="1654" borderId="1584" xfId="0" applyFont="1" applyFill="1" applyBorder="1" applyAlignment="1" applyProtection="1">
      <alignment horizontal="left" vertical="top" wrapText="1" readingOrder="1"/>
    </xf>
    <xf numFmtId="0" fontId="1670" fillId="1655" borderId="1585" xfId="0" applyFont="1" applyFill="1" applyBorder="1" applyAlignment="1" applyProtection="1">
      <alignment horizontal="left" vertical="top" wrapText="1" readingOrder="1"/>
    </xf>
    <xf numFmtId="0" fontId="1671" fillId="1656" borderId="1586" xfId="0" applyFont="1" applyFill="1" applyBorder="1" applyAlignment="1" applyProtection="1">
      <alignment horizontal="left" vertical="top" wrapText="1" readingOrder="1"/>
    </xf>
    <xf numFmtId="0" fontId="1672" fillId="1657" borderId="1587" xfId="0" applyFont="1" applyFill="1" applyBorder="1" applyAlignment="1" applyProtection="1">
      <alignment horizontal="left" vertical="top" wrapText="1" readingOrder="1"/>
    </xf>
    <xf numFmtId="0" fontId="1673" fillId="1658" borderId="1588" xfId="0" applyFont="1" applyFill="1" applyBorder="1" applyAlignment="1" applyProtection="1">
      <alignment horizontal="left" vertical="top" wrapText="1" readingOrder="1"/>
    </xf>
    <xf numFmtId="0" fontId="1674" fillId="1659" borderId="1589" xfId="0" applyFont="1" applyFill="1" applyBorder="1" applyAlignment="1" applyProtection="1">
      <alignment horizontal="left" vertical="top" wrapText="1" readingOrder="1"/>
    </xf>
    <xf numFmtId="0" fontId="1675" fillId="1660" borderId="1590" xfId="0" applyFont="1" applyFill="1" applyBorder="1" applyAlignment="1" applyProtection="1">
      <alignment horizontal="left" vertical="top" wrapText="1" readingOrder="1"/>
    </xf>
    <xf numFmtId="0" fontId="1676" fillId="1661" borderId="1591" xfId="0" applyFont="1" applyFill="1" applyBorder="1" applyAlignment="1" applyProtection="1">
      <alignment horizontal="left" vertical="top" wrapText="1" readingOrder="1"/>
    </xf>
    <xf numFmtId="0" fontId="1677" fillId="1662" borderId="1592" xfId="0" applyFont="1" applyFill="1" applyBorder="1" applyAlignment="1" applyProtection="1">
      <alignment horizontal="left" vertical="top" wrapText="1" readingOrder="1"/>
    </xf>
    <xf numFmtId="0" fontId="1678" fillId="1663" borderId="1593" xfId="0" applyFont="1" applyFill="1" applyBorder="1" applyAlignment="1" applyProtection="1">
      <alignment horizontal="left" vertical="top" wrapText="1" readingOrder="1"/>
    </xf>
    <xf numFmtId="0" fontId="1679" fillId="1664" borderId="1594" xfId="0" applyFont="1" applyFill="1" applyBorder="1" applyAlignment="1" applyProtection="1">
      <alignment horizontal="left" vertical="top" wrapText="1" readingOrder="1"/>
    </xf>
    <xf numFmtId="0" fontId="1680" fillId="1665" borderId="1595" xfId="0" applyFont="1" applyFill="1" applyBorder="1" applyAlignment="1" applyProtection="1">
      <alignment horizontal="left" vertical="top" wrapText="1" readingOrder="1"/>
    </xf>
    <xf numFmtId="0" fontId="1681" fillId="1666" borderId="1596" xfId="0" applyFont="1" applyFill="1" applyBorder="1" applyAlignment="1" applyProtection="1">
      <alignment horizontal="left" vertical="top" wrapText="1" readingOrder="1"/>
    </xf>
    <xf numFmtId="0" fontId="1682" fillId="1667" borderId="1597" xfId="0" applyFont="1" applyFill="1" applyBorder="1" applyAlignment="1" applyProtection="1">
      <alignment horizontal="left" vertical="top" wrapText="1" readingOrder="1"/>
    </xf>
    <xf numFmtId="0" fontId="1683" fillId="1668" borderId="1598" xfId="0" applyFont="1" applyFill="1" applyBorder="1" applyAlignment="1" applyProtection="1">
      <alignment horizontal="left" vertical="top" wrapText="1" readingOrder="1"/>
    </xf>
    <xf numFmtId="0" fontId="1684" fillId="1669" borderId="1599" xfId="0" applyFont="1" applyFill="1" applyBorder="1" applyAlignment="1" applyProtection="1">
      <alignment horizontal="left" vertical="top" wrapText="1" readingOrder="1"/>
    </xf>
    <xf numFmtId="0" fontId="1325" fillId="1312" borderId="1269" xfId="0" applyFont="1" applyFill="1" applyBorder="1" applyAlignment="1" applyProtection="1">
      <alignment horizontal="left" vertical="top" wrapText="1" readingOrder="1"/>
    </xf>
    <xf numFmtId="0" fontId="1326" fillId="1313" borderId="1270" xfId="0" applyFont="1" applyFill="1" applyBorder="1" applyAlignment="1" applyProtection="1">
      <alignment horizontal="left" vertical="top" wrapText="1" readingOrder="1"/>
    </xf>
    <xf numFmtId="0" fontId="1327" fillId="1314" borderId="1271" xfId="0" applyFont="1" applyFill="1" applyBorder="1" applyAlignment="1" applyProtection="1">
      <alignment horizontal="left" vertical="top" wrapText="1" readingOrder="1"/>
    </xf>
    <xf numFmtId="0" fontId="1328" fillId="1315" borderId="1272" xfId="0" applyFont="1" applyFill="1" applyBorder="1" applyAlignment="1" applyProtection="1">
      <alignment horizontal="left" vertical="top" wrapText="1" readingOrder="1"/>
    </xf>
    <xf numFmtId="0" fontId="1329" fillId="1316" borderId="1273" xfId="0" applyFont="1" applyFill="1" applyBorder="1" applyAlignment="1" applyProtection="1">
      <alignment horizontal="left" vertical="top" wrapText="1" readingOrder="1"/>
    </xf>
    <xf numFmtId="0" fontId="1330" fillId="1317" borderId="1274" xfId="0" applyFont="1" applyFill="1" applyBorder="1" applyAlignment="1" applyProtection="1">
      <alignment horizontal="left" vertical="top" wrapText="1" readingOrder="1"/>
    </xf>
    <xf numFmtId="0" fontId="1331" fillId="1318" borderId="1275" xfId="0" applyFont="1" applyFill="1" applyBorder="1" applyAlignment="1" applyProtection="1">
      <alignment horizontal="left" vertical="top" wrapText="1" readingOrder="1"/>
    </xf>
    <xf numFmtId="0" fontId="1332" fillId="1319" borderId="1276" xfId="0" applyFont="1" applyFill="1" applyBorder="1" applyAlignment="1" applyProtection="1">
      <alignment horizontal="left" vertical="top" wrapText="1" readingOrder="1"/>
    </xf>
    <xf numFmtId="0" fontId="1333" fillId="1320" borderId="1277" xfId="0" applyFont="1" applyFill="1" applyBorder="1" applyAlignment="1" applyProtection="1">
      <alignment horizontal="left" vertical="top" wrapText="1" readingOrder="1"/>
    </xf>
    <xf numFmtId="0" fontId="1334" fillId="1321" borderId="1278" xfId="0" applyFont="1" applyFill="1" applyBorder="1" applyAlignment="1" applyProtection="1">
      <alignment horizontal="left" vertical="top" wrapText="1" readingOrder="1"/>
    </xf>
    <xf numFmtId="0" fontId="1335" fillId="1322" borderId="1279" xfId="0" applyFont="1" applyFill="1" applyBorder="1" applyAlignment="1" applyProtection="1">
      <alignment horizontal="left" vertical="top" wrapText="1" readingOrder="1"/>
    </xf>
    <xf numFmtId="0" fontId="1336" fillId="1323" borderId="1280" xfId="0" applyFont="1" applyFill="1" applyBorder="1" applyAlignment="1" applyProtection="1">
      <alignment horizontal="left" vertical="top" wrapText="1" readingOrder="1"/>
    </xf>
    <xf numFmtId="0" fontId="1337" fillId="1324" borderId="1281" xfId="0" applyFont="1" applyFill="1" applyBorder="1" applyAlignment="1" applyProtection="1">
      <alignment horizontal="left" vertical="top" wrapText="1" readingOrder="1"/>
    </xf>
    <xf numFmtId="0" fontId="1338" fillId="1325" borderId="1282" xfId="0" applyFont="1" applyFill="1" applyBorder="1" applyAlignment="1" applyProtection="1">
      <alignment horizontal="left" vertical="top" wrapText="1" readingOrder="1"/>
    </xf>
    <xf numFmtId="0" fontId="1339" fillId="1326" borderId="1283" xfId="0" applyFont="1" applyFill="1" applyBorder="1" applyAlignment="1" applyProtection="1">
      <alignment horizontal="left" vertical="top" wrapText="1" readingOrder="1"/>
    </xf>
    <xf numFmtId="0" fontId="1340" fillId="1327" borderId="1284" xfId="0" applyFont="1" applyFill="1" applyBorder="1" applyAlignment="1" applyProtection="1">
      <alignment horizontal="left" vertical="top" wrapText="1" readingOrder="1"/>
    </xf>
    <xf numFmtId="0" fontId="1341" fillId="1328" borderId="1285" xfId="0" applyFont="1" applyFill="1" applyBorder="1" applyAlignment="1" applyProtection="1">
      <alignment horizontal="left" vertical="top" wrapText="1" readingOrder="1"/>
    </xf>
    <xf numFmtId="0" fontId="1342" fillId="1329" borderId="1286" xfId="0" applyFont="1" applyFill="1" applyBorder="1" applyAlignment="1" applyProtection="1">
      <alignment horizontal="left" vertical="top" wrapText="1" readingOrder="1"/>
    </xf>
    <xf numFmtId="0" fontId="1343" fillId="1330" borderId="1287" xfId="0" applyFont="1" applyFill="1" applyBorder="1" applyAlignment="1" applyProtection="1">
      <alignment horizontal="left" vertical="top" wrapText="1" readingOrder="1"/>
    </xf>
    <xf numFmtId="0" fontId="1344" fillId="1331" borderId="1288" xfId="0" applyFont="1" applyFill="1" applyBorder="1" applyAlignment="1" applyProtection="1">
      <alignment horizontal="left" vertical="top" wrapText="1" readingOrder="1"/>
    </xf>
    <xf numFmtId="0" fontId="1345" fillId="1332" borderId="1289" xfId="0" applyFont="1" applyFill="1" applyBorder="1" applyAlignment="1" applyProtection="1">
      <alignment horizontal="left" vertical="top" wrapText="1" readingOrder="1"/>
    </xf>
    <xf numFmtId="0" fontId="1346" fillId="1333" borderId="1290" xfId="0" applyFont="1" applyFill="1" applyBorder="1" applyAlignment="1" applyProtection="1">
      <alignment horizontal="left" vertical="top" wrapText="1" readingOrder="1"/>
    </xf>
    <xf numFmtId="0" fontId="1347" fillId="1334" borderId="1291" xfId="0" applyFont="1" applyFill="1" applyBorder="1" applyAlignment="1" applyProtection="1">
      <alignment horizontal="left" vertical="top" wrapText="1" readingOrder="1"/>
    </xf>
    <xf numFmtId="0" fontId="1348" fillId="1335" borderId="1292" xfId="0" applyFont="1" applyFill="1" applyBorder="1" applyAlignment="1" applyProtection="1">
      <alignment horizontal="left" vertical="top" wrapText="1" readingOrder="1"/>
    </xf>
    <xf numFmtId="0" fontId="1349" fillId="1336" borderId="1293" xfId="0" applyFont="1" applyFill="1" applyBorder="1" applyAlignment="1" applyProtection="1">
      <alignment horizontal="left" vertical="top" wrapText="1" readingOrder="1"/>
    </xf>
    <xf numFmtId="0" fontId="1350" fillId="1337" borderId="1294" xfId="0" applyFont="1" applyFill="1" applyBorder="1" applyAlignment="1" applyProtection="1">
      <alignment horizontal="left" vertical="top" wrapText="1" readingOrder="1"/>
    </xf>
    <xf numFmtId="0" fontId="1351" fillId="1338" borderId="1295" xfId="0" applyFont="1" applyFill="1" applyBorder="1" applyAlignment="1" applyProtection="1">
      <alignment horizontal="left" vertical="top" wrapText="1" readingOrder="1"/>
    </xf>
    <xf numFmtId="0" fontId="1352" fillId="1339" borderId="1296" xfId="0" applyFont="1" applyFill="1" applyBorder="1" applyAlignment="1" applyProtection="1">
      <alignment horizontal="left" vertical="top" wrapText="1" readingOrder="1"/>
    </xf>
    <xf numFmtId="0" fontId="1353" fillId="1340" borderId="1297" xfId="0" applyFont="1" applyFill="1" applyBorder="1" applyAlignment="1" applyProtection="1">
      <alignment horizontal="left" vertical="top" wrapText="1" readingOrder="1"/>
    </xf>
    <xf numFmtId="0" fontId="1426" fillId="1413" borderId="1370" xfId="0" applyFont="1" applyFill="1" applyBorder="1" applyAlignment="1" applyProtection="1">
      <alignment horizontal="left" vertical="top" wrapText="1" readingOrder="1"/>
    </xf>
    <xf numFmtId="0" fontId="1427" fillId="1414" borderId="1371" xfId="0" applyFont="1" applyFill="1" applyBorder="1" applyAlignment="1" applyProtection="1">
      <alignment horizontal="left" vertical="top" wrapText="1" readingOrder="1"/>
    </xf>
    <xf numFmtId="0" fontId="1428" fillId="1415" borderId="1372" xfId="0" applyFont="1" applyFill="1" applyBorder="1" applyAlignment="1" applyProtection="1">
      <alignment horizontal="left" vertical="top" wrapText="1" readingOrder="1"/>
    </xf>
    <xf numFmtId="0" fontId="1429" fillId="1416" borderId="1373" xfId="0" applyFont="1" applyFill="1" applyBorder="1" applyAlignment="1" applyProtection="1">
      <alignment horizontal="left" vertical="top" wrapText="1" readingOrder="1"/>
    </xf>
    <xf numFmtId="0" fontId="1430" fillId="1417" borderId="1374" xfId="0" applyFont="1" applyFill="1" applyBorder="1" applyAlignment="1" applyProtection="1">
      <alignment horizontal="left" vertical="top" wrapText="1" readingOrder="1"/>
    </xf>
    <xf numFmtId="0" fontId="1431" fillId="1418" borderId="1375" xfId="0" applyFont="1" applyFill="1" applyBorder="1" applyAlignment="1" applyProtection="1">
      <alignment horizontal="left" vertical="top" wrapText="1" readingOrder="1"/>
    </xf>
    <xf numFmtId="0" fontId="1432" fillId="1419" borderId="1376" xfId="0" applyFont="1" applyFill="1" applyBorder="1" applyAlignment="1" applyProtection="1">
      <alignment horizontal="left" vertical="top" wrapText="1" readingOrder="1"/>
    </xf>
    <xf numFmtId="0" fontId="1433" fillId="1420" borderId="1377" xfId="0" applyFont="1" applyFill="1" applyBorder="1" applyAlignment="1" applyProtection="1">
      <alignment horizontal="left" vertical="top" wrapText="1" readingOrder="1"/>
    </xf>
    <xf numFmtId="0" fontId="1434" fillId="1421" borderId="1378" xfId="0" applyFont="1" applyFill="1" applyBorder="1" applyAlignment="1" applyProtection="1">
      <alignment horizontal="left" vertical="top" wrapText="1" readingOrder="1"/>
    </xf>
    <xf numFmtId="0" fontId="1435" fillId="1422" borderId="1379" xfId="0" applyFont="1" applyFill="1" applyBorder="1" applyAlignment="1" applyProtection="1">
      <alignment horizontal="left" vertical="top" wrapText="1" readingOrder="1"/>
    </xf>
    <xf numFmtId="0" fontId="1436" fillId="1423" borderId="1380" xfId="0" applyFont="1" applyFill="1" applyBorder="1" applyAlignment="1" applyProtection="1">
      <alignment horizontal="left" vertical="top" wrapText="1" readingOrder="1"/>
    </xf>
    <xf numFmtId="0" fontId="1437" fillId="1424" borderId="1381" xfId="0" applyFont="1" applyFill="1" applyBorder="1" applyAlignment="1" applyProtection="1">
      <alignment horizontal="left" vertical="top" wrapText="1" readingOrder="1"/>
    </xf>
    <xf numFmtId="0" fontId="1438" fillId="1425" borderId="1382" xfId="0" applyFont="1" applyFill="1" applyBorder="1" applyAlignment="1" applyProtection="1">
      <alignment horizontal="left" vertical="top" wrapText="1" readingOrder="1"/>
    </xf>
    <xf numFmtId="0" fontId="1439" fillId="1426" borderId="1383" xfId="0" applyFont="1" applyFill="1" applyBorder="1" applyAlignment="1" applyProtection="1">
      <alignment horizontal="left" vertical="top" wrapText="1" readingOrder="1"/>
    </xf>
    <xf numFmtId="0" fontId="1440" fillId="1427" borderId="1384" xfId="0" applyFont="1" applyFill="1" applyBorder="1" applyAlignment="1" applyProtection="1">
      <alignment horizontal="left" vertical="top" wrapText="1" readingOrder="1"/>
    </xf>
    <xf numFmtId="0" fontId="1441" fillId="1428" borderId="1385" xfId="0" applyFont="1" applyFill="1" applyBorder="1" applyAlignment="1" applyProtection="1">
      <alignment horizontal="left" vertical="top" wrapText="1" readingOrder="1"/>
    </xf>
    <xf numFmtId="0" fontId="1442" fillId="1429" borderId="1386" xfId="0" applyFont="1" applyFill="1" applyBorder="1" applyAlignment="1" applyProtection="1">
      <alignment horizontal="left" vertical="top" wrapText="1" readingOrder="1"/>
    </xf>
    <xf numFmtId="0" fontId="1443" fillId="1430" borderId="1387" xfId="0" applyFont="1" applyFill="1" applyBorder="1" applyAlignment="1" applyProtection="1">
      <alignment horizontal="left" vertical="top" wrapText="1" readingOrder="1"/>
    </xf>
    <xf numFmtId="0" fontId="1444" fillId="1431" borderId="1388" xfId="0" applyFont="1" applyFill="1" applyBorder="1" applyAlignment="1" applyProtection="1">
      <alignment horizontal="left" vertical="top" wrapText="1" readingOrder="1"/>
    </xf>
    <xf numFmtId="0" fontId="1445" fillId="1432" borderId="1389" xfId="0" applyFont="1" applyFill="1" applyBorder="1" applyAlignment="1" applyProtection="1">
      <alignment horizontal="left" vertical="top" wrapText="1" readingOrder="1"/>
    </xf>
    <xf numFmtId="0" fontId="1446" fillId="1433" borderId="1390" xfId="0" applyFont="1" applyFill="1" applyBorder="1" applyAlignment="1" applyProtection="1">
      <alignment horizontal="left" vertical="top" wrapText="1" readingOrder="1"/>
    </xf>
    <xf numFmtId="0" fontId="1447" fillId="1434" borderId="1391" xfId="0" applyFont="1" applyFill="1" applyBorder="1" applyAlignment="1" applyProtection="1">
      <alignment horizontal="left" vertical="top" wrapText="1" readingOrder="1"/>
    </xf>
    <xf numFmtId="0" fontId="1448" fillId="1435" borderId="1392" xfId="0" applyFont="1" applyFill="1" applyBorder="1" applyAlignment="1" applyProtection="1">
      <alignment horizontal="left" vertical="top" wrapText="1" readingOrder="1"/>
    </xf>
    <xf numFmtId="0" fontId="1449" fillId="1436" borderId="1393" xfId="0" applyFont="1" applyFill="1" applyBorder="1" applyAlignment="1" applyProtection="1">
      <alignment horizontal="left" vertical="top" wrapText="1" readingOrder="1"/>
    </xf>
    <xf numFmtId="0" fontId="1450" fillId="1437" borderId="1394" xfId="0" applyFont="1" applyFill="1" applyBorder="1" applyAlignment="1" applyProtection="1">
      <alignment horizontal="left" vertical="top" wrapText="1" readingOrder="1"/>
    </xf>
    <xf numFmtId="0" fontId="1451" fillId="1438" borderId="1395" xfId="0" applyFont="1" applyFill="1" applyBorder="1" applyAlignment="1" applyProtection="1">
      <alignment horizontal="left" vertical="top" wrapText="1" readingOrder="1"/>
    </xf>
    <xf numFmtId="0" fontId="1452" fillId="1439" borderId="1396" xfId="0" applyFont="1" applyFill="1" applyBorder="1" applyAlignment="1" applyProtection="1">
      <alignment horizontal="left" vertical="top" wrapText="1" readingOrder="1"/>
    </xf>
    <xf numFmtId="0" fontId="1453" fillId="1440" borderId="1397" xfId="0" applyFont="1" applyFill="1" applyBorder="1" applyAlignment="1" applyProtection="1">
      <alignment horizontal="left" vertical="top" wrapText="1" readingOrder="1"/>
    </xf>
    <xf numFmtId="0" fontId="1454" fillId="1441" borderId="1398" xfId="0" applyFont="1" applyFill="1" applyBorder="1" applyAlignment="1" applyProtection="1">
      <alignment horizontal="left" vertical="top" wrapText="1" readingOrder="1"/>
    </xf>
    <xf numFmtId="0" fontId="1224" fillId="1213" borderId="1168" xfId="0" applyFont="1" applyFill="1" applyBorder="1" applyAlignment="1" applyProtection="1">
      <alignment horizontal="left" vertical="top" wrapText="1" readingOrder="1"/>
    </xf>
    <xf numFmtId="0" fontId="1225" fillId="1214" borderId="1169" xfId="0" applyFont="1" applyFill="1" applyBorder="1" applyAlignment="1" applyProtection="1">
      <alignment horizontal="left" vertical="top" wrapText="1" readingOrder="1"/>
    </xf>
    <xf numFmtId="0" fontId="1226" fillId="1215" borderId="1170" xfId="0" applyFont="1" applyFill="1" applyBorder="1" applyAlignment="1" applyProtection="1">
      <alignment horizontal="left" vertical="top" wrapText="1" readingOrder="1"/>
    </xf>
    <xf numFmtId="0" fontId="1227" fillId="1216" borderId="1171" xfId="0" applyFont="1" applyFill="1" applyBorder="1" applyAlignment="1" applyProtection="1">
      <alignment horizontal="left" vertical="top" wrapText="1" readingOrder="1"/>
    </xf>
    <xf numFmtId="0" fontId="1228" fillId="1217" borderId="1172" xfId="0" applyFont="1" applyFill="1" applyBorder="1" applyAlignment="1" applyProtection="1">
      <alignment horizontal="left" vertical="top" wrapText="1" readingOrder="1"/>
    </xf>
    <xf numFmtId="0" fontId="1229" fillId="1218" borderId="1173" xfId="0" applyFont="1" applyFill="1" applyBorder="1" applyAlignment="1" applyProtection="1">
      <alignment horizontal="left" vertical="top" wrapText="1" readingOrder="1"/>
    </xf>
    <xf numFmtId="0" fontId="1230" fillId="1219" borderId="1174" xfId="0" applyFont="1" applyFill="1" applyBorder="1" applyAlignment="1" applyProtection="1">
      <alignment horizontal="left" vertical="top" wrapText="1" readingOrder="1"/>
    </xf>
    <xf numFmtId="0" fontId="1231" fillId="1220" borderId="1175" xfId="0" applyFont="1" applyFill="1" applyBorder="1" applyAlignment="1" applyProtection="1">
      <alignment horizontal="left" vertical="top" wrapText="1" readingOrder="1"/>
    </xf>
    <xf numFmtId="0" fontId="1232" fillId="1221" borderId="1176" xfId="0" applyFont="1" applyFill="1" applyBorder="1" applyAlignment="1" applyProtection="1">
      <alignment horizontal="left" vertical="top" wrapText="1" readingOrder="1"/>
    </xf>
    <xf numFmtId="0" fontId="1233" fillId="1222" borderId="1177" xfId="0" applyFont="1" applyFill="1" applyBorder="1" applyAlignment="1" applyProtection="1">
      <alignment horizontal="left" vertical="top" wrapText="1" readingOrder="1"/>
    </xf>
    <xf numFmtId="0" fontId="1234" fillId="1223" borderId="1178" xfId="0" applyFont="1" applyFill="1" applyBorder="1" applyAlignment="1" applyProtection="1">
      <alignment horizontal="left" vertical="top" wrapText="1" readingOrder="1"/>
    </xf>
    <xf numFmtId="0" fontId="1235" fillId="1224" borderId="1179" xfId="0" applyFont="1" applyFill="1" applyBorder="1" applyAlignment="1" applyProtection="1">
      <alignment horizontal="left" vertical="top" wrapText="1" readingOrder="1"/>
    </xf>
    <xf numFmtId="0" fontId="1236" fillId="1225" borderId="1180" xfId="0" applyFont="1" applyFill="1" applyBorder="1" applyAlignment="1" applyProtection="1">
      <alignment horizontal="left" vertical="top" wrapText="1" readingOrder="1"/>
    </xf>
    <xf numFmtId="0" fontId="1237" fillId="1226" borderId="1181" xfId="0" applyFont="1" applyFill="1" applyBorder="1" applyAlignment="1" applyProtection="1">
      <alignment horizontal="left" vertical="top" wrapText="1" readingOrder="1"/>
    </xf>
    <xf numFmtId="0" fontId="1238" fillId="1227" borderId="1182" xfId="0" applyFont="1" applyFill="1" applyBorder="1" applyAlignment="1" applyProtection="1">
      <alignment horizontal="left" vertical="top" wrapText="1" readingOrder="1"/>
    </xf>
    <xf numFmtId="0" fontId="1239" fillId="1228" borderId="1183" xfId="0" applyFont="1" applyFill="1" applyBorder="1" applyAlignment="1" applyProtection="1">
      <alignment horizontal="left" vertical="top" wrapText="1" readingOrder="1"/>
    </xf>
    <xf numFmtId="0" fontId="1240" fillId="1229" borderId="1184" xfId="0" applyFont="1" applyFill="1" applyBorder="1" applyAlignment="1" applyProtection="1">
      <alignment horizontal="left" vertical="top" wrapText="1" readingOrder="1"/>
    </xf>
    <xf numFmtId="0" fontId="1241" fillId="1230" borderId="1185" xfId="0" applyFont="1" applyFill="1" applyBorder="1" applyAlignment="1" applyProtection="1">
      <alignment horizontal="left" vertical="top" wrapText="1" readingOrder="1"/>
    </xf>
    <xf numFmtId="0" fontId="1242" fillId="1231" borderId="1186" xfId="0" applyFont="1" applyFill="1" applyBorder="1" applyAlignment="1" applyProtection="1">
      <alignment horizontal="left" vertical="top" wrapText="1" readingOrder="1"/>
    </xf>
    <xf numFmtId="0" fontId="1243" fillId="1232" borderId="1187" xfId="0" applyFont="1" applyFill="1" applyBorder="1" applyAlignment="1" applyProtection="1">
      <alignment horizontal="left" vertical="top" wrapText="1" readingOrder="1"/>
    </xf>
    <xf numFmtId="0" fontId="1244" fillId="1233" borderId="1188" xfId="0" applyFont="1" applyFill="1" applyBorder="1" applyAlignment="1" applyProtection="1">
      <alignment horizontal="left" vertical="top" wrapText="1" readingOrder="1"/>
    </xf>
    <xf numFmtId="0" fontId="1245" fillId="1234" borderId="1189" xfId="0" applyFont="1" applyFill="1" applyBorder="1" applyAlignment="1" applyProtection="1">
      <alignment horizontal="left" vertical="top" wrapText="1" readingOrder="1"/>
    </xf>
    <xf numFmtId="0" fontId="1246" fillId="1235" borderId="1190" xfId="0" applyFont="1" applyFill="1" applyBorder="1" applyAlignment="1" applyProtection="1">
      <alignment horizontal="left" vertical="top" wrapText="1" readingOrder="1"/>
    </xf>
    <xf numFmtId="0" fontId="1247" fillId="1236" borderId="1191" xfId="0" applyFont="1" applyFill="1" applyBorder="1" applyAlignment="1" applyProtection="1">
      <alignment horizontal="left" vertical="top" wrapText="1" readingOrder="1"/>
    </xf>
    <xf numFmtId="0" fontId="1248" fillId="1237" borderId="1192" xfId="0" applyFont="1" applyFill="1" applyBorder="1" applyAlignment="1" applyProtection="1">
      <alignment horizontal="left" vertical="top" wrapText="1" readingOrder="1"/>
    </xf>
    <xf numFmtId="0" fontId="1249" fillId="1238" borderId="1193" xfId="0" applyFont="1" applyFill="1" applyBorder="1" applyAlignment="1" applyProtection="1">
      <alignment horizontal="left" vertical="top" wrapText="1" readingOrder="1"/>
    </xf>
    <xf numFmtId="0" fontId="1250" fillId="1239" borderId="1194" xfId="0" applyFont="1" applyFill="1" applyBorder="1" applyAlignment="1" applyProtection="1">
      <alignment horizontal="left" vertical="top" wrapText="1" readingOrder="1"/>
    </xf>
    <xf numFmtId="0" fontId="1251" fillId="1240" borderId="1195" xfId="0" applyFont="1" applyFill="1" applyBorder="1" applyAlignment="1" applyProtection="1">
      <alignment horizontal="left" vertical="top" wrapText="1" readingOrder="1"/>
    </xf>
    <xf numFmtId="0" fontId="1252" fillId="1241" borderId="1196" xfId="0" applyFont="1" applyFill="1" applyBorder="1" applyAlignment="1" applyProtection="1">
      <alignment horizontal="left" vertical="top" wrapText="1" readingOrder="1"/>
    </xf>
    <xf numFmtId="0" fontId="845" fillId="842" borderId="789" xfId="0" applyFont="1" applyFill="1" applyBorder="1" applyAlignment="1" applyProtection="1">
      <alignment horizontal="left" vertical="top" wrapText="1" readingOrder="1"/>
    </xf>
    <xf numFmtId="0" fontId="846" fillId="843" borderId="790" xfId="0" applyFont="1" applyFill="1" applyBorder="1" applyAlignment="1" applyProtection="1">
      <alignment horizontal="left" vertical="top" wrapText="1" readingOrder="1"/>
    </xf>
    <xf numFmtId="0" fontId="847" fillId="844" borderId="791" xfId="0" applyFont="1" applyFill="1" applyBorder="1" applyAlignment="1" applyProtection="1">
      <alignment horizontal="left" vertical="top" wrapText="1" readingOrder="1"/>
    </xf>
    <xf numFmtId="0" fontId="848" fillId="845" borderId="792" xfId="0" applyFont="1" applyFill="1" applyBorder="1" applyAlignment="1" applyProtection="1">
      <alignment horizontal="left" vertical="top" wrapText="1" readingOrder="1"/>
    </xf>
    <xf numFmtId="0" fontId="849" fillId="846" borderId="793" xfId="0" applyFont="1" applyFill="1" applyBorder="1" applyAlignment="1" applyProtection="1">
      <alignment horizontal="left" vertical="top" wrapText="1" readingOrder="1"/>
    </xf>
    <xf numFmtId="0" fontId="850" fillId="847" borderId="794" xfId="0" applyFont="1" applyFill="1" applyBorder="1" applyAlignment="1" applyProtection="1">
      <alignment horizontal="left" vertical="top" wrapText="1" readingOrder="1"/>
    </xf>
    <xf numFmtId="0" fontId="851" fillId="848" borderId="795" xfId="0" applyFont="1" applyFill="1" applyBorder="1" applyAlignment="1" applyProtection="1">
      <alignment horizontal="left" vertical="top" wrapText="1" readingOrder="1"/>
    </xf>
    <xf numFmtId="0" fontId="852" fillId="849" borderId="796" xfId="0" applyFont="1" applyFill="1" applyBorder="1" applyAlignment="1" applyProtection="1">
      <alignment horizontal="left" vertical="top" wrapText="1" readingOrder="1"/>
    </xf>
    <xf numFmtId="0" fontId="853" fillId="850" borderId="797" xfId="0" applyFont="1" applyFill="1" applyBorder="1" applyAlignment="1" applyProtection="1">
      <alignment horizontal="left" vertical="top" wrapText="1" readingOrder="1"/>
    </xf>
    <xf numFmtId="0" fontId="854" fillId="851" borderId="798" xfId="0" applyFont="1" applyFill="1" applyBorder="1" applyAlignment="1" applyProtection="1">
      <alignment horizontal="left" vertical="top" wrapText="1" readingOrder="1"/>
    </xf>
    <xf numFmtId="0" fontId="855" fillId="852" borderId="799" xfId="0" applyFont="1" applyFill="1" applyBorder="1" applyAlignment="1" applyProtection="1">
      <alignment horizontal="left" vertical="top" wrapText="1" readingOrder="1"/>
    </xf>
    <xf numFmtId="0" fontId="856" fillId="853" borderId="800" xfId="0" applyFont="1" applyFill="1" applyBorder="1" applyAlignment="1" applyProtection="1">
      <alignment horizontal="left" vertical="top" wrapText="1" readingOrder="1"/>
    </xf>
    <xf numFmtId="0" fontId="857" fillId="854" borderId="801" xfId="0" applyFont="1" applyFill="1" applyBorder="1" applyAlignment="1" applyProtection="1">
      <alignment horizontal="left" vertical="top" wrapText="1" readingOrder="1"/>
    </xf>
    <xf numFmtId="0" fontId="858" fillId="855" borderId="802" xfId="0" applyFont="1" applyFill="1" applyBorder="1" applyAlignment="1" applyProtection="1">
      <alignment horizontal="left" vertical="top" wrapText="1" readingOrder="1"/>
    </xf>
    <xf numFmtId="0" fontId="859" fillId="856" borderId="803" xfId="0" applyFont="1" applyFill="1" applyBorder="1" applyAlignment="1" applyProtection="1">
      <alignment horizontal="left" vertical="top" wrapText="1" readingOrder="1"/>
    </xf>
    <xf numFmtId="0" fontId="860" fillId="857" borderId="804" xfId="0" applyFont="1" applyFill="1" applyBorder="1" applyAlignment="1" applyProtection="1">
      <alignment horizontal="left" vertical="top" wrapText="1" readingOrder="1"/>
    </xf>
    <xf numFmtId="0" fontId="861" fillId="858" borderId="805" xfId="0" applyFont="1" applyFill="1" applyBorder="1" applyAlignment="1" applyProtection="1">
      <alignment horizontal="left" vertical="top" wrapText="1" readingOrder="1"/>
    </xf>
    <xf numFmtId="0" fontId="862" fillId="859" borderId="806" xfId="0" applyFont="1" applyFill="1" applyBorder="1" applyAlignment="1" applyProtection="1">
      <alignment horizontal="left" vertical="top" wrapText="1" readingOrder="1"/>
    </xf>
    <xf numFmtId="0" fontId="863" fillId="860" borderId="807" xfId="0" applyFont="1" applyFill="1" applyBorder="1" applyAlignment="1" applyProtection="1">
      <alignment horizontal="left" vertical="top" wrapText="1" readingOrder="1"/>
    </xf>
    <xf numFmtId="0" fontId="864" fillId="861" borderId="808" xfId="0" applyFont="1" applyFill="1" applyBorder="1" applyAlignment="1" applyProtection="1">
      <alignment horizontal="left" vertical="top" wrapText="1" readingOrder="1"/>
    </xf>
    <xf numFmtId="0" fontId="865" fillId="862" borderId="809" xfId="0" applyFont="1" applyFill="1" applyBorder="1" applyAlignment="1" applyProtection="1">
      <alignment horizontal="left" vertical="top" wrapText="1" readingOrder="1"/>
    </xf>
    <xf numFmtId="0" fontId="866" fillId="863" borderId="810" xfId="0" applyFont="1" applyFill="1" applyBorder="1" applyAlignment="1" applyProtection="1">
      <alignment horizontal="left" vertical="top" wrapText="1" readingOrder="1"/>
    </xf>
    <xf numFmtId="0" fontId="867" fillId="864" borderId="811" xfId="0" applyFont="1" applyFill="1" applyBorder="1" applyAlignment="1" applyProtection="1">
      <alignment horizontal="left" vertical="top" wrapText="1" readingOrder="1"/>
    </xf>
    <xf numFmtId="0" fontId="868" fillId="865" borderId="812" xfId="0" applyFont="1" applyFill="1" applyBorder="1" applyAlignment="1" applyProtection="1">
      <alignment horizontal="left" vertical="top" wrapText="1" readingOrder="1"/>
    </xf>
    <xf numFmtId="0" fontId="869" fillId="866" borderId="813" xfId="0" applyFont="1" applyFill="1" applyBorder="1" applyAlignment="1" applyProtection="1">
      <alignment horizontal="left" vertical="top" wrapText="1" readingOrder="1"/>
    </xf>
    <xf numFmtId="0" fontId="870" fillId="867" borderId="814" xfId="0" applyFont="1" applyFill="1" applyBorder="1" applyAlignment="1" applyProtection="1">
      <alignment horizontal="left" vertical="top" wrapText="1" readingOrder="1"/>
    </xf>
    <xf numFmtId="0" fontId="871" fillId="868" borderId="815" xfId="0" applyFont="1" applyFill="1" applyBorder="1" applyAlignment="1" applyProtection="1">
      <alignment horizontal="left" vertical="top" wrapText="1" readingOrder="1"/>
    </xf>
    <xf numFmtId="0" fontId="872" fillId="869" borderId="816" xfId="0" applyFont="1" applyFill="1" applyBorder="1" applyAlignment="1" applyProtection="1">
      <alignment horizontal="left" vertical="top" wrapText="1" readingOrder="1"/>
    </xf>
    <xf numFmtId="0" fontId="873" fillId="870" borderId="817" xfId="0" applyFont="1" applyFill="1" applyBorder="1" applyAlignment="1" applyProtection="1">
      <alignment horizontal="left" vertical="top" wrapText="1" readingOrder="1"/>
    </xf>
    <xf numFmtId="0" fontId="942" fillId="939" borderId="886" xfId="0" applyFont="1" applyFill="1" applyBorder="1" applyAlignment="1" applyProtection="1">
      <alignment horizontal="left" vertical="top" wrapText="1" readingOrder="1"/>
    </xf>
    <xf numFmtId="0" fontId="943" fillId="940" borderId="887" xfId="0" applyFont="1" applyFill="1" applyBorder="1" applyAlignment="1" applyProtection="1">
      <alignment horizontal="left" vertical="top" wrapText="1" readingOrder="1"/>
    </xf>
    <xf numFmtId="0" fontId="944" fillId="941" borderId="888" xfId="0" applyFont="1" applyFill="1" applyBorder="1" applyAlignment="1" applyProtection="1">
      <alignment horizontal="left" vertical="top" wrapText="1" readingOrder="1"/>
    </xf>
    <xf numFmtId="0" fontId="945" fillId="942" borderId="889" xfId="0" applyFont="1" applyFill="1" applyBorder="1" applyAlignment="1" applyProtection="1">
      <alignment horizontal="left" vertical="top" wrapText="1" readingOrder="1"/>
    </xf>
    <xf numFmtId="0" fontId="946" fillId="943" borderId="890" xfId="0" applyFont="1" applyFill="1" applyBorder="1" applyAlignment="1" applyProtection="1">
      <alignment horizontal="left" vertical="top" wrapText="1" readingOrder="1"/>
    </xf>
    <xf numFmtId="0" fontId="947" fillId="944" borderId="891" xfId="0" applyFont="1" applyFill="1" applyBorder="1" applyAlignment="1" applyProtection="1">
      <alignment horizontal="left" vertical="top" wrapText="1" readingOrder="1"/>
    </xf>
    <xf numFmtId="0" fontId="948" fillId="945" borderId="892" xfId="0" applyFont="1" applyFill="1" applyBorder="1" applyAlignment="1" applyProtection="1">
      <alignment horizontal="left" vertical="top" wrapText="1" readingOrder="1"/>
    </xf>
    <xf numFmtId="0" fontId="949" fillId="946" borderId="893" xfId="0" applyFont="1" applyFill="1" applyBorder="1" applyAlignment="1" applyProtection="1">
      <alignment horizontal="left" vertical="top" wrapText="1" readingOrder="1"/>
    </xf>
    <xf numFmtId="0" fontId="950" fillId="947" borderId="894" xfId="0" applyFont="1" applyFill="1" applyBorder="1" applyAlignment="1" applyProtection="1">
      <alignment horizontal="left" vertical="top" wrapText="1" readingOrder="1"/>
    </xf>
    <xf numFmtId="0" fontId="951" fillId="948" borderId="895" xfId="0" applyFont="1" applyFill="1" applyBorder="1" applyAlignment="1" applyProtection="1">
      <alignment horizontal="left" vertical="top" wrapText="1" readingOrder="1"/>
    </xf>
    <xf numFmtId="0" fontId="952" fillId="949" borderId="896" xfId="0" applyFont="1" applyFill="1" applyBorder="1" applyAlignment="1" applyProtection="1">
      <alignment horizontal="left" vertical="top" wrapText="1" readingOrder="1"/>
    </xf>
    <xf numFmtId="0" fontId="953" fillId="950" borderId="897" xfId="0" applyFont="1" applyFill="1" applyBorder="1" applyAlignment="1" applyProtection="1">
      <alignment horizontal="left" vertical="top" wrapText="1" readingOrder="1"/>
    </xf>
    <xf numFmtId="0" fontId="954" fillId="951" borderId="898" xfId="0" applyFont="1" applyFill="1" applyBorder="1" applyAlignment="1" applyProtection="1">
      <alignment horizontal="left" vertical="top" wrapText="1" readingOrder="1"/>
    </xf>
    <xf numFmtId="0" fontId="955" fillId="952" borderId="899" xfId="0" applyFont="1" applyFill="1" applyBorder="1" applyAlignment="1" applyProtection="1">
      <alignment horizontal="left" vertical="top" wrapText="1" readingOrder="1"/>
    </xf>
    <xf numFmtId="0" fontId="956" fillId="953" borderId="900" xfId="0" applyFont="1" applyFill="1" applyBorder="1" applyAlignment="1" applyProtection="1">
      <alignment horizontal="left" vertical="top" wrapText="1" readingOrder="1"/>
    </xf>
    <xf numFmtId="0" fontId="957" fillId="954" borderId="901" xfId="0" applyFont="1" applyFill="1" applyBorder="1" applyAlignment="1" applyProtection="1">
      <alignment horizontal="left" vertical="top" wrapText="1" readingOrder="1"/>
    </xf>
    <xf numFmtId="0" fontId="958" fillId="955" borderId="902" xfId="0" applyFont="1" applyFill="1" applyBorder="1" applyAlignment="1" applyProtection="1">
      <alignment horizontal="left" vertical="top" wrapText="1" readingOrder="1"/>
    </xf>
    <xf numFmtId="0" fontId="959" fillId="956" borderId="903" xfId="0" applyFont="1" applyFill="1" applyBorder="1" applyAlignment="1" applyProtection="1">
      <alignment horizontal="left" vertical="top" wrapText="1" readingOrder="1"/>
    </xf>
    <xf numFmtId="0" fontId="960" fillId="957" borderId="904" xfId="0" applyFont="1" applyFill="1" applyBorder="1" applyAlignment="1" applyProtection="1">
      <alignment horizontal="left" vertical="top" wrapText="1" readingOrder="1"/>
    </xf>
    <xf numFmtId="0" fontId="961" fillId="958" borderId="905" xfId="0" applyFont="1" applyFill="1" applyBorder="1" applyAlignment="1" applyProtection="1">
      <alignment horizontal="left" vertical="top" wrapText="1" readingOrder="1"/>
    </xf>
    <xf numFmtId="0" fontId="962" fillId="959" borderId="906" xfId="0" applyFont="1" applyFill="1" applyBorder="1" applyAlignment="1" applyProtection="1">
      <alignment horizontal="left" vertical="top" wrapText="1" readingOrder="1"/>
    </xf>
    <xf numFmtId="0" fontId="963" fillId="960" borderId="907" xfId="0" applyFont="1" applyFill="1" applyBorder="1" applyAlignment="1" applyProtection="1">
      <alignment horizontal="left" vertical="top" wrapText="1" readingOrder="1"/>
    </xf>
    <xf numFmtId="0" fontId="964" fillId="961" borderId="908" xfId="0" applyFont="1" applyFill="1" applyBorder="1" applyAlignment="1" applyProtection="1">
      <alignment horizontal="left" vertical="top" wrapText="1" readingOrder="1"/>
    </xf>
    <xf numFmtId="0" fontId="965" fillId="962" borderId="909" xfId="0" applyFont="1" applyFill="1" applyBorder="1" applyAlignment="1" applyProtection="1">
      <alignment horizontal="left" vertical="top" wrapText="1" readingOrder="1"/>
    </xf>
    <xf numFmtId="0" fontId="966" fillId="963" borderId="910" xfId="0" applyFont="1" applyFill="1" applyBorder="1" applyAlignment="1" applyProtection="1">
      <alignment horizontal="left" vertical="top" wrapText="1" readingOrder="1"/>
    </xf>
    <xf numFmtId="0" fontId="967" fillId="964" borderId="911" xfId="0" applyFont="1" applyFill="1" applyBorder="1" applyAlignment="1" applyProtection="1">
      <alignment horizontal="left" vertical="top" wrapText="1" readingOrder="1"/>
    </xf>
    <xf numFmtId="0" fontId="968" fillId="965" borderId="912" xfId="0" applyFont="1" applyFill="1" applyBorder="1" applyAlignment="1" applyProtection="1">
      <alignment horizontal="left" vertical="top" wrapText="1" readingOrder="1"/>
    </xf>
    <xf numFmtId="0" fontId="969" fillId="966" borderId="913" xfId="0" applyFont="1" applyFill="1" applyBorder="1" applyAlignment="1" applyProtection="1">
      <alignment horizontal="left" vertical="top" wrapText="1" readingOrder="1"/>
    </xf>
    <xf numFmtId="0" fontId="970" fillId="967" borderId="914" xfId="0" applyFont="1" applyFill="1" applyBorder="1" applyAlignment="1" applyProtection="1">
      <alignment horizontal="left" vertical="top" wrapText="1" readingOrder="1"/>
    </xf>
    <xf numFmtId="0" fontId="539" fillId="538" borderId="511" xfId="0" applyFont="1" applyFill="1" applyBorder="1" applyAlignment="1" applyProtection="1">
      <alignment horizontal="left" vertical="top" wrapText="1" readingOrder="1"/>
    </xf>
    <xf numFmtId="0" fontId="540" fillId="539" borderId="512" xfId="0" applyFont="1" applyFill="1" applyBorder="1" applyAlignment="1" applyProtection="1">
      <alignment horizontal="left" vertical="top" wrapText="1" readingOrder="1"/>
    </xf>
    <xf numFmtId="0" fontId="541" fillId="540" borderId="513" xfId="0" applyFont="1" applyFill="1" applyBorder="1" applyAlignment="1" applyProtection="1">
      <alignment horizontal="left" vertical="top" wrapText="1" readingOrder="1"/>
    </xf>
    <xf numFmtId="0" fontId="542" fillId="541" borderId="514" xfId="0" applyFont="1" applyFill="1" applyBorder="1" applyAlignment="1" applyProtection="1">
      <alignment horizontal="left" vertical="top" wrapText="1" readingOrder="1"/>
    </xf>
    <xf numFmtId="0" fontId="543" fillId="542" borderId="515" xfId="0" applyFont="1" applyFill="1" applyBorder="1" applyAlignment="1" applyProtection="1">
      <alignment horizontal="left" vertical="top" wrapText="1" readingOrder="1"/>
    </xf>
    <xf numFmtId="0" fontId="544" fillId="543" borderId="516" xfId="0" applyFont="1" applyFill="1" applyBorder="1" applyAlignment="1" applyProtection="1">
      <alignment horizontal="left" vertical="top" wrapText="1" readingOrder="1"/>
    </xf>
    <xf numFmtId="0" fontId="545" fillId="544" borderId="517" xfId="0" applyFont="1" applyFill="1" applyBorder="1" applyAlignment="1" applyProtection="1">
      <alignment horizontal="left" vertical="top" wrapText="1" readingOrder="1"/>
    </xf>
    <xf numFmtId="0" fontId="546" fillId="545" borderId="518" xfId="0" applyFont="1" applyFill="1" applyBorder="1" applyAlignment="1" applyProtection="1">
      <alignment horizontal="left" vertical="top" wrapText="1" readingOrder="1"/>
    </xf>
    <xf numFmtId="0" fontId="547" fillId="546" borderId="519" xfId="0" applyFont="1" applyFill="1" applyBorder="1" applyAlignment="1" applyProtection="1">
      <alignment horizontal="left" vertical="top" wrapText="1" readingOrder="1"/>
    </xf>
    <xf numFmtId="0" fontId="548" fillId="547" borderId="520" xfId="0" applyFont="1" applyFill="1" applyBorder="1" applyAlignment="1" applyProtection="1">
      <alignment horizontal="left" vertical="top" wrapText="1" readingOrder="1"/>
    </xf>
    <xf numFmtId="0" fontId="549" fillId="548" borderId="521" xfId="0" applyFont="1" applyFill="1" applyBorder="1" applyAlignment="1" applyProtection="1">
      <alignment horizontal="left" vertical="top" wrapText="1" readingOrder="1"/>
    </xf>
    <xf numFmtId="0" fontId="550" fillId="549" borderId="522" xfId="0" applyFont="1" applyFill="1" applyBorder="1" applyAlignment="1" applyProtection="1">
      <alignment horizontal="left" vertical="top" wrapText="1" readingOrder="1"/>
    </xf>
    <xf numFmtId="0" fontId="551" fillId="550" borderId="523" xfId="0" applyFont="1" applyFill="1" applyBorder="1" applyAlignment="1" applyProtection="1">
      <alignment horizontal="left" vertical="top" wrapText="1" readingOrder="1"/>
    </xf>
    <xf numFmtId="0" fontId="552" fillId="551" borderId="524" xfId="0" applyFont="1" applyFill="1" applyBorder="1" applyAlignment="1" applyProtection="1">
      <alignment horizontal="left" vertical="top" wrapText="1" readingOrder="1"/>
    </xf>
    <xf numFmtId="0" fontId="553" fillId="552" borderId="525" xfId="0" applyFont="1" applyFill="1" applyBorder="1" applyAlignment="1" applyProtection="1">
      <alignment horizontal="left" vertical="top" wrapText="1" readingOrder="1"/>
    </xf>
    <xf numFmtId="0" fontId="554" fillId="553" borderId="526" xfId="0" applyFont="1" applyFill="1" applyBorder="1" applyAlignment="1" applyProtection="1">
      <alignment horizontal="left" vertical="top" wrapText="1" readingOrder="1"/>
    </xf>
    <xf numFmtId="0" fontId="555" fillId="554" borderId="527" xfId="0" applyFont="1" applyFill="1" applyBorder="1" applyAlignment="1" applyProtection="1">
      <alignment horizontal="left" vertical="top" wrapText="1" readingOrder="1"/>
    </xf>
    <xf numFmtId="0" fontId="556" fillId="555" borderId="528" xfId="0" applyFont="1" applyFill="1" applyBorder="1" applyAlignment="1" applyProtection="1">
      <alignment horizontal="left" vertical="top" wrapText="1" readingOrder="1"/>
    </xf>
    <xf numFmtId="0" fontId="557" fillId="556" borderId="529" xfId="0" applyFont="1" applyFill="1" applyBorder="1" applyAlignment="1" applyProtection="1">
      <alignment horizontal="left" vertical="top" wrapText="1" readingOrder="1"/>
    </xf>
    <xf numFmtId="0" fontId="558" fillId="557" borderId="530" xfId="0" applyFont="1" applyFill="1" applyBorder="1" applyAlignment="1" applyProtection="1">
      <alignment horizontal="left" vertical="top" wrapText="1" readingOrder="1"/>
    </xf>
    <xf numFmtId="0" fontId="559" fillId="558" borderId="531" xfId="0" applyFont="1" applyFill="1" applyBorder="1" applyAlignment="1" applyProtection="1">
      <alignment horizontal="left" vertical="top" wrapText="1" readingOrder="1"/>
    </xf>
    <xf numFmtId="0" fontId="560" fillId="559" borderId="532" xfId="0" applyFont="1" applyFill="1" applyBorder="1" applyAlignment="1" applyProtection="1">
      <alignment horizontal="left" vertical="top" wrapText="1" readingOrder="1"/>
    </xf>
    <xf numFmtId="0" fontId="561" fillId="560" borderId="533" xfId="0" applyFont="1" applyFill="1" applyBorder="1" applyAlignment="1" applyProtection="1">
      <alignment horizontal="left" vertical="top" wrapText="1" readingOrder="1"/>
    </xf>
    <xf numFmtId="0" fontId="562" fillId="561" borderId="534" xfId="0" applyFont="1" applyFill="1" applyBorder="1" applyAlignment="1" applyProtection="1">
      <alignment horizontal="left" vertical="top" wrapText="1" readingOrder="1"/>
    </xf>
    <xf numFmtId="0" fontId="563" fillId="562" borderId="535" xfId="0" applyFont="1" applyFill="1" applyBorder="1" applyAlignment="1" applyProtection="1">
      <alignment horizontal="left" vertical="top" wrapText="1" readingOrder="1"/>
    </xf>
    <xf numFmtId="0" fontId="564" fillId="563" borderId="536" xfId="0" applyFont="1" applyFill="1" applyBorder="1" applyAlignment="1" applyProtection="1">
      <alignment horizontal="left" vertical="top" wrapText="1" readingOrder="1"/>
    </xf>
    <xf numFmtId="0" fontId="565" fillId="564" borderId="537" xfId="0" applyFont="1" applyFill="1" applyBorder="1" applyAlignment="1" applyProtection="1">
      <alignment horizontal="left" vertical="top" wrapText="1" readingOrder="1"/>
    </xf>
    <xf numFmtId="0" fontId="566" fillId="565" borderId="538" xfId="0" applyFont="1" applyFill="1" applyBorder="1" applyAlignment="1" applyProtection="1">
      <alignment horizontal="left" vertical="top" wrapText="1" readingOrder="1"/>
    </xf>
    <xf numFmtId="0" fontId="567" fillId="566" borderId="539" xfId="0" applyFont="1" applyFill="1" applyBorder="1" applyAlignment="1" applyProtection="1">
      <alignment horizontal="left" vertical="top" wrapText="1" readingOrder="1"/>
    </xf>
    <xf numFmtId="0" fontId="719" fillId="718" borderId="691" xfId="0" applyFont="1" applyFill="1" applyBorder="1" applyAlignment="1" applyProtection="1">
      <alignment horizontal="left" vertical="top" wrapText="1" readingOrder="1"/>
    </xf>
    <xf numFmtId="0" fontId="720" fillId="719" borderId="692" xfId="0" applyFont="1" applyFill="1" applyBorder="1" applyAlignment="1" applyProtection="1">
      <alignment horizontal="left" vertical="top" wrapText="1" readingOrder="1"/>
    </xf>
    <xf numFmtId="0" fontId="721" fillId="720" borderId="693" xfId="0" applyFont="1" applyFill="1" applyBorder="1" applyAlignment="1" applyProtection="1">
      <alignment horizontal="left" vertical="top" wrapText="1" readingOrder="1"/>
    </xf>
    <xf numFmtId="0" fontId="722" fillId="721" borderId="694" xfId="0" applyFont="1" applyFill="1" applyBorder="1" applyAlignment="1" applyProtection="1">
      <alignment horizontal="left" vertical="top" wrapText="1" readingOrder="1"/>
    </xf>
    <xf numFmtId="0" fontId="723" fillId="722" borderId="695" xfId="0" applyFont="1" applyFill="1" applyBorder="1" applyAlignment="1" applyProtection="1">
      <alignment horizontal="left" vertical="top" wrapText="1" readingOrder="1"/>
    </xf>
    <xf numFmtId="0" fontId="724" fillId="723" borderId="696" xfId="0" applyFont="1" applyFill="1" applyBorder="1" applyAlignment="1" applyProtection="1">
      <alignment horizontal="left" vertical="top" wrapText="1" readingOrder="1"/>
    </xf>
    <xf numFmtId="0" fontId="725" fillId="724" borderId="697" xfId="0" applyFont="1" applyFill="1" applyBorder="1" applyAlignment="1" applyProtection="1">
      <alignment horizontal="left" vertical="top" wrapText="1" readingOrder="1"/>
    </xf>
    <xf numFmtId="0" fontId="726" fillId="725" borderId="698" xfId="0" applyFont="1" applyFill="1" applyBorder="1" applyAlignment="1" applyProtection="1">
      <alignment horizontal="left" vertical="top" wrapText="1" readingOrder="1"/>
    </xf>
    <xf numFmtId="0" fontId="727" fillId="726" borderId="699" xfId="0" applyFont="1" applyFill="1" applyBorder="1" applyAlignment="1" applyProtection="1">
      <alignment horizontal="left" vertical="top" wrapText="1" readingOrder="1"/>
    </xf>
    <xf numFmtId="0" fontId="728" fillId="727" borderId="700" xfId="0" applyFont="1" applyFill="1" applyBorder="1" applyAlignment="1" applyProtection="1">
      <alignment horizontal="left" vertical="top" wrapText="1" readingOrder="1"/>
    </xf>
    <xf numFmtId="0" fontId="729" fillId="728" borderId="701" xfId="0" applyFont="1" applyFill="1" applyBorder="1" applyAlignment="1" applyProtection="1">
      <alignment horizontal="left" vertical="top" wrapText="1" readingOrder="1"/>
    </xf>
    <xf numFmtId="0" fontId="730" fillId="729" borderId="702" xfId="0" applyFont="1" applyFill="1" applyBorder="1" applyAlignment="1" applyProtection="1">
      <alignment horizontal="left" vertical="top" wrapText="1" readingOrder="1"/>
    </xf>
    <xf numFmtId="0" fontId="731" fillId="730" borderId="703" xfId="0" applyFont="1" applyFill="1" applyBorder="1" applyAlignment="1" applyProtection="1">
      <alignment horizontal="left" vertical="top" wrapText="1" readingOrder="1"/>
    </xf>
    <xf numFmtId="0" fontId="732" fillId="731" borderId="704" xfId="0" applyFont="1" applyFill="1" applyBorder="1" applyAlignment="1" applyProtection="1">
      <alignment horizontal="left" vertical="top" wrapText="1" readingOrder="1"/>
    </xf>
    <xf numFmtId="0" fontId="733" fillId="732" borderId="705" xfId="0" applyFont="1" applyFill="1" applyBorder="1" applyAlignment="1" applyProtection="1">
      <alignment horizontal="left" vertical="top" wrapText="1" readingOrder="1"/>
    </xf>
    <xf numFmtId="0" fontId="734" fillId="733" borderId="706" xfId="0" applyFont="1" applyFill="1" applyBorder="1" applyAlignment="1" applyProtection="1">
      <alignment horizontal="left" vertical="top" wrapText="1" readingOrder="1"/>
    </xf>
    <xf numFmtId="0" fontId="735" fillId="734" borderId="707" xfId="0" applyFont="1" applyFill="1" applyBorder="1" applyAlignment="1" applyProtection="1">
      <alignment horizontal="left" vertical="top" wrapText="1" readingOrder="1"/>
    </xf>
    <xf numFmtId="0" fontId="736" fillId="735" borderId="708" xfId="0" applyFont="1" applyFill="1" applyBorder="1" applyAlignment="1" applyProtection="1">
      <alignment horizontal="left" vertical="top" wrapText="1" readingOrder="1"/>
    </xf>
    <xf numFmtId="0" fontId="737" fillId="736" borderId="709" xfId="0" applyFont="1" applyFill="1" applyBorder="1" applyAlignment="1" applyProtection="1">
      <alignment horizontal="left" vertical="top" wrapText="1" readingOrder="1"/>
    </xf>
    <xf numFmtId="0" fontId="738" fillId="737" borderId="710" xfId="0" applyFont="1" applyFill="1" applyBorder="1" applyAlignment="1" applyProtection="1">
      <alignment horizontal="left" vertical="top" wrapText="1" readingOrder="1"/>
    </xf>
    <xf numFmtId="0" fontId="739" fillId="738" borderId="711" xfId="0" applyFont="1" applyFill="1" applyBorder="1" applyAlignment="1" applyProtection="1">
      <alignment horizontal="left" vertical="top" wrapText="1" readingOrder="1"/>
    </xf>
    <xf numFmtId="0" fontId="740" fillId="739" borderId="712" xfId="0" applyFont="1" applyFill="1" applyBorder="1" applyAlignment="1" applyProtection="1">
      <alignment horizontal="left" vertical="top" wrapText="1" readingOrder="1"/>
    </xf>
    <xf numFmtId="0" fontId="741" fillId="740" borderId="713" xfId="0" applyFont="1" applyFill="1" applyBorder="1" applyAlignment="1" applyProtection="1">
      <alignment horizontal="left" vertical="top" wrapText="1" readingOrder="1"/>
    </xf>
    <xf numFmtId="0" fontId="742" fillId="741" borderId="714" xfId="0" applyFont="1" applyFill="1" applyBorder="1" applyAlignment="1" applyProtection="1">
      <alignment horizontal="left" vertical="top" wrapText="1" readingOrder="1"/>
    </xf>
    <xf numFmtId="0" fontId="743" fillId="742" borderId="715" xfId="0" applyFont="1" applyFill="1" applyBorder="1" applyAlignment="1" applyProtection="1">
      <alignment horizontal="left" vertical="top" wrapText="1" readingOrder="1"/>
    </xf>
    <xf numFmtId="0" fontId="744" fillId="743" borderId="716" xfId="0" applyFont="1" applyFill="1" applyBorder="1" applyAlignment="1" applyProtection="1">
      <alignment horizontal="left" vertical="top" wrapText="1" readingOrder="1"/>
    </xf>
    <xf numFmtId="0" fontId="745" fillId="744" borderId="717" xfId="0" applyFont="1" applyFill="1" applyBorder="1" applyAlignment="1" applyProtection="1">
      <alignment horizontal="left" vertical="top" wrapText="1" readingOrder="1"/>
    </xf>
    <xf numFmtId="0" fontId="746" fillId="745" borderId="718" xfId="0" applyFont="1" applyFill="1" applyBorder="1" applyAlignment="1" applyProtection="1">
      <alignment horizontal="left" vertical="top" wrapText="1" readingOrder="1"/>
    </xf>
    <xf numFmtId="0" fontId="747" fillId="746" borderId="719" xfId="0" applyFont="1" applyFill="1" applyBorder="1" applyAlignment="1" applyProtection="1">
      <alignment horizontal="left" vertical="top" wrapText="1" readingOrder="1"/>
    </xf>
    <xf numFmtId="0" fontId="314" fillId="315" borderId="314" xfId="0" applyFont="1" applyFill="1" applyBorder="1" applyAlignment="1" applyProtection="1">
      <alignment horizontal="left" vertical="top" wrapText="1" readingOrder="1"/>
    </xf>
    <xf numFmtId="0" fontId="315" fillId="316" borderId="315" xfId="0" applyFont="1" applyFill="1" applyBorder="1" applyAlignment="1" applyProtection="1">
      <alignment horizontal="left" vertical="top" wrapText="1" readingOrder="1"/>
    </xf>
    <xf numFmtId="0" fontId="316" fillId="317" borderId="316" xfId="0" applyFont="1" applyFill="1" applyBorder="1" applyAlignment="1" applyProtection="1">
      <alignment horizontal="left" vertical="top" wrapText="1" readingOrder="1"/>
    </xf>
    <xf numFmtId="0" fontId="317" fillId="318" borderId="317" xfId="0" applyFont="1" applyFill="1" applyBorder="1" applyAlignment="1" applyProtection="1">
      <alignment horizontal="left" vertical="top" wrapText="1" readingOrder="1"/>
    </xf>
    <xf numFmtId="0" fontId="318" fillId="319" borderId="318" xfId="0" applyFont="1" applyFill="1" applyBorder="1" applyAlignment="1" applyProtection="1">
      <alignment horizontal="left" vertical="top" wrapText="1" readingOrder="1"/>
    </xf>
    <xf numFmtId="0" fontId="319" fillId="320" borderId="319" xfId="0" applyFont="1" applyFill="1" applyBorder="1" applyAlignment="1" applyProtection="1">
      <alignment horizontal="left" vertical="top" wrapText="1" readingOrder="1"/>
    </xf>
    <xf numFmtId="0" fontId="320" fillId="321" borderId="320" xfId="0" applyFont="1" applyFill="1" applyBorder="1" applyAlignment="1" applyProtection="1">
      <alignment horizontal="left" vertical="top" wrapText="1" readingOrder="1"/>
    </xf>
    <xf numFmtId="0" fontId="321" fillId="322" borderId="321" xfId="0" applyFont="1" applyFill="1" applyBorder="1" applyAlignment="1" applyProtection="1">
      <alignment horizontal="left" vertical="top" wrapText="1" readingOrder="1"/>
    </xf>
    <xf numFmtId="0" fontId="322" fillId="323" borderId="322" xfId="0" applyFont="1" applyFill="1" applyBorder="1" applyAlignment="1" applyProtection="1">
      <alignment horizontal="left" vertical="top" wrapText="1" readingOrder="1"/>
    </xf>
    <xf numFmtId="0" fontId="323" fillId="324" borderId="323" xfId="0" applyFont="1" applyFill="1" applyBorder="1" applyAlignment="1" applyProtection="1">
      <alignment horizontal="left" vertical="top" wrapText="1" readingOrder="1"/>
    </xf>
    <xf numFmtId="0" fontId="324" fillId="325" borderId="324" xfId="0" applyFont="1" applyFill="1" applyBorder="1" applyAlignment="1" applyProtection="1">
      <alignment horizontal="left" vertical="top" wrapText="1" readingOrder="1"/>
    </xf>
    <xf numFmtId="0" fontId="325" fillId="326" borderId="325" xfId="0" applyFont="1" applyFill="1" applyBorder="1" applyAlignment="1" applyProtection="1">
      <alignment horizontal="left" vertical="top" wrapText="1" readingOrder="1"/>
    </xf>
    <xf numFmtId="0" fontId="326" fillId="327" borderId="326" xfId="0" applyFont="1" applyFill="1" applyBorder="1" applyAlignment="1" applyProtection="1">
      <alignment horizontal="left" vertical="top" wrapText="1" readingOrder="1"/>
    </xf>
    <xf numFmtId="0" fontId="327" fillId="328" borderId="327" xfId="0" applyFont="1" applyFill="1" applyBorder="1" applyAlignment="1" applyProtection="1">
      <alignment horizontal="left" vertical="top" wrapText="1" readingOrder="1"/>
    </xf>
    <xf numFmtId="0" fontId="328" fillId="329" borderId="328" xfId="0" applyFont="1" applyFill="1" applyBorder="1" applyAlignment="1" applyProtection="1">
      <alignment horizontal="left" vertical="top" wrapText="1" readingOrder="1"/>
    </xf>
    <xf numFmtId="0" fontId="329" fillId="330" borderId="329" xfId="0" applyFont="1" applyFill="1" applyBorder="1" applyAlignment="1" applyProtection="1">
      <alignment horizontal="left" vertical="top" wrapText="1" readingOrder="1"/>
    </xf>
    <xf numFmtId="0" fontId="330" fillId="331" borderId="330" xfId="0" applyFont="1" applyFill="1" applyBorder="1" applyAlignment="1" applyProtection="1">
      <alignment horizontal="left" vertical="top" wrapText="1" readingOrder="1"/>
    </xf>
    <xf numFmtId="0" fontId="331" fillId="332" borderId="331" xfId="0" applyFont="1" applyFill="1" applyBorder="1" applyAlignment="1" applyProtection="1">
      <alignment horizontal="left" vertical="top" wrapText="1" readingOrder="1"/>
    </xf>
    <xf numFmtId="0" fontId="332" fillId="333" borderId="332" xfId="0" applyFont="1" applyFill="1" applyBorder="1" applyAlignment="1" applyProtection="1">
      <alignment horizontal="left" vertical="top" wrapText="1" readingOrder="1"/>
    </xf>
    <xf numFmtId="0" fontId="333" fillId="334" borderId="333" xfId="0" applyFont="1" applyFill="1" applyBorder="1" applyAlignment="1" applyProtection="1">
      <alignment horizontal="left" vertical="top" wrapText="1" readingOrder="1"/>
    </xf>
    <xf numFmtId="0" fontId="334" fillId="335" borderId="334" xfId="0" applyFont="1" applyFill="1" applyBorder="1" applyAlignment="1" applyProtection="1">
      <alignment horizontal="left" vertical="top" wrapText="1" readingOrder="1"/>
    </xf>
    <xf numFmtId="0" fontId="335" fillId="336" borderId="335" xfId="0" applyFont="1" applyFill="1" applyBorder="1" applyAlignment="1" applyProtection="1">
      <alignment horizontal="left" vertical="top" wrapText="1" readingOrder="1"/>
    </xf>
    <xf numFmtId="0" fontId="336" fillId="337" borderId="336" xfId="0" applyFont="1" applyFill="1" applyBorder="1" applyAlignment="1" applyProtection="1">
      <alignment horizontal="left" vertical="top" wrapText="1" readingOrder="1"/>
    </xf>
    <xf numFmtId="0" fontId="337" fillId="338" borderId="337" xfId="0" applyFont="1" applyFill="1" applyBorder="1" applyAlignment="1" applyProtection="1">
      <alignment horizontal="left" vertical="top" wrapText="1" readingOrder="1"/>
    </xf>
    <xf numFmtId="0" fontId="338" fillId="339" borderId="338" xfId="0" applyFont="1" applyFill="1" applyBorder="1" applyAlignment="1" applyProtection="1">
      <alignment horizontal="left" vertical="top" wrapText="1" readingOrder="1"/>
    </xf>
    <xf numFmtId="0" fontId="339" fillId="340" borderId="339" xfId="0" applyFont="1" applyFill="1" applyBorder="1" applyAlignment="1" applyProtection="1">
      <alignment horizontal="left" vertical="top" wrapText="1" readingOrder="1"/>
    </xf>
    <xf numFmtId="0" fontId="340" fillId="341" borderId="340" xfId="0" applyFont="1" applyFill="1" applyBorder="1" applyAlignment="1" applyProtection="1">
      <alignment horizontal="left" vertical="top" wrapText="1" readingOrder="1"/>
    </xf>
    <xf numFmtId="0" fontId="341" fillId="342" borderId="341" xfId="0" applyFont="1" applyFill="1" applyBorder="1" applyAlignment="1" applyProtection="1">
      <alignment horizontal="left" vertical="top" wrapText="1" readingOrder="1"/>
    </xf>
    <xf numFmtId="0" fontId="342" fillId="343" borderId="342" xfId="0" applyFont="1" applyFill="1" applyBorder="1" applyAlignment="1" applyProtection="1">
      <alignment horizontal="left" vertical="top" wrapText="1" readingOrder="1"/>
    </xf>
    <xf numFmtId="0" fontId="440" fillId="439" borderId="412" xfId="0" applyFont="1" applyFill="1" applyBorder="1" applyAlignment="1" applyProtection="1">
      <alignment horizontal="left" vertical="top" wrapText="1" readingOrder="1"/>
    </xf>
    <xf numFmtId="0" fontId="441" fillId="440" borderId="413" xfId="0" applyFont="1" applyFill="1" applyBorder="1" applyAlignment="1" applyProtection="1">
      <alignment horizontal="left" vertical="top" wrapText="1" readingOrder="1"/>
    </xf>
    <xf numFmtId="0" fontId="442" fillId="441" borderId="414" xfId="0" applyFont="1" applyFill="1" applyBorder="1" applyAlignment="1" applyProtection="1">
      <alignment horizontal="left" vertical="top" wrapText="1" readingOrder="1"/>
    </xf>
    <xf numFmtId="0" fontId="443" fillId="442" borderId="415" xfId="0" applyFont="1" applyFill="1" applyBorder="1" applyAlignment="1" applyProtection="1">
      <alignment horizontal="left" vertical="top" wrapText="1" readingOrder="1"/>
    </xf>
    <xf numFmtId="0" fontId="444" fillId="443" borderId="416" xfId="0" applyFont="1" applyFill="1" applyBorder="1" applyAlignment="1" applyProtection="1">
      <alignment horizontal="left" vertical="top" wrapText="1" readingOrder="1"/>
    </xf>
    <xf numFmtId="0" fontId="445" fillId="444" borderId="417" xfId="0" applyFont="1" applyFill="1" applyBorder="1" applyAlignment="1" applyProtection="1">
      <alignment horizontal="left" vertical="top" wrapText="1" readingOrder="1"/>
    </xf>
    <xf numFmtId="0" fontId="446" fillId="445" borderId="418" xfId="0" applyFont="1" applyFill="1" applyBorder="1" applyAlignment="1" applyProtection="1">
      <alignment horizontal="left" vertical="top" wrapText="1" readingOrder="1"/>
    </xf>
    <xf numFmtId="0" fontId="447" fillId="446" borderId="419" xfId="0" applyFont="1" applyFill="1" applyBorder="1" applyAlignment="1" applyProtection="1">
      <alignment horizontal="left" vertical="top" wrapText="1" readingOrder="1"/>
    </xf>
    <xf numFmtId="0" fontId="448" fillId="447" borderId="420" xfId="0" applyFont="1" applyFill="1" applyBorder="1" applyAlignment="1" applyProtection="1">
      <alignment horizontal="left" vertical="top" wrapText="1" readingOrder="1"/>
    </xf>
    <xf numFmtId="0" fontId="449" fillId="448" borderId="421" xfId="0" applyFont="1" applyFill="1" applyBorder="1" applyAlignment="1" applyProtection="1">
      <alignment horizontal="left" vertical="top" wrapText="1" readingOrder="1"/>
    </xf>
    <xf numFmtId="0" fontId="450" fillId="449" borderId="422" xfId="0" applyFont="1" applyFill="1" applyBorder="1" applyAlignment="1" applyProtection="1">
      <alignment horizontal="left" vertical="top" wrapText="1" readingOrder="1"/>
    </xf>
    <xf numFmtId="0" fontId="451" fillId="450" borderId="423" xfId="0" applyFont="1" applyFill="1" applyBorder="1" applyAlignment="1" applyProtection="1">
      <alignment horizontal="left" vertical="top" wrapText="1" readingOrder="1"/>
    </xf>
    <xf numFmtId="0" fontId="452" fillId="451" borderId="424" xfId="0" applyFont="1" applyFill="1" applyBorder="1" applyAlignment="1" applyProtection="1">
      <alignment horizontal="left" vertical="top" wrapText="1" readingOrder="1"/>
    </xf>
    <xf numFmtId="0" fontId="453" fillId="452" borderId="425" xfId="0" applyFont="1" applyFill="1" applyBorder="1" applyAlignment="1" applyProtection="1">
      <alignment horizontal="left" vertical="top" wrapText="1" readingOrder="1"/>
    </xf>
    <xf numFmtId="0" fontId="454" fillId="453" borderId="426" xfId="0" applyFont="1" applyFill="1" applyBorder="1" applyAlignment="1" applyProtection="1">
      <alignment horizontal="left" vertical="top" wrapText="1" readingOrder="1"/>
    </xf>
    <xf numFmtId="0" fontId="455" fillId="454" borderId="427" xfId="0" applyFont="1" applyFill="1" applyBorder="1" applyAlignment="1" applyProtection="1">
      <alignment horizontal="left" vertical="top" wrapText="1" readingOrder="1"/>
    </xf>
    <xf numFmtId="0" fontId="456" fillId="455" borderId="428" xfId="0" applyFont="1" applyFill="1" applyBorder="1" applyAlignment="1" applyProtection="1">
      <alignment horizontal="left" vertical="top" wrapText="1" readingOrder="1"/>
    </xf>
    <xf numFmtId="0" fontId="457" fillId="456" borderId="429" xfId="0" applyFont="1" applyFill="1" applyBorder="1" applyAlignment="1" applyProtection="1">
      <alignment horizontal="left" vertical="top" wrapText="1" readingOrder="1"/>
    </xf>
    <xf numFmtId="0" fontId="458" fillId="457" borderId="430" xfId="0" applyFont="1" applyFill="1" applyBorder="1" applyAlignment="1" applyProtection="1">
      <alignment horizontal="left" vertical="top" wrapText="1" readingOrder="1"/>
    </xf>
    <xf numFmtId="0" fontId="459" fillId="458" borderId="431" xfId="0" applyFont="1" applyFill="1" applyBorder="1" applyAlignment="1" applyProtection="1">
      <alignment horizontal="left" vertical="top" wrapText="1" readingOrder="1"/>
    </xf>
    <xf numFmtId="0" fontId="460" fillId="459" borderId="432" xfId="0" applyFont="1" applyFill="1" applyBorder="1" applyAlignment="1" applyProtection="1">
      <alignment horizontal="left" vertical="top" wrapText="1" readingOrder="1"/>
    </xf>
    <xf numFmtId="0" fontId="461" fillId="460" borderId="433" xfId="0" applyFont="1" applyFill="1" applyBorder="1" applyAlignment="1" applyProtection="1">
      <alignment horizontal="left" vertical="top" wrapText="1" readingOrder="1"/>
    </xf>
    <xf numFmtId="0" fontId="462" fillId="461" borderId="434" xfId="0" applyFont="1" applyFill="1" applyBorder="1" applyAlignment="1" applyProtection="1">
      <alignment horizontal="left" vertical="top" wrapText="1" readingOrder="1"/>
    </xf>
    <xf numFmtId="0" fontId="463" fillId="462" borderId="435" xfId="0" applyFont="1" applyFill="1" applyBorder="1" applyAlignment="1" applyProtection="1">
      <alignment horizontal="left" vertical="top" wrapText="1" readingOrder="1"/>
    </xf>
    <xf numFmtId="0" fontId="464" fillId="463" borderId="436" xfId="0" applyFont="1" applyFill="1" applyBorder="1" applyAlignment="1" applyProtection="1">
      <alignment horizontal="left" vertical="top" wrapText="1" readingOrder="1"/>
    </xf>
    <xf numFmtId="0" fontId="465" fillId="464" borderId="437" xfId="0" applyFont="1" applyFill="1" applyBorder="1" applyAlignment="1" applyProtection="1">
      <alignment horizontal="left" vertical="top" wrapText="1" readingOrder="1"/>
    </xf>
    <xf numFmtId="0" fontId="466" fillId="465" borderId="438" xfId="0" applyFont="1" applyFill="1" applyBorder="1" applyAlignment="1" applyProtection="1">
      <alignment horizontal="left" vertical="top" wrapText="1" readingOrder="1"/>
    </xf>
    <xf numFmtId="0" fontId="467" fillId="466" borderId="439" xfId="0" applyFont="1" applyFill="1" applyBorder="1" applyAlignment="1" applyProtection="1">
      <alignment horizontal="left" vertical="top" wrapText="1" readingOrder="1"/>
    </xf>
    <xf numFmtId="0" fontId="468" fillId="467" borderId="440" xfId="0" applyFont="1" applyFill="1" applyBorder="1" applyAlignment="1" applyProtection="1">
      <alignment horizontal="left" vertical="top" wrapText="1" readingOrder="1"/>
    </xf>
    <xf numFmtId="0" fontId="36" fillId="37" borderId="36" xfId="0" applyFont="1" applyFill="1" applyBorder="1" applyAlignment="1" applyProtection="1">
      <alignment horizontal="left" vertical="top" wrapText="1" readingOrder="1"/>
    </xf>
    <xf numFmtId="0" fontId="37" fillId="38" borderId="37" xfId="0" applyFont="1" applyFill="1" applyBorder="1" applyAlignment="1" applyProtection="1">
      <alignment horizontal="left" vertical="top" wrapText="1" readingOrder="1"/>
    </xf>
    <xf numFmtId="0" fontId="38" fillId="39" borderId="38" xfId="0" applyFont="1" applyFill="1" applyBorder="1" applyAlignment="1" applyProtection="1">
      <alignment horizontal="left" vertical="top" wrapText="1" readingOrder="1"/>
    </xf>
    <xf numFmtId="0" fontId="39" fillId="40" borderId="39" xfId="0" applyFont="1" applyFill="1" applyBorder="1" applyAlignment="1" applyProtection="1">
      <alignment horizontal="left" vertical="top" wrapText="1" readingOrder="1"/>
    </xf>
    <xf numFmtId="0" fontId="40" fillId="41" borderId="40" xfId="0" applyFont="1" applyFill="1" applyBorder="1" applyAlignment="1" applyProtection="1">
      <alignment horizontal="left" vertical="top" wrapText="1" readingOrder="1"/>
    </xf>
    <xf numFmtId="0" fontId="41" fillId="42" borderId="41" xfId="0" applyFont="1" applyFill="1" applyBorder="1" applyAlignment="1" applyProtection="1">
      <alignment horizontal="left" vertical="top" wrapText="1" readingOrder="1"/>
    </xf>
    <xf numFmtId="0" fontId="42" fillId="43" borderId="42" xfId="0" applyFont="1" applyFill="1" applyBorder="1" applyAlignment="1" applyProtection="1">
      <alignment horizontal="left" vertical="top" wrapText="1" readingOrder="1"/>
    </xf>
    <xf numFmtId="0" fontId="43" fillId="44" borderId="43" xfId="0" applyFont="1" applyFill="1" applyBorder="1" applyAlignment="1" applyProtection="1">
      <alignment horizontal="left" vertical="top" wrapText="1" readingOrder="1"/>
    </xf>
    <xf numFmtId="0" fontId="44" fillId="45" borderId="44" xfId="0" applyFont="1" applyFill="1" applyBorder="1" applyAlignment="1" applyProtection="1">
      <alignment horizontal="left" vertical="top" wrapText="1" readingOrder="1"/>
    </xf>
    <xf numFmtId="0" fontId="45" fillId="46" borderId="45" xfId="0" applyFont="1" applyFill="1" applyBorder="1" applyAlignment="1" applyProtection="1">
      <alignment horizontal="left" vertical="top" wrapText="1" readingOrder="1"/>
    </xf>
    <xf numFmtId="0" fontId="46" fillId="47" borderId="46" xfId="0" applyFont="1" applyFill="1" applyBorder="1" applyAlignment="1" applyProtection="1">
      <alignment horizontal="left" vertical="top" wrapText="1" readingOrder="1"/>
    </xf>
    <xf numFmtId="0" fontId="47" fillId="48" borderId="47" xfId="0" applyFont="1" applyFill="1" applyBorder="1" applyAlignment="1" applyProtection="1">
      <alignment horizontal="left" vertical="top" wrapText="1" readingOrder="1"/>
    </xf>
    <xf numFmtId="0" fontId="48" fillId="49" borderId="48" xfId="0" applyFont="1" applyFill="1" applyBorder="1" applyAlignment="1" applyProtection="1">
      <alignment horizontal="left" vertical="top" wrapText="1" readingOrder="1"/>
    </xf>
    <xf numFmtId="0" fontId="49" fillId="50" borderId="49" xfId="0" applyFont="1" applyFill="1" applyBorder="1" applyAlignment="1" applyProtection="1">
      <alignment horizontal="left" vertical="top" wrapText="1" readingOrder="1"/>
    </xf>
    <xf numFmtId="0" fontId="50" fillId="51" borderId="50" xfId="0" applyFont="1" applyFill="1" applyBorder="1" applyAlignment="1" applyProtection="1">
      <alignment horizontal="left" vertical="top" wrapText="1" readingOrder="1"/>
    </xf>
    <xf numFmtId="0" fontId="51" fillId="52" borderId="51" xfId="0" applyFont="1" applyFill="1" applyBorder="1" applyAlignment="1" applyProtection="1">
      <alignment horizontal="left" vertical="top" wrapText="1" readingOrder="1"/>
    </xf>
    <xf numFmtId="0" fontId="52" fillId="53" borderId="52" xfId="0" applyFont="1" applyFill="1" applyBorder="1" applyAlignment="1" applyProtection="1">
      <alignment horizontal="left" vertical="top" wrapText="1" readingOrder="1"/>
    </xf>
    <xf numFmtId="0" fontId="53" fillId="54" borderId="53" xfId="0" applyFont="1" applyFill="1" applyBorder="1" applyAlignment="1" applyProtection="1">
      <alignment horizontal="left" vertical="top" wrapText="1" readingOrder="1"/>
    </xf>
    <xf numFmtId="0" fontId="54" fillId="55" borderId="54" xfId="0" applyFont="1" applyFill="1" applyBorder="1" applyAlignment="1" applyProtection="1">
      <alignment horizontal="left" vertical="top" wrapText="1" readingOrder="1"/>
    </xf>
    <xf numFmtId="0" fontId="55" fillId="56" borderId="55" xfId="0" applyFont="1" applyFill="1" applyBorder="1" applyAlignment="1" applyProtection="1">
      <alignment horizontal="left" vertical="top" wrapText="1" readingOrder="1"/>
    </xf>
    <xf numFmtId="0" fontId="56" fillId="57" borderId="56" xfId="0" applyFont="1" applyFill="1" applyBorder="1" applyAlignment="1" applyProtection="1">
      <alignment horizontal="left" vertical="top" wrapText="1" readingOrder="1"/>
    </xf>
    <xf numFmtId="0" fontId="57" fillId="58" borderId="57" xfId="0" applyFont="1" applyFill="1" applyBorder="1" applyAlignment="1" applyProtection="1">
      <alignment horizontal="left" vertical="top" wrapText="1" readingOrder="1"/>
    </xf>
    <xf numFmtId="0" fontId="58" fillId="59" borderId="58" xfId="0" applyFont="1" applyFill="1" applyBorder="1" applyAlignment="1" applyProtection="1">
      <alignment horizontal="left" vertical="top" wrapText="1" readingOrder="1"/>
    </xf>
    <xf numFmtId="0" fontId="59" fillId="60" borderId="59" xfId="0" applyFont="1" applyFill="1" applyBorder="1" applyAlignment="1" applyProtection="1">
      <alignment horizontal="left" vertical="top" wrapText="1" readingOrder="1"/>
    </xf>
    <xf numFmtId="0" fontId="60" fillId="61" borderId="60" xfId="0" applyFont="1" applyFill="1" applyBorder="1" applyAlignment="1" applyProtection="1">
      <alignment horizontal="left" vertical="top" wrapText="1" readingOrder="1"/>
    </xf>
    <xf numFmtId="0" fontId="61" fillId="62" borderId="61" xfId="0" applyFont="1" applyFill="1" applyBorder="1" applyAlignment="1" applyProtection="1">
      <alignment horizontal="left" vertical="top" wrapText="1" readingOrder="1"/>
    </xf>
    <xf numFmtId="0" fontId="62" fillId="63" borderId="62" xfId="0" applyFont="1" applyFill="1" applyBorder="1" applyAlignment="1" applyProtection="1">
      <alignment horizontal="left" vertical="top" wrapText="1" readingOrder="1"/>
    </xf>
    <xf numFmtId="0" fontId="63" fillId="64" borderId="63" xfId="0" applyFont="1" applyFill="1" applyBorder="1" applyAlignment="1" applyProtection="1">
      <alignment horizontal="left" vertical="top" wrapText="1" readingOrder="1"/>
    </xf>
    <xf numFmtId="0" fontId="64" fillId="65" borderId="64" xfId="0" applyFont="1" applyFill="1" applyBorder="1" applyAlignment="1" applyProtection="1">
      <alignment horizontal="left" vertical="top" wrapText="1" readingOrder="1"/>
    </xf>
    <xf numFmtId="0" fontId="135" fillId="136" borderId="135" xfId="0" applyFont="1" applyFill="1" applyBorder="1" applyAlignment="1" applyProtection="1">
      <alignment horizontal="left" vertical="top" wrapText="1" readingOrder="1"/>
    </xf>
    <xf numFmtId="0" fontId="136" fillId="137" borderId="136" xfId="0" applyFont="1" applyFill="1" applyBorder="1" applyAlignment="1" applyProtection="1">
      <alignment horizontal="left" vertical="top" wrapText="1" readingOrder="1"/>
    </xf>
    <xf numFmtId="0" fontId="137" fillId="138" borderId="137" xfId="0" applyFont="1" applyFill="1" applyBorder="1" applyAlignment="1" applyProtection="1">
      <alignment horizontal="left" vertical="top" wrapText="1" readingOrder="1"/>
    </xf>
    <xf numFmtId="0" fontId="138" fillId="139" borderId="138" xfId="0" applyFont="1" applyFill="1" applyBorder="1" applyAlignment="1" applyProtection="1">
      <alignment horizontal="left" vertical="top" wrapText="1" readingOrder="1"/>
    </xf>
    <xf numFmtId="0" fontId="139" fillId="140" borderId="139" xfId="0" applyFont="1" applyFill="1" applyBorder="1" applyAlignment="1" applyProtection="1">
      <alignment horizontal="left" vertical="top" wrapText="1" readingOrder="1"/>
    </xf>
    <xf numFmtId="0" fontId="140" fillId="141" borderId="140" xfId="0" applyFont="1" applyFill="1" applyBorder="1" applyAlignment="1" applyProtection="1">
      <alignment horizontal="left" vertical="top" wrapText="1" readingOrder="1"/>
    </xf>
    <xf numFmtId="0" fontId="141" fillId="142" borderId="141" xfId="0" applyFont="1" applyFill="1" applyBorder="1" applyAlignment="1" applyProtection="1">
      <alignment horizontal="left" vertical="top" wrapText="1" readingOrder="1"/>
    </xf>
    <xf numFmtId="0" fontId="142" fillId="143" borderId="142" xfId="0" applyFont="1" applyFill="1" applyBorder="1" applyAlignment="1" applyProtection="1">
      <alignment horizontal="left" vertical="top" wrapText="1" readingOrder="1"/>
    </xf>
    <xf numFmtId="0" fontId="143" fillId="144" borderId="143" xfId="0" applyFont="1" applyFill="1" applyBorder="1" applyAlignment="1" applyProtection="1">
      <alignment horizontal="left" vertical="top" wrapText="1" readingOrder="1"/>
    </xf>
    <xf numFmtId="0" fontId="144" fillId="145" borderId="144" xfId="0" applyFont="1" applyFill="1" applyBorder="1" applyAlignment="1" applyProtection="1">
      <alignment horizontal="left" vertical="top" wrapText="1" readingOrder="1"/>
    </xf>
    <xf numFmtId="0" fontId="145" fillId="146" borderId="145" xfId="0" applyFont="1" applyFill="1" applyBorder="1" applyAlignment="1" applyProtection="1">
      <alignment horizontal="left" vertical="top" wrapText="1" readingOrder="1"/>
    </xf>
    <xf numFmtId="0" fontId="146" fillId="147" borderId="146" xfId="0" applyFont="1" applyFill="1" applyBorder="1" applyAlignment="1" applyProtection="1">
      <alignment horizontal="left" vertical="top" wrapText="1" readingOrder="1"/>
    </xf>
    <xf numFmtId="0" fontId="147" fillId="148" borderId="147" xfId="0" applyFont="1" applyFill="1" applyBorder="1" applyAlignment="1" applyProtection="1">
      <alignment horizontal="left" vertical="top" wrapText="1" readingOrder="1"/>
    </xf>
    <xf numFmtId="0" fontId="148" fillId="149" borderId="148" xfId="0" applyFont="1" applyFill="1" applyBorder="1" applyAlignment="1" applyProtection="1">
      <alignment horizontal="left" vertical="top" wrapText="1" readingOrder="1"/>
    </xf>
    <xf numFmtId="0" fontId="149" fillId="150" borderId="149" xfId="0" applyFont="1" applyFill="1" applyBorder="1" applyAlignment="1" applyProtection="1">
      <alignment horizontal="left" vertical="top" wrapText="1" readingOrder="1"/>
    </xf>
    <xf numFmtId="0" fontId="150" fillId="151" borderId="150" xfId="0" applyFont="1" applyFill="1" applyBorder="1" applyAlignment="1" applyProtection="1">
      <alignment horizontal="left" vertical="top" wrapText="1" readingOrder="1"/>
    </xf>
    <xf numFmtId="0" fontId="151" fillId="152" borderId="151" xfId="0" applyFont="1" applyFill="1" applyBorder="1" applyAlignment="1" applyProtection="1">
      <alignment horizontal="left" vertical="top" wrapText="1" readingOrder="1"/>
    </xf>
    <xf numFmtId="0" fontId="152" fillId="153" borderId="152" xfId="0" applyFont="1" applyFill="1" applyBorder="1" applyAlignment="1" applyProtection="1">
      <alignment horizontal="left" vertical="top" wrapText="1" readingOrder="1"/>
    </xf>
    <xf numFmtId="0" fontId="153" fillId="154" borderId="153" xfId="0" applyFont="1" applyFill="1" applyBorder="1" applyAlignment="1" applyProtection="1">
      <alignment horizontal="left" vertical="top" wrapText="1" readingOrder="1"/>
    </xf>
    <xf numFmtId="0" fontId="154" fillId="155" borderId="154" xfId="0" applyFont="1" applyFill="1" applyBorder="1" applyAlignment="1" applyProtection="1">
      <alignment horizontal="left" vertical="top" wrapText="1" readingOrder="1"/>
    </xf>
    <xf numFmtId="0" fontId="155" fillId="156" borderId="155" xfId="0" applyFont="1" applyFill="1" applyBorder="1" applyAlignment="1" applyProtection="1">
      <alignment horizontal="left" vertical="top" wrapText="1" readingOrder="1"/>
    </xf>
    <xf numFmtId="0" fontId="156" fillId="157" borderId="156" xfId="0" applyFont="1" applyFill="1" applyBorder="1" applyAlignment="1" applyProtection="1">
      <alignment horizontal="left" vertical="top" wrapText="1" readingOrder="1"/>
    </xf>
    <xf numFmtId="0" fontId="157" fillId="158" borderId="157" xfId="0" applyFont="1" applyFill="1" applyBorder="1" applyAlignment="1" applyProtection="1">
      <alignment horizontal="left" vertical="top" wrapText="1" readingOrder="1"/>
    </xf>
    <xf numFmtId="0" fontId="158" fillId="159" borderId="158" xfId="0" applyFont="1" applyFill="1" applyBorder="1" applyAlignment="1" applyProtection="1">
      <alignment horizontal="left" vertical="top" wrapText="1" readingOrder="1"/>
    </xf>
    <xf numFmtId="0" fontId="159" fillId="160" borderId="159" xfId="0" applyFont="1" applyFill="1" applyBorder="1" applyAlignment="1" applyProtection="1">
      <alignment horizontal="left" vertical="top" wrapText="1" readingOrder="1"/>
    </xf>
    <xf numFmtId="0" fontId="160" fillId="161" borderId="160" xfId="0" applyFont="1" applyFill="1" applyBorder="1" applyAlignment="1" applyProtection="1">
      <alignment horizontal="left" vertical="top" wrapText="1" readingOrder="1"/>
    </xf>
    <xf numFmtId="0" fontId="161" fillId="162" borderId="161" xfId="0" applyFont="1" applyFill="1" applyBorder="1" applyAlignment="1" applyProtection="1">
      <alignment horizontal="left" vertical="top" wrapText="1" readingOrder="1"/>
    </xf>
    <xf numFmtId="0" fontId="162" fillId="163" borderId="162" xfId="0" applyFont="1" applyFill="1" applyBorder="1" applyAlignment="1" applyProtection="1">
      <alignment horizontal="left" vertical="top" wrapText="1" readingOrder="1"/>
    </xf>
    <xf numFmtId="0" fontId="163" fillId="164" borderId="163" xfId="0" applyFont="1" applyFill="1" applyBorder="1" applyAlignment="1" applyProtection="1">
      <alignment horizontal="left" vertical="top" wrapText="1" readingOrder="1"/>
    </xf>
    <xf numFmtId="0" fontId="1124" fillId="1113" borderId="1068" xfId="0" applyFont="1" applyFill="1" applyBorder="1" applyAlignment="1" applyProtection="1">
      <alignment horizontal="left" vertical="top" wrapText="1" readingOrder="1"/>
    </xf>
    <xf numFmtId="0" fontId="1125" fillId="1114" borderId="1069" xfId="0" applyFont="1" applyFill="1" applyBorder="1" applyAlignment="1" applyProtection="1">
      <alignment horizontal="left" vertical="top" wrapText="1" readingOrder="1"/>
    </xf>
    <xf numFmtId="0" fontId="1126" fillId="1115" borderId="1070" xfId="0" applyFont="1" applyFill="1" applyBorder="1" applyAlignment="1" applyProtection="1">
      <alignment horizontal="left" vertical="top" wrapText="1" readingOrder="1"/>
    </xf>
    <xf numFmtId="0" fontId="1127" fillId="1116" borderId="1071" xfId="0" applyFont="1" applyFill="1" applyBorder="1" applyAlignment="1" applyProtection="1">
      <alignment horizontal="left" vertical="top" wrapText="1" readingOrder="1"/>
    </xf>
    <xf numFmtId="0" fontId="1128" fillId="1117" borderId="1072" xfId="0" applyFont="1" applyFill="1" applyBorder="1" applyAlignment="1" applyProtection="1">
      <alignment horizontal="left" vertical="top" wrapText="1" readingOrder="1"/>
    </xf>
    <xf numFmtId="0" fontId="1129" fillId="1118" borderId="1073" xfId="0" applyFont="1" applyFill="1" applyBorder="1" applyAlignment="1" applyProtection="1">
      <alignment horizontal="left" vertical="top" wrapText="1" readingOrder="1"/>
    </xf>
    <xf numFmtId="0" fontId="1130" fillId="1119" borderId="1074" xfId="0" applyFont="1" applyFill="1" applyBorder="1" applyAlignment="1" applyProtection="1">
      <alignment horizontal="left" vertical="top" wrapText="1" readingOrder="1"/>
    </xf>
    <xf numFmtId="0" fontId="1131" fillId="1120" borderId="1075" xfId="0" applyFont="1" applyFill="1" applyBorder="1" applyAlignment="1" applyProtection="1">
      <alignment horizontal="left" vertical="top" wrapText="1" readingOrder="1"/>
    </xf>
    <xf numFmtId="0" fontId="1132" fillId="1121" borderId="1076" xfId="0" applyFont="1" applyFill="1" applyBorder="1" applyAlignment="1" applyProtection="1">
      <alignment horizontal="left" vertical="top" wrapText="1" readingOrder="1"/>
    </xf>
    <xf numFmtId="0" fontId="1133" fillId="1122" borderId="1077" xfId="0" applyFont="1" applyFill="1" applyBorder="1" applyAlignment="1" applyProtection="1">
      <alignment horizontal="left" vertical="top" wrapText="1" readingOrder="1"/>
    </xf>
    <xf numFmtId="0" fontId="1134" fillId="1123" borderId="1078" xfId="0" applyFont="1" applyFill="1" applyBorder="1" applyAlignment="1" applyProtection="1">
      <alignment horizontal="left" vertical="top" wrapText="1" readingOrder="1"/>
    </xf>
    <xf numFmtId="0" fontId="1135" fillId="1124" borderId="1079" xfId="0" applyFont="1" applyFill="1" applyBorder="1" applyAlignment="1" applyProtection="1">
      <alignment horizontal="left" vertical="top" wrapText="1" readingOrder="1"/>
    </xf>
    <xf numFmtId="0" fontId="1136" fillId="1125" borderId="1080" xfId="0" applyFont="1" applyFill="1" applyBorder="1" applyAlignment="1" applyProtection="1">
      <alignment horizontal="left" vertical="top" wrapText="1" readingOrder="1"/>
    </xf>
    <xf numFmtId="0" fontId="1137" fillId="1126" borderId="1081" xfId="0" applyFont="1" applyFill="1" applyBorder="1" applyAlignment="1" applyProtection="1">
      <alignment horizontal="left" vertical="top" wrapText="1" readingOrder="1"/>
    </xf>
    <xf numFmtId="0" fontId="1138" fillId="1127" borderId="1082" xfId="0" applyFont="1" applyFill="1" applyBorder="1" applyAlignment="1" applyProtection="1">
      <alignment horizontal="left" vertical="top" wrapText="1" readingOrder="1"/>
    </xf>
    <xf numFmtId="0" fontId="1139" fillId="1128" borderId="1083" xfId="0" applyFont="1" applyFill="1" applyBorder="1" applyAlignment="1" applyProtection="1">
      <alignment horizontal="left" vertical="top" wrapText="1" readingOrder="1"/>
    </xf>
    <xf numFmtId="0" fontId="1140" fillId="1129" borderId="1084" xfId="0" applyFont="1" applyFill="1" applyBorder="1" applyAlignment="1" applyProtection="1">
      <alignment horizontal="left" vertical="top" wrapText="1" readingOrder="1"/>
    </xf>
    <xf numFmtId="0" fontId="1141" fillId="1130" borderId="1085" xfId="0" applyFont="1" applyFill="1" applyBorder="1" applyAlignment="1" applyProtection="1">
      <alignment horizontal="left" vertical="top" wrapText="1" readingOrder="1"/>
    </xf>
    <xf numFmtId="0" fontId="1142" fillId="1131" borderId="1086" xfId="0" applyFont="1" applyFill="1" applyBorder="1" applyAlignment="1" applyProtection="1">
      <alignment horizontal="left" vertical="top" wrapText="1" readingOrder="1"/>
    </xf>
    <xf numFmtId="0" fontId="1143" fillId="1132" borderId="1087" xfId="0" applyFont="1" applyFill="1" applyBorder="1" applyAlignment="1" applyProtection="1">
      <alignment horizontal="left" vertical="top" wrapText="1" readingOrder="1"/>
    </xf>
    <xf numFmtId="0" fontId="1144" fillId="1133" borderId="1088" xfId="0" applyFont="1" applyFill="1" applyBorder="1" applyAlignment="1" applyProtection="1">
      <alignment horizontal="left" vertical="top" wrapText="1" readingOrder="1"/>
    </xf>
    <xf numFmtId="0" fontId="1145" fillId="1134" borderId="1089" xfId="0" applyFont="1" applyFill="1" applyBorder="1" applyAlignment="1" applyProtection="1">
      <alignment horizontal="left" vertical="top" wrapText="1" readingOrder="1"/>
    </xf>
    <xf numFmtId="0" fontId="1146" fillId="1135" borderId="1090" xfId="0" applyFont="1" applyFill="1" applyBorder="1" applyAlignment="1" applyProtection="1">
      <alignment horizontal="left" vertical="top" wrapText="1" readingOrder="1"/>
    </xf>
    <xf numFmtId="0" fontId="1147" fillId="1136" borderId="1091" xfId="0" applyFont="1" applyFill="1" applyBorder="1" applyAlignment="1" applyProtection="1">
      <alignment horizontal="left" vertical="top" wrapText="1" readingOrder="1"/>
    </xf>
    <xf numFmtId="0" fontId="1148" fillId="1137" borderId="1092" xfId="0" applyFont="1" applyFill="1" applyBorder="1" applyAlignment="1" applyProtection="1">
      <alignment horizontal="left" vertical="top" wrapText="1" readingOrder="1"/>
    </xf>
    <xf numFmtId="0" fontId="1149" fillId="1138" borderId="1093" xfId="0" applyFont="1" applyFill="1" applyBorder="1" applyAlignment="1" applyProtection="1">
      <alignment horizontal="left" vertical="top" wrapText="1" readingOrder="1"/>
    </xf>
    <xf numFmtId="0" fontId="1150" fillId="1139" borderId="1094" xfId="0" applyFont="1" applyFill="1" applyBorder="1" applyAlignment="1" applyProtection="1">
      <alignment horizontal="left" vertical="top" wrapText="1" readingOrder="1"/>
    </xf>
    <xf numFmtId="0" fontId="1151" fillId="1140" borderId="1095" xfId="0" applyFont="1" applyFill="1" applyBorder="1" applyAlignment="1" applyProtection="1">
      <alignment horizontal="left" vertical="top" wrapText="1" readingOrder="1"/>
    </xf>
    <xf numFmtId="0" fontId="1152" fillId="1141" borderId="1096" xfId="0" applyFont="1" applyFill="1" applyBorder="1" applyAlignment="1" applyProtection="1">
      <alignment horizontal="left" vertical="top" wrapText="1" readingOrder="1"/>
    </xf>
    <xf numFmtId="0" fontId="2596" fillId="2567" borderId="2454" xfId="0" applyFont="1" applyFill="1" applyBorder="1" applyAlignment="1" applyProtection="1">
      <alignment horizontal="left" vertical="top" wrapText="1" readingOrder="1"/>
    </xf>
    <xf numFmtId="0" fontId="2597" fillId="2568" borderId="2455" xfId="0" applyFont="1" applyFill="1" applyBorder="1" applyAlignment="1" applyProtection="1">
      <alignment horizontal="left" vertical="top" wrapText="1" readingOrder="1"/>
    </xf>
    <xf numFmtId="0" fontId="2598" fillId="2569" borderId="2456" xfId="0" applyFont="1" applyFill="1" applyBorder="1" applyAlignment="1" applyProtection="1">
      <alignment horizontal="left" vertical="top" wrapText="1" readingOrder="1"/>
    </xf>
    <xf numFmtId="0" fontId="2599" fillId="2570" borderId="2457" xfId="0" applyFont="1" applyFill="1" applyBorder="1" applyAlignment="1" applyProtection="1">
      <alignment horizontal="left" vertical="top" wrapText="1" readingOrder="1"/>
    </xf>
    <xf numFmtId="0" fontId="2600" fillId="2571" borderId="2458" xfId="0" applyFont="1" applyFill="1" applyBorder="1" applyAlignment="1" applyProtection="1">
      <alignment horizontal="left" vertical="top" wrapText="1" readingOrder="1"/>
    </xf>
    <xf numFmtId="0" fontId="2601" fillId="2572" borderId="2459" xfId="0" applyFont="1" applyFill="1" applyBorder="1" applyAlignment="1" applyProtection="1">
      <alignment horizontal="left" vertical="top" wrapText="1" readingOrder="1"/>
    </xf>
    <xf numFmtId="0" fontId="2602" fillId="2573" borderId="2460" xfId="0" applyFont="1" applyFill="1" applyBorder="1" applyAlignment="1" applyProtection="1">
      <alignment horizontal="left" vertical="top" wrapText="1" readingOrder="1"/>
    </xf>
    <xf numFmtId="0" fontId="2603" fillId="2574" borderId="2461" xfId="0" applyFont="1" applyFill="1" applyBorder="1" applyAlignment="1" applyProtection="1">
      <alignment horizontal="left" vertical="top" wrapText="1" readingOrder="1"/>
    </xf>
    <xf numFmtId="0" fontId="2604" fillId="2575" borderId="2462" xfId="0" applyFont="1" applyFill="1" applyBorder="1" applyAlignment="1" applyProtection="1">
      <alignment horizontal="left" vertical="top" wrapText="1" readingOrder="1"/>
    </xf>
    <xf numFmtId="0" fontId="2605" fillId="2576" borderId="2463" xfId="0" applyFont="1" applyFill="1" applyBorder="1" applyAlignment="1" applyProtection="1">
      <alignment horizontal="left" vertical="top" wrapText="1" readingOrder="1"/>
    </xf>
    <xf numFmtId="0" fontId="2606" fillId="2577" borderId="2464" xfId="0" applyFont="1" applyFill="1" applyBorder="1" applyAlignment="1" applyProtection="1">
      <alignment horizontal="left" vertical="top" wrapText="1" readingOrder="1"/>
    </xf>
    <xf numFmtId="0" fontId="2607" fillId="2578" borderId="2465" xfId="0" applyFont="1" applyFill="1" applyBorder="1" applyAlignment="1" applyProtection="1">
      <alignment horizontal="left" vertical="top" wrapText="1" readingOrder="1"/>
    </xf>
    <xf numFmtId="0" fontId="2608" fillId="2579" borderId="2466" xfId="0" applyFont="1" applyFill="1" applyBorder="1" applyAlignment="1" applyProtection="1">
      <alignment horizontal="left" vertical="top" wrapText="1" readingOrder="1"/>
    </xf>
    <xf numFmtId="0" fontId="2609" fillId="2580" borderId="2467" xfId="0" applyFont="1" applyFill="1" applyBorder="1" applyAlignment="1" applyProtection="1">
      <alignment horizontal="left" vertical="top" wrapText="1" readingOrder="1"/>
    </xf>
    <xf numFmtId="0" fontId="2610" fillId="2581" borderId="2468" xfId="0" applyFont="1" applyFill="1" applyBorder="1" applyAlignment="1" applyProtection="1">
      <alignment horizontal="left" vertical="top" wrapText="1" readingOrder="1"/>
    </xf>
    <xf numFmtId="0" fontId="2611" fillId="2582" borderId="2469" xfId="0" applyFont="1" applyFill="1" applyBorder="1" applyAlignment="1" applyProtection="1">
      <alignment horizontal="left" vertical="top" wrapText="1" readingOrder="1"/>
    </xf>
    <xf numFmtId="0" fontId="2612" fillId="2583" borderId="2470" xfId="0" applyFont="1" applyFill="1" applyBorder="1" applyAlignment="1" applyProtection="1">
      <alignment horizontal="left" vertical="top" wrapText="1" readingOrder="1"/>
    </xf>
    <xf numFmtId="0" fontId="2613" fillId="2584" borderId="2471" xfId="0" applyFont="1" applyFill="1" applyBorder="1" applyAlignment="1" applyProtection="1">
      <alignment horizontal="left" vertical="top" wrapText="1" readingOrder="1"/>
    </xf>
    <xf numFmtId="0" fontId="2614" fillId="2585" borderId="2472" xfId="0" applyFont="1" applyFill="1" applyBorder="1" applyAlignment="1" applyProtection="1">
      <alignment horizontal="left" vertical="top" wrapText="1" readingOrder="1"/>
    </xf>
    <xf numFmtId="0" fontId="2615" fillId="2586" borderId="2473" xfId="0" applyFont="1" applyFill="1" applyBorder="1" applyAlignment="1" applyProtection="1">
      <alignment horizontal="left" vertical="top" wrapText="1" readingOrder="1"/>
    </xf>
    <xf numFmtId="0" fontId="2616" fillId="2587" borderId="2474" xfId="0" applyFont="1" applyFill="1" applyBorder="1" applyAlignment="1" applyProtection="1">
      <alignment horizontal="left" vertical="top" wrapText="1" readingOrder="1"/>
    </xf>
    <xf numFmtId="0" fontId="2617" fillId="2588" borderId="2475" xfId="0" applyFont="1" applyFill="1" applyBorder="1" applyAlignment="1" applyProtection="1">
      <alignment horizontal="left" vertical="top" wrapText="1" readingOrder="1"/>
    </xf>
    <xf numFmtId="0" fontId="2618" fillId="2589" borderId="2476" xfId="0" applyFont="1" applyFill="1" applyBorder="1" applyAlignment="1" applyProtection="1">
      <alignment horizontal="left" vertical="top" wrapText="1" readingOrder="1"/>
    </xf>
    <xf numFmtId="0" fontId="2619" fillId="2590" borderId="2477" xfId="0" applyFont="1" applyFill="1" applyBorder="1" applyAlignment="1" applyProtection="1">
      <alignment horizontal="left" vertical="top" wrapText="1" readingOrder="1"/>
    </xf>
    <xf numFmtId="0" fontId="2620" fillId="2591" borderId="2478" xfId="0" applyFont="1" applyFill="1" applyBorder="1" applyAlignment="1" applyProtection="1">
      <alignment horizontal="left" vertical="top" wrapText="1" readingOrder="1"/>
    </xf>
    <xf numFmtId="0" fontId="2621" fillId="2592" borderId="2479" xfId="0" applyFont="1" applyFill="1" applyBorder="1" applyAlignment="1" applyProtection="1">
      <alignment horizontal="left" vertical="top" wrapText="1" readingOrder="1"/>
    </xf>
    <xf numFmtId="0" fontId="2622" fillId="2593" borderId="2480" xfId="0" applyFont="1" applyFill="1" applyBorder="1" applyAlignment="1" applyProtection="1">
      <alignment horizontal="left" vertical="top" wrapText="1" readingOrder="1"/>
    </xf>
    <xf numFmtId="0" fontId="2623" fillId="2594" borderId="2481" xfId="0" applyFont="1" applyFill="1" applyBorder="1" applyAlignment="1" applyProtection="1">
      <alignment horizontal="left" vertical="top" wrapText="1" readingOrder="1"/>
    </xf>
    <xf numFmtId="0" fontId="2624" fillId="2595" borderId="2482" xfId="0" applyFont="1" applyFill="1" applyBorder="1" applyAlignment="1" applyProtection="1">
      <alignment horizontal="left" vertical="top" wrapText="1" readingOrder="1"/>
    </xf>
    <xf numFmtId="0" fontId="36" fillId="3349" borderId="3195" xfId="0" applyFont="1" applyFill="1" applyBorder="1" applyAlignment="1" applyProtection="1">
      <alignment horizontal="left" vertical="top" wrapText="1" readingOrder="1"/>
    </xf>
    <xf numFmtId="0" fontId="36" fillId="3349" borderId="3415" xfId="0" applyFont="1" applyFill="1" applyBorder="1" applyAlignment="1" applyProtection="1">
      <alignment horizontal="left" vertical="top" wrapText="1" readingOrder="1"/>
    </xf>
    <xf numFmtId="0" fontId="36" fillId="3349" borderId="3225" xfId="0" applyFont="1" applyFill="1" applyBorder="1" applyAlignment="1" applyProtection="1">
      <alignment horizontal="right" vertical="top" wrapText="1" readingOrder="1"/>
    </xf>
    <xf numFmtId="0" fontId="36" fillId="3349" borderId="3225" xfId="0" applyFont="1" applyFill="1" applyBorder="1" applyAlignment="1" applyProtection="1">
      <alignment horizontal="left" vertical="top" wrapText="1" readingOrder="1"/>
    </xf>
  </cellXfs>
  <cellStyles count="5">
    <cellStyle name="Normal" xfId="0" builtinId="0"/>
    <cellStyle name="Normal 2" xfId="1" xr:uid="{00000000-0005-0000-0000-000001000000}"/>
    <cellStyle name="Normal 3" xfId="3" xr:uid="{00000000-0005-0000-0000-000002000000}"/>
    <cellStyle name="Normal 4" xfId="4" xr:uid="{00000000-0005-0000-0000-00000300000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'revenus distrubés de sociét (v)'!$B$14</c:f>
              <c:strCache>
                <c:ptCount val="1"/>
                <c:pt idx="0">
                  <c:v>Allemagne</c:v>
                </c:pt>
              </c:strCache>
            </c:strRef>
          </c:tx>
          <c:spPr>
            <a:solidFill>
              <a:srgbClr val="0070C0"/>
            </a:solidFill>
            <a:ln>
              <a:noFill/>
            </a:ln>
            <a:effectLst/>
          </c:spPr>
          <c:invertIfNegative val="0"/>
          <c:cat>
            <c:strRef>
              <c:f>'revenus distrubés de sociét (v)'!$C$13:$AA$13</c:f>
              <c:strCach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strCache>
            </c:strRef>
          </c:cat>
          <c:val>
            <c:numRef>
              <c:f>'revenus distrubés de sociét (v)'!$C$14:$AA$14</c:f>
              <c:numCache>
                <c:formatCode>0</c:formatCode>
                <c:ptCount val="25"/>
                <c:pt idx="0">
                  <c:v>186.34800000000001</c:v>
                </c:pt>
                <c:pt idx="1">
                  <c:v>192.012</c:v>
                </c:pt>
                <c:pt idx="2">
                  <c:v>263.154</c:v>
                </c:pt>
                <c:pt idx="3">
                  <c:v>229.173</c:v>
                </c:pt>
                <c:pt idx="4">
                  <c:v>245.72900000000001</c:v>
                </c:pt>
                <c:pt idx="5">
                  <c:v>255.28200000000001</c:v>
                </c:pt>
                <c:pt idx="6">
                  <c:v>285.98599999999999</c:v>
                </c:pt>
                <c:pt idx="7">
                  <c:v>324.16800000000001</c:v>
                </c:pt>
                <c:pt idx="8">
                  <c:v>344.33600000000001</c:v>
                </c:pt>
                <c:pt idx="9">
                  <c:v>337.67099999999999</c:v>
                </c:pt>
                <c:pt idx="10">
                  <c:v>294.524</c:v>
                </c:pt>
                <c:pt idx="11">
                  <c:v>285.24299999999999</c:v>
                </c:pt>
                <c:pt idx="12">
                  <c:v>304.37799999999999</c:v>
                </c:pt>
                <c:pt idx="13">
                  <c:v>308.47300000000001</c:v>
                </c:pt>
                <c:pt idx="14">
                  <c:v>300.24900000000002</c:v>
                </c:pt>
                <c:pt idx="15">
                  <c:v>298.48</c:v>
                </c:pt>
                <c:pt idx="16">
                  <c:v>310.197</c:v>
                </c:pt>
                <c:pt idx="17">
                  <c:v>334.01499999999999</c:v>
                </c:pt>
                <c:pt idx="18">
                  <c:v>330.94799999999998</c:v>
                </c:pt>
                <c:pt idx="19">
                  <c:v>371.73700000000002</c:v>
                </c:pt>
                <c:pt idx="20">
                  <c:v>345.37700000000001</c:v>
                </c:pt>
                <c:pt idx="21">
                  <c:v>287.03100000000001</c:v>
                </c:pt>
                <c:pt idx="22">
                  <c:v>340.005</c:v>
                </c:pt>
                <c:pt idx="23">
                  <c:v>437.20800000000003</c:v>
                </c:pt>
                <c:pt idx="24">
                  <c:v>437.471</c:v>
                </c:pt>
              </c:numCache>
            </c:numRef>
          </c:val>
          <c:extLst>
            <c:ext xmlns:c16="http://schemas.microsoft.com/office/drawing/2014/chart" uri="{C3380CC4-5D6E-409C-BE32-E72D297353CC}">
              <c16:uniqueId val="{00000000-BB15-45A8-8FBD-773698D844E3}"/>
            </c:ext>
          </c:extLst>
        </c:ser>
        <c:ser>
          <c:idx val="1"/>
          <c:order val="1"/>
          <c:tx>
            <c:strRef>
              <c:f>'revenus distrubés de sociét (v)'!$B$15</c:f>
              <c:strCache>
                <c:ptCount val="1"/>
                <c:pt idx="0">
                  <c:v>Reste UE 27 pays</c:v>
                </c:pt>
              </c:strCache>
            </c:strRef>
          </c:tx>
          <c:spPr>
            <a:solidFill>
              <a:srgbClr val="FF0000"/>
            </a:solidFill>
            <a:ln>
              <a:noFill/>
            </a:ln>
            <a:effectLst/>
          </c:spPr>
          <c:invertIfNegative val="0"/>
          <c:cat>
            <c:strRef>
              <c:f>'revenus distrubés de sociét (v)'!$C$13:$AA$13</c:f>
              <c:strCach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strCache>
            </c:strRef>
          </c:cat>
          <c:val>
            <c:numRef>
              <c:f>'revenus distrubés de sociét (v)'!$C$15:$AA$15</c:f>
              <c:numCache>
                <c:formatCode>0</c:formatCode>
                <c:ptCount val="25"/>
                <c:pt idx="0">
                  <c:v>56.366000000000042</c:v>
                </c:pt>
                <c:pt idx="1">
                  <c:v>62.249000000000024</c:v>
                </c:pt>
                <c:pt idx="2">
                  <c:v>82.067999999999984</c:v>
                </c:pt>
                <c:pt idx="3">
                  <c:v>80.105999999999995</c:v>
                </c:pt>
                <c:pt idx="4">
                  <c:v>81.023000000000025</c:v>
                </c:pt>
                <c:pt idx="5">
                  <c:v>104.91599999999994</c:v>
                </c:pt>
                <c:pt idx="6">
                  <c:v>129.92300000000012</c:v>
                </c:pt>
                <c:pt idx="7">
                  <c:v>142.07000000000005</c:v>
                </c:pt>
                <c:pt idx="8">
                  <c:v>148.89599999999996</c:v>
                </c:pt>
                <c:pt idx="9">
                  <c:v>155.68500000000006</c:v>
                </c:pt>
                <c:pt idx="10">
                  <c:v>136.59400000000005</c:v>
                </c:pt>
                <c:pt idx="11">
                  <c:v>139.42899999999997</c:v>
                </c:pt>
                <c:pt idx="12">
                  <c:v>139.72399999999993</c:v>
                </c:pt>
                <c:pt idx="13">
                  <c:v>152.30199999999991</c:v>
                </c:pt>
                <c:pt idx="14">
                  <c:v>153.60199999999998</c:v>
                </c:pt>
                <c:pt idx="15">
                  <c:v>155.16499999999974</c:v>
                </c:pt>
                <c:pt idx="16">
                  <c:v>169.91399999999987</c:v>
                </c:pt>
                <c:pt idx="17">
                  <c:v>175.178</c:v>
                </c:pt>
                <c:pt idx="18">
                  <c:v>183.61500000000001</c:v>
                </c:pt>
                <c:pt idx="19">
                  <c:v>203.69399999999996</c:v>
                </c:pt>
                <c:pt idx="20">
                  <c:v>221.51900000000001</c:v>
                </c:pt>
                <c:pt idx="21">
                  <c:v>190.08799999999997</c:v>
                </c:pt>
                <c:pt idx="22">
                  <c:v>253.60499999999979</c:v>
                </c:pt>
                <c:pt idx="23">
                  <c:v>288.44700000000012</c:v>
                </c:pt>
                <c:pt idx="24">
                  <c:v>394.60099999999989</c:v>
                </c:pt>
              </c:numCache>
            </c:numRef>
          </c:val>
          <c:extLst>
            <c:ext xmlns:c16="http://schemas.microsoft.com/office/drawing/2014/chart" uri="{C3380CC4-5D6E-409C-BE32-E72D297353CC}">
              <c16:uniqueId val="{00000001-BB15-45A8-8FBD-773698D844E3}"/>
            </c:ext>
          </c:extLst>
        </c:ser>
        <c:ser>
          <c:idx val="2"/>
          <c:order val="2"/>
          <c:tx>
            <c:strRef>
              <c:f>'revenus distrubés de sociét (v)'!$B$16</c:f>
              <c:strCache>
                <c:ptCount val="1"/>
                <c:pt idx="0">
                  <c:v>France</c:v>
                </c:pt>
              </c:strCache>
            </c:strRef>
          </c:tx>
          <c:spPr>
            <a:solidFill>
              <a:schemeClr val="tx1"/>
            </a:solidFill>
            <a:ln>
              <a:noFill/>
            </a:ln>
            <a:effectLst/>
          </c:spPr>
          <c:invertIfNegative val="0"/>
          <c:cat>
            <c:strRef>
              <c:f>'revenus distrubés de sociét (v)'!$C$13:$AA$13</c:f>
              <c:strCach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strCache>
            </c:strRef>
          </c:cat>
          <c:val>
            <c:numRef>
              <c:f>'revenus distrubés de sociét (v)'!$C$16:$AA$16</c:f>
              <c:numCache>
                <c:formatCode>0</c:formatCode>
                <c:ptCount val="25"/>
                <c:pt idx="0">
                  <c:v>90.328999999999994</c:v>
                </c:pt>
                <c:pt idx="1">
                  <c:v>103.229</c:v>
                </c:pt>
                <c:pt idx="2">
                  <c:v>107.932</c:v>
                </c:pt>
                <c:pt idx="3">
                  <c:v>127.789</c:v>
                </c:pt>
                <c:pt idx="4">
                  <c:v>140.762</c:v>
                </c:pt>
                <c:pt idx="5">
                  <c:v>163.44999999999999</c:v>
                </c:pt>
                <c:pt idx="6">
                  <c:v>182.32499999999999</c:v>
                </c:pt>
                <c:pt idx="7">
                  <c:v>207.93799999999999</c:v>
                </c:pt>
                <c:pt idx="8">
                  <c:v>230.58199999999999</c:v>
                </c:pt>
                <c:pt idx="9">
                  <c:v>241.87299999999999</c:v>
                </c:pt>
                <c:pt idx="10">
                  <c:v>234.36500000000001</c:v>
                </c:pt>
                <c:pt idx="11">
                  <c:v>212.511</c:v>
                </c:pt>
                <c:pt idx="12">
                  <c:v>211.58</c:v>
                </c:pt>
                <c:pt idx="13">
                  <c:v>199.57599999999999</c:v>
                </c:pt>
                <c:pt idx="14">
                  <c:v>174.339</c:v>
                </c:pt>
                <c:pt idx="15">
                  <c:v>189.00299999999999</c:v>
                </c:pt>
                <c:pt idx="16">
                  <c:v>212.13200000000001</c:v>
                </c:pt>
                <c:pt idx="17">
                  <c:v>206.488</c:v>
                </c:pt>
                <c:pt idx="18">
                  <c:v>189.15700000000001</c:v>
                </c:pt>
                <c:pt idx="19">
                  <c:v>222.23400000000001</c:v>
                </c:pt>
                <c:pt idx="20">
                  <c:v>244.13200000000001</c:v>
                </c:pt>
                <c:pt idx="21">
                  <c:v>203.07</c:v>
                </c:pt>
                <c:pt idx="22">
                  <c:v>232.03200000000001</c:v>
                </c:pt>
                <c:pt idx="23">
                  <c:v>262.60000000000002</c:v>
                </c:pt>
                <c:pt idx="24">
                  <c:v>264.75400000000002</c:v>
                </c:pt>
              </c:numCache>
            </c:numRef>
          </c:val>
          <c:extLst>
            <c:ext xmlns:c16="http://schemas.microsoft.com/office/drawing/2014/chart" uri="{C3380CC4-5D6E-409C-BE32-E72D297353CC}">
              <c16:uniqueId val="{00000002-BB15-45A8-8FBD-773698D844E3}"/>
            </c:ext>
          </c:extLst>
        </c:ser>
        <c:ser>
          <c:idx val="3"/>
          <c:order val="3"/>
          <c:tx>
            <c:strRef>
              <c:f>'revenus distrubés de sociét (v)'!$B$17</c:f>
              <c:strCache>
                <c:ptCount val="1"/>
                <c:pt idx="0">
                  <c:v>Royaume-Uni</c:v>
                </c:pt>
              </c:strCache>
            </c:strRef>
          </c:tx>
          <c:spPr>
            <a:solidFill>
              <a:srgbClr val="C00000"/>
            </a:solidFill>
            <a:ln>
              <a:noFill/>
            </a:ln>
            <a:effectLst/>
          </c:spPr>
          <c:invertIfNegative val="0"/>
          <c:cat>
            <c:strRef>
              <c:f>'revenus distrubés de sociét (v)'!$C$13:$AA$13</c:f>
              <c:strCach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strCache>
            </c:strRef>
          </c:cat>
          <c:val>
            <c:numRef>
              <c:f>'revenus distrubés de sociét (v)'!$C$17:$AA$17</c:f>
              <c:numCache>
                <c:formatCode>0</c:formatCode>
                <c:ptCount val="25"/>
                <c:pt idx="0">
                  <c:v>110.878</c:v>
                </c:pt>
                <c:pt idx="1">
                  <c:v>117.84099999999999</c:v>
                </c:pt>
                <c:pt idx="2">
                  <c:v>138.19300000000001</c:v>
                </c:pt>
                <c:pt idx="3">
                  <c:v>124.74299999999999</c:v>
                </c:pt>
                <c:pt idx="4">
                  <c:v>124.125</c:v>
                </c:pt>
                <c:pt idx="5">
                  <c:v>134.07599999999999</c:v>
                </c:pt>
                <c:pt idx="6">
                  <c:v>154.47399999999999</c:v>
                </c:pt>
                <c:pt idx="7">
                  <c:v>162.36600000000001</c:v>
                </c:pt>
                <c:pt idx="8">
                  <c:v>168.47499999999999</c:v>
                </c:pt>
                <c:pt idx="9">
                  <c:v>158.16499999999999</c:v>
                </c:pt>
                <c:pt idx="10">
                  <c:v>160.119</c:v>
                </c:pt>
                <c:pt idx="11">
                  <c:v>150.624</c:v>
                </c:pt>
                <c:pt idx="12">
                  <c:v>170.02099999999999</c:v>
                </c:pt>
                <c:pt idx="13">
                  <c:v>197.55699999999999</c:v>
                </c:pt>
                <c:pt idx="14">
                  <c:v>201.76900000000001</c:v>
                </c:pt>
                <c:pt idx="15">
                  <c:v>222.26499999999999</c:v>
                </c:pt>
                <c:pt idx="16">
                  <c:v>285.67700000000002</c:v>
                </c:pt>
                <c:pt idx="17">
                  <c:v>229.12</c:v>
                </c:pt>
                <c:pt idx="18">
                  <c:v>230.584</c:v>
                </c:pt>
                <c:pt idx="19">
                  <c:v>255.893</c:v>
                </c:pt>
                <c:pt idx="20">
                  <c:v>248.51</c:v>
                </c:pt>
                <c:pt idx="21">
                  <c:v>212.84014644315567</c:v>
                </c:pt>
                <c:pt idx="22">
                  <c:v>239.97575675165572</c:v>
                </c:pt>
                <c:pt idx="23">
                  <c:v>237.61354303215401</c:v>
                </c:pt>
                <c:pt idx="24">
                  <c:v>256.22023999691157</c:v>
                </c:pt>
              </c:numCache>
            </c:numRef>
          </c:val>
          <c:extLst>
            <c:ext xmlns:c16="http://schemas.microsoft.com/office/drawing/2014/chart" uri="{C3380CC4-5D6E-409C-BE32-E72D297353CC}">
              <c16:uniqueId val="{00000003-BB15-45A8-8FBD-773698D844E3}"/>
            </c:ext>
          </c:extLst>
        </c:ser>
        <c:ser>
          <c:idx val="4"/>
          <c:order val="4"/>
          <c:tx>
            <c:strRef>
              <c:f>'revenus distrubés de sociét (v)'!$B$18</c:f>
              <c:strCache>
                <c:ptCount val="1"/>
                <c:pt idx="0">
                  <c:v>Italie</c:v>
                </c:pt>
              </c:strCache>
            </c:strRef>
          </c:tx>
          <c:spPr>
            <a:solidFill>
              <a:srgbClr val="92D050"/>
            </a:solidFill>
            <a:ln>
              <a:noFill/>
            </a:ln>
            <a:effectLst/>
          </c:spPr>
          <c:invertIfNegative val="0"/>
          <c:cat>
            <c:strRef>
              <c:f>'revenus distrubés de sociét (v)'!$C$13:$AA$13</c:f>
              <c:strCach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strCache>
            </c:strRef>
          </c:cat>
          <c:val>
            <c:numRef>
              <c:f>'revenus distrubés de sociét (v)'!$C$18:$AA$18</c:f>
              <c:numCache>
                <c:formatCode>0</c:formatCode>
                <c:ptCount val="25"/>
                <c:pt idx="0">
                  <c:v>146.15600000000001</c:v>
                </c:pt>
                <c:pt idx="1">
                  <c:v>147.08699999999999</c:v>
                </c:pt>
                <c:pt idx="2">
                  <c:v>157.22800000000001</c:v>
                </c:pt>
                <c:pt idx="3">
                  <c:v>167.97800000000001</c:v>
                </c:pt>
                <c:pt idx="4">
                  <c:v>166.62899999999999</c:v>
                </c:pt>
                <c:pt idx="5">
                  <c:v>173.381</c:v>
                </c:pt>
                <c:pt idx="6">
                  <c:v>187.19399999999999</c:v>
                </c:pt>
                <c:pt idx="7">
                  <c:v>187.03700000000001</c:v>
                </c:pt>
                <c:pt idx="8">
                  <c:v>186.90199999999999</c:v>
                </c:pt>
                <c:pt idx="9">
                  <c:v>184.65799999999999</c:v>
                </c:pt>
                <c:pt idx="10">
                  <c:v>159.64099999999999</c:v>
                </c:pt>
                <c:pt idx="11">
                  <c:v>157.637</c:v>
                </c:pt>
                <c:pt idx="12">
                  <c:v>155.16999999999999</c:v>
                </c:pt>
                <c:pt idx="13">
                  <c:v>142.749</c:v>
                </c:pt>
                <c:pt idx="14">
                  <c:v>137.304</c:v>
                </c:pt>
                <c:pt idx="15">
                  <c:v>136.31100000000001</c:v>
                </c:pt>
                <c:pt idx="16">
                  <c:v>144.126</c:v>
                </c:pt>
                <c:pt idx="17">
                  <c:v>146.55799999999999</c:v>
                </c:pt>
                <c:pt idx="18">
                  <c:v>150.904</c:v>
                </c:pt>
                <c:pt idx="19">
                  <c:v>151.489</c:v>
                </c:pt>
                <c:pt idx="20">
                  <c:v>160.85599999999999</c:v>
                </c:pt>
                <c:pt idx="21">
                  <c:v>131.74199999999999</c:v>
                </c:pt>
                <c:pt idx="22">
                  <c:v>151.44800000000001</c:v>
                </c:pt>
                <c:pt idx="23">
                  <c:v>161.27500000000001</c:v>
                </c:pt>
                <c:pt idx="24">
                  <c:v>167.7</c:v>
                </c:pt>
              </c:numCache>
            </c:numRef>
          </c:val>
          <c:extLst>
            <c:ext xmlns:c16="http://schemas.microsoft.com/office/drawing/2014/chart" uri="{C3380CC4-5D6E-409C-BE32-E72D297353CC}">
              <c16:uniqueId val="{00000004-BB15-45A8-8FBD-773698D844E3}"/>
            </c:ext>
          </c:extLst>
        </c:ser>
        <c:ser>
          <c:idx val="5"/>
          <c:order val="5"/>
          <c:tx>
            <c:strRef>
              <c:f>'revenus distrubés de sociét (v)'!$B$19</c:f>
              <c:strCache>
                <c:ptCount val="1"/>
                <c:pt idx="0">
                  <c:v>Pays-Bas</c:v>
                </c:pt>
              </c:strCache>
            </c:strRef>
          </c:tx>
          <c:spPr>
            <a:solidFill>
              <a:schemeClr val="accent4"/>
            </a:solidFill>
            <a:ln>
              <a:noFill/>
            </a:ln>
            <a:effectLst/>
          </c:spPr>
          <c:invertIfNegative val="0"/>
          <c:cat>
            <c:strRef>
              <c:f>'revenus distrubés de sociét (v)'!$C$13:$AA$13</c:f>
              <c:strCach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strCache>
            </c:strRef>
          </c:cat>
          <c:val>
            <c:numRef>
              <c:f>'revenus distrubés de sociét (v)'!$C$19:$AA$19</c:f>
              <c:numCache>
                <c:formatCode>0</c:formatCode>
                <c:ptCount val="25"/>
                <c:pt idx="0">
                  <c:v>20.792000000000002</c:v>
                </c:pt>
                <c:pt idx="1">
                  <c:v>24.498999999999999</c:v>
                </c:pt>
                <c:pt idx="2">
                  <c:v>31.398</c:v>
                </c:pt>
                <c:pt idx="3">
                  <c:v>28.23</c:v>
                </c:pt>
                <c:pt idx="4">
                  <c:v>26.497</c:v>
                </c:pt>
                <c:pt idx="5">
                  <c:v>39.991</c:v>
                </c:pt>
                <c:pt idx="6">
                  <c:v>59.531999999999996</c:v>
                </c:pt>
                <c:pt idx="7">
                  <c:v>49.1</c:v>
                </c:pt>
                <c:pt idx="8">
                  <c:v>66.503</c:v>
                </c:pt>
                <c:pt idx="9">
                  <c:v>64.956000000000003</c:v>
                </c:pt>
                <c:pt idx="10">
                  <c:v>54.610999999999997</c:v>
                </c:pt>
                <c:pt idx="11">
                  <c:v>65.38</c:v>
                </c:pt>
                <c:pt idx="12">
                  <c:v>66.599000000000004</c:v>
                </c:pt>
                <c:pt idx="13">
                  <c:v>59.811999999999998</c:v>
                </c:pt>
                <c:pt idx="14">
                  <c:v>80.77</c:v>
                </c:pt>
                <c:pt idx="15">
                  <c:v>76.331000000000003</c:v>
                </c:pt>
                <c:pt idx="16">
                  <c:v>73.125</c:v>
                </c:pt>
                <c:pt idx="17">
                  <c:v>88.527000000000001</c:v>
                </c:pt>
                <c:pt idx="18">
                  <c:v>86.328999999999994</c:v>
                </c:pt>
                <c:pt idx="19">
                  <c:v>124.051</c:v>
                </c:pt>
                <c:pt idx="20">
                  <c:v>108.099</c:v>
                </c:pt>
                <c:pt idx="21">
                  <c:v>100.667</c:v>
                </c:pt>
                <c:pt idx="22">
                  <c:v>103.911</c:v>
                </c:pt>
                <c:pt idx="23">
                  <c:v>123.502</c:v>
                </c:pt>
                <c:pt idx="24">
                  <c:v>116.738</c:v>
                </c:pt>
              </c:numCache>
            </c:numRef>
          </c:val>
          <c:extLst>
            <c:ext xmlns:c16="http://schemas.microsoft.com/office/drawing/2014/chart" uri="{C3380CC4-5D6E-409C-BE32-E72D297353CC}">
              <c16:uniqueId val="{00000005-BB15-45A8-8FBD-773698D844E3}"/>
            </c:ext>
          </c:extLst>
        </c:ser>
        <c:ser>
          <c:idx val="6"/>
          <c:order val="6"/>
          <c:tx>
            <c:strRef>
              <c:f>'revenus distrubés de sociét (v)'!$B$20</c:f>
              <c:strCache>
                <c:ptCount val="1"/>
                <c:pt idx="0">
                  <c:v>Espagne</c:v>
                </c:pt>
              </c:strCache>
            </c:strRef>
          </c:tx>
          <c:spPr>
            <a:solidFill>
              <a:srgbClr val="FFFF00"/>
            </a:solidFill>
            <a:ln>
              <a:noFill/>
            </a:ln>
            <a:effectLst/>
          </c:spPr>
          <c:invertIfNegative val="0"/>
          <c:cat>
            <c:strRef>
              <c:f>'revenus distrubés de sociét (v)'!$C$13:$AA$13</c:f>
              <c:strCach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strCache>
            </c:strRef>
          </c:cat>
          <c:val>
            <c:numRef>
              <c:f>'revenus distrubés de sociét (v)'!$C$20:$AA$20</c:f>
              <c:numCache>
                <c:formatCode>0</c:formatCode>
                <c:ptCount val="25"/>
                <c:pt idx="0">
                  <c:v>17.053999999999998</c:v>
                </c:pt>
                <c:pt idx="1">
                  <c:v>20.105</c:v>
                </c:pt>
                <c:pt idx="2">
                  <c:v>28.343</c:v>
                </c:pt>
                <c:pt idx="3">
                  <c:v>28.907</c:v>
                </c:pt>
                <c:pt idx="4">
                  <c:v>29.686</c:v>
                </c:pt>
                <c:pt idx="5">
                  <c:v>30.73</c:v>
                </c:pt>
                <c:pt idx="6">
                  <c:v>43.039000000000001</c:v>
                </c:pt>
                <c:pt idx="7">
                  <c:v>49.92</c:v>
                </c:pt>
                <c:pt idx="8">
                  <c:v>56.468000000000004</c:v>
                </c:pt>
                <c:pt idx="9">
                  <c:v>63.365000000000002</c:v>
                </c:pt>
                <c:pt idx="10">
                  <c:v>57.139000000000003</c:v>
                </c:pt>
                <c:pt idx="11">
                  <c:v>53.387999999999998</c:v>
                </c:pt>
                <c:pt idx="12">
                  <c:v>60.061999999999998</c:v>
                </c:pt>
                <c:pt idx="13">
                  <c:v>54.582999999999998</c:v>
                </c:pt>
                <c:pt idx="14">
                  <c:v>52.289000000000001</c:v>
                </c:pt>
                <c:pt idx="15">
                  <c:v>53.215000000000003</c:v>
                </c:pt>
                <c:pt idx="16">
                  <c:v>52.189</c:v>
                </c:pt>
                <c:pt idx="17">
                  <c:v>60.987000000000002</c:v>
                </c:pt>
                <c:pt idx="18">
                  <c:v>66.367999999999995</c:v>
                </c:pt>
                <c:pt idx="19">
                  <c:v>78.787999999999997</c:v>
                </c:pt>
                <c:pt idx="20">
                  <c:v>84.813000000000002</c:v>
                </c:pt>
                <c:pt idx="21">
                  <c:v>72.477000000000004</c:v>
                </c:pt>
                <c:pt idx="22">
                  <c:v>52.999000000000002</c:v>
                </c:pt>
                <c:pt idx="23">
                  <c:v>60.972000000000001</c:v>
                </c:pt>
                <c:pt idx="24">
                  <c:v>81.975999999999999</c:v>
                </c:pt>
              </c:numCache>
            </c:numRef>
          </c:val>
          <c:extLst>
            <c:ext xmlns:c16="http://schemas.microsoft.com/office/drawing/2014/chart" uri="{C3380CC4-5D6E-409C-BE32-E72D297353CC}">
              <c16:uniqueId val="{00000006-BB15-45A8-8FBD-773698D844E3}"/>
            </c:ext>
          </c:extLst>
        </c:ser>
        <c:ser>
          <c:idx val="7"/>
          <c:order val="7"/>
          <c:tx>
            <c:strRef>
              <c:f>'revenus distrubés de sociét (v)'!$B$21</c:f>
              <c:strCache>
                <c:ptCount val="1"/>
                <c:pt idx="0">
                  <c:v>Belgique</c:v>
                </c:pt>
              </c:strCache>
            </c:strRef>
          </c:tx>
          <c:spPr>
            <a:solidFill>
              <a:schemeClr val="accent2">
                <a:lumMod val="60000"/>
              </a:schemeClr>
            </a:solidFill>
            <a:ln>
              <a:noFill/>
            </a:ln>
            <a:effectLst/>
          </c:spPr>
          <c:invertIfNegative val="0"/>
          <c:cat>
            <c:strRef>
              <c:f>'revenus distrubés de sociét (v)'!$C$13:$AA$13</c:f>
              <c:strCach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strCache>
            </c:strRef>
          </c:cat>
          <c:val>
            <c:numRef>
              <c:f>'revenus distrubés de sociét (v)'!$C$21:$AA$21</c:f>
              <c:numCache>
                <c:formatCode>0</c:formatCode>
                <c:ptCount val="25"/>
                <c:pt idx="0">
                  <c:v>17.422999999999998</c:v>
                </c:pt>
                <c:pt idx="1">
                  <c:v>18.97</c:v>
                </c:pt>
                <c:pt idx="2">
                  <c:v>23.21</c:v>
                </c:pt>
                <c:pt idx="3">
                  <c:v>24.366</c:v>
                </c:pt>
                <c:pt idx="4">
                  <c:v>22.934000000000001</c:v>
                </c:pt>
                <c:pt idx="5">
                  <c:v>25.657</c:v>
                </c:pt>
                <c:pt idx="6">
                  <c:v>26.567</c:v>
                </c:pt>
                <c:pt idx="7">
                  <c:v>35.008000000000003</c:v>
                </c:pt>
                <c:pt idx="8">
                  <c:v>34.588000000000001</c:v>
                </c:pt>
                <c:pt idx="9">
                  <c:v>41.619</c:v>
                </c:pt>
                <c:pt idx="10">
                  <c:v>34.173999999999999</c:v>
                </c:pt>
                <c:pt idx="11">
                  <c:v>32.103000000000002</c:v>
                </c:pt>
                <c:pt idx="12">
                  <c:v>37.954999999999998</c:v>
                </c:pt>
                <c:pt idx="13">
                  <c:v>36.308</c:v>
                </c:pt>
                <c:pt idx="14">
                  <c:v>36.061</c:v>
                </c:pt>
                <c:pt idx="15">
                  <c:v>36.777999999999999</c:v>
                </c:pt>
                <c:pt idx="16">
                  <c:v>42.77</c:v>
                </c:pt>
                <c:pt idx="17">
                  <c:v>35.747999999999998</c:v>
                </c:pt>
                <c:pt idx="18">
                  <c:v>42.052</c:v>
                </c:pt>
                <c:pt idx="19">
                  <c:v>44.24</c:v>
                </c:pt>
                <c:pt idx="20">
                  <c:v>55.414999999999999</c:v>
                </c:pt>
                <c:pt idx="21">
                  <c:v>46.097000000000001</c:v>
                </c:pt>
                <c:pt idx="22">
                  <c:v>46.850999999999999</c:v>
                </c:pt>
                <c:pt idx="23">
                  <c:v>50.085999999999999</c:v>
                </c:pt>
                <c:pt idx="24">
                  <c:v>67.031000000000006</c:v>
                </c:pt>
              </c:numCache>
            </c:numRef>
          </c:val>
          <c:extLst>
            <c:ext xmlns:c16="http://schemas.microsoft.com/office/drawing/2014/chart" uri="{C3380CC4-5D6E-409C-BE32-E72D297353CC}">
              <c16:uniqueId val="{00000007-BB15-45A8-8FBD-773698D844E3}"/>
            </c:ext>
          </c:extLst>
        </c:ser>
        <c:ser>
          <c:idx val="8"/>
          <c:order val="8"/>
          <c:tx>
            <c:strRef>
              <c:f>'revenus distrubés de sociét (v)'!$B$22</c:f>
              <c:strCache>
                <c:ptCount val="1"/>
                <c:pt idx="0">
                  <c:v>Suède</c:v>
                </c:pt>
              </c:strCache>
            </c:strRef>
          </c:tx>
          <c:spPr>
            <a:solidFill>
              <a:schemeClr val="accent3">
                <a:lumMod val="60000"/>
              </a:schemeClr>
            </a:solidFill>
            <a:ln>
              <a:noFill/>
            </a:ln>
            <a:effectLst/>
          </c:spPr>
          <c:invertIfNegative val="0"/>
          <c:cat>
            <c:strRef>
              <c:f>'revenus distrubés de sociét (v)'!$C$13:$AA$13</c:f>
              <c:strCach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strCache>
            </c:strRef>
          </c:cat>
          <c:val>
            <c:numRef>
              <c:f>'revenus distrubés de sociét (v)'!$C$22:$AA$22</c:f>
              <c:numCache>
                <c:formatCode>0</c:formatCode>
                <c:ptCount val="25"/>
                <c:pt idx="0">
                  <c:v>27.376999999999999</c:v>
                </c:pt>
                <c:pt idx="1">
                  <c:v>40.786000000000001</c:v>
                </c:pt>
                <c:pt idx="2">
                  <c:v>34.963999999999999</c:v>
                </c:pt>
                <c:pt idx="3">
                  <c:v>25.9</c:v>
                </c:pt>
                <c:pt idx="4">
                  <c:v>30.315999999999999</c:v>
                </c:pt>
                <c:pt idx="5">
                  <c:v>23.686</c:v>
                </c:pt>
                <c:pt idx="6">
                  <c:v>34.823</c:v>
                </c:pt>
                <c:pt idx="7">
                  <c:v>37.093000000000004</c:v>
                </c:pt>
                <c:pt idx="8">
                  <c:v>72.266000000000005</c:v>
                </c:pt>
                <c:pt idx="9">
                  <c:v>57.054000000000002</c:v>
                </c:pt>
                <c:pt idx="10">
                  <c:v>37.188000000000002</c:v>
                </c:pt>
                <c:pt idx="11">
                  <c:v>40.734999999999999</c:v>
                </c:pt>
                <c:pt idx="12">
                  <c:v>49.283999999999999</c:v>
                </c:pt>
                <c:pt idx="13">
                  <c:v>52.432000000000002</c:v>
                </c:pt>
                <c:pt idx="14">
                  <c:v>51.286999999999999</c:v>
                </c:pt>
                <c:pt idx="15">
                  <c:v>53.959000000000003</c:v>
                </c:pt>
                <c:pt idx="16">
                  <c:v>57.792000000000002</c:v>
                </c:pt>
                <c:pt idx="17">
                  <c:v>65.679000000000002</c:v>
                </c:pt>
                <c:pt idx="18">
                  <c:v>68.216999999999999</c:v>
                </c:pt>
                <c:pt idx="19">
                  <c:v>62.094000000000001</c:v>
                </c:pt>
                <c:pt idx="20">
                  <c:v>61.622999999999998</c:v>
                </c:pt>
                <c:pt idx="21">
                  <c:v>59.313000000000002</c:v>
                </c:pt>
                <c:pt idx="22">
                  <c:v>75.277000000000001</c:v>
                </c:pt>
                <c:pt idx="23">
                  <c:v>79.319000000000003</c:v>
                </c:pt>
                <c:pt idx="24">
                  <c:v>63.63</c:v>
                </c:pt>
              </c:numCache>
            </c:numRef>
          </c:val>
          <c:extLst>
            <c:ext xmlns:c16="http://schemas.microsoft.com/office/drawing/2014/chart" uri="{C3380CC4-5D6E-409C-BE32-E72D297353CC}">
              <c16:uniqueId val="{00000008-BB15-45A8-8FBD-773698D844E3}"/>
            </c:ext>
          </c:extLst>
        </c:ser>
        <c:dLbls>
          <c:showLegendKey val="0"/>
          <c:showVal val="0"/>
          <c:showCatName val="0"/>
          <c:showSerName val="0"/>
          <c:showPercent val="0"/>
          <c:showBubbleSize val="0"/>
        </c:dLbls>
        <c:gapWidth val="150"/>
        <c:overlap val="100"/>
        <c:axId val="69300608"/>
        <c:axId val="69302144"/>
      </c:barChart>
      <c:catAx>
        <c:axId val="69300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69302144"/>
        <c:crosses val="autoZero"/>
        <c:auto val="1"/>
        <c:lblAlgn val="ctr"/>
        <c:lblOffset val="100"/>
        <c:noMultiLvlLbl val="0"/>
      </c:catAx>
      <c:valAx>
        <c:axId val="69302144"/>
        <c:scaling>
          <c:orientation val="minMax"/>
          <c:max val="19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69300608"/>
        <c:crosses val="autoZero"/>
        <c:crossBetween val="between"/>
      </c:valAx>
      <c:spPr>
        <a:noFill/>
        <a:ln>
          <a:noFill/>
        </a:ln>
        <a:effectLst/>
      </c:spPr>
    </c:plotArea>
    <c:legend>
      <c:legendPos val="b"/>
      <c:layout>
        <c:manualLayout>
          <c:xMode val="edge"/>
          <c:yMode val="edge"/>
          <c:x val="0.15905555416562234"/>
          <c:y val="0.86728646228866069"/>
          <c:w val="0.77989424503322446"/>
          <c:h val="0.13175195740126394"/>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'revenus versé de sociét (VA)'!$B$13</c:f>
              <c:strCache>
                <c:ptCount val="1"/>
                <c:pt idx="0">
                  <c:v>Belgique</c:v>
                </c:pt>
              </c:strCache>
            </c:strRef>
          </c:tx>
          <c:spPr>
            <a:ln w="28575" cap="rnd">
              <a:solidFill>
                <a:schemeClr val="accent3"/>
              </a:solidFill>
              <a:round/>
            </a:ln>
            <a:effectLst/>
          </c:spPr>
          <c:marker>
            <c:symbol val="none"/>
          </c:marker>
          <c:cat>
            <c:strRef>
              <c:f>'revenus versé de sociét (VA)'!$C$12:$AA$12</c:f>
              <c:strCach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strCache>
            </c:strRef>
          </c:cat>
          <c:val>
            <c:numRef>
              <c:f>'revenus versé de sociét (VA)'!$C$13:$AA$13</c:f>
              <c:numCache>
                <c:formatCode>0%</c:formatCode>
                <c:ptCount val="25"/>
                <c:pt idx="0">
                  <c:v>0.13471218154405226</c:v>
                </c:pt>
                <c:pt idx="1">
                  <c:v>0.13757342809485823</c:v>
                </c:pt>
                <c:pt idx="2">
                  <c:v>0.16139350531951882</c:v>
                </c:pt>
                <c:pt idx="3">
                  <c:v>0.16407528366048282</c:v>
                </c:pt>
                <c:pt idx="4">
                  <c:v>0.14869324481155624</c:v>
                </c:pt>
                <c:pt idx="5">
                  <c:v>0.156737571322101</c:v>
                </c:pt>
                <c:pt idx="6">
                  <c:v>0.15545621046595318</c:v>
                </c:pt>
                <c:pt idx="7">
                  <c:v>0.19580622968974601</c:v>
                </c:pt>
                <c:pt idx="8">
                  <c:v>0.18086363588826487</c:v>
                </c:pt>
                <c:pt idx="9">
                  <c:v>0.21162813165803082</c:v>
                </c:pt>
                <c:pt idx="10">
                  <c:v>0.18116180196991064</c:v>
                </c:pt>
                <c:pt idx="11">
                  <c:v>0.16286844908934098</c:v>
                </c:pt>
                <c:pt idx="12">
                  <c:v>0.18319464823538498</c:v>
                </c:pt>
                <c:pt idx="13">
                  <c:v>0.1733169760703426</c:v>
                </c:pt>
                <c:pt idx="14">
                  <c:v>0.16988589788284511</c:v>
                </c:pt>
                <c:pt idx="15">
                  <c:v>0.17000721113843537</c:v>
                </c:pt>
                <c:pt idx="16">
                  <c:v>0.19191506737443856</c:v>
                </c:pt>
                <c:pt idx="17">
                  <c:v>0.15581426771914378</c:v>
                </c:pt>
                <c:pt idx="18">
                  <c:v>0.1769165397527914</c:v>
                </c:pt>
                <c:pt idx="19">
                  <c:v>0.17903972545083693</c:v>
                </c:pt>
                <c:pt idx="20">
                  <c:v>0.21273042757222815</c:v>
                </c:pt>
                <c:pt idx="21">
                  <c:v>0.18411918598845686</c:v>
                </c:pt>
                <c:pt idx="22">
                  <c:v>0.1706042575504883</c:v>
                </c:pt>
                <c:pt idx="23">
                  <c:v>0.15923520304189279</c:v>
                </c:pt>
                <c:pt idx="24">
                  <c:v>0.20323633033976315</c:v>
                </c:pt>
              </c:numCache>
            </c:numRef>
          </c:val>
          <c:smooth val="0"/>
          <c:extLst>
            <c:ext xmlns:c16="http://schemas.microsoft.com/office/drawing/2014/chart" uri="{C3380CC4-5D6E-409C-BE32-E72D297353CC}">
              <c16:uniqueId val="{00000000-AE18-4274-9661-E332AD9D65AE}"/>
            </c:ext>
          </c:extLst>
        </c:ser>
        <c:ser>
          <c:idx val="1"/>
          <c:order val="1"/>
          <c:tx>
            <c:strRef>
              <c:f>'revenus versé de sociét (VA)'!$B$14</c:f>
              <c:strCache>
                <c:ptCount val="1"/>
                <c:pt idx="0">
                  <c:v>Suède</c:v>
                </c:pt>
              </c:strCache>
            </c:strRef>
          </c:tx>
          <c:spPr>
            <a:ln w="28575" cap="rnd">
              <a:solidFill>
                <a:srgbClr val="7030A0"/>
              </a:solidFill>
              <a:round/>
            </a:ln>
            <a:effectLst/>
          </c:spPr>
          <c:marker>
            <c:symbol val="none"/>
          </c:marker>
          <c:cat>
            <c:strRef>
              <c:f>'revenus versé de sociét (VA)'!$C$12:$AA$12</c:f>
              <c:strCach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strCache>
            </c:strRef>
          </c:cat>
          <c:val>
            <c:numRef>
              <c:f>'revenus versé de sociét (VA)'!$C$14:$AA$14</c:f>
              <c:numCache>
                <c:formatCode>0%</c:formatCode>
                <c:ptCount val="25"/>
                <c:pt idx="0">
                  <c:v>0.18657570842476862</c:v>
                </c:pt>
                <c:pt idx="1">
                  <c:v>0.24626550254199422</c:v>
                </c:pt>
                <c:pt idx="2">
                  <c:v>0.22321388670765263</c:v>
                </c:pt>
                <c:pt idx="3">
                  <c:v>0.15797981030223551</c:v>
                </c:pt>
                <c:pt idx="4">
                  <c:v>0.17872470876762722</c:v>
                </c:pt>
                <c:pt idx="5">
                  <c:v>0.13263820446196578</c:v>
                </c:pt>
                <c:pt idx="6">
                  <c:v>0.19196061893973221</c:v>
                </c:pt>
                <c:pt idx="7">
                  <c:v>0.18770811193765496</c:v>
                </c:pt>
                <c:pt idx="8">
                  <c:v>0.34365905156835519</c:v>
                </c:pt>
                <c:pt idx="9">
                  <c:v>0.27544887052155398</c:v>
                </c:pt>
                <c:pt idx="10">
                  <c:v>0.20726324237560192</c:v>
                </c:pt>
                <c:pt idx="11">
                  <c:v>0.18673017066317057</c:v>
                </c:pt>
                <c:pt idx="12">
                  <c:v>0.20299274672861398</c:v>
                </c:pt>
                <c:pt idx="13">
                  <c:v>0.20871115923222061</c:v>
                </c:pt>
                <c:pt idx="14">
                  <c:v>0.19957118286599271</c:v>
                </c:pt>
                <c:pt idx="15">
                  <c:v>0.2106424009618838</c:v>
                </c:pt>
                <c:pt idx="16">
                  <c:v>0.21401036131282797</c:v>
                </c:pt>
                <c:pt idx="17">
                  <c:v>0.23710830324909749</c:v>
                </c:pt>
                <c:pt idx="18">
                  <c:v>0.24096091895557817</c:v>
                </c:pt>
                <c:pt idx="19">
                  <c:v>0.22274995426189459</c:v>
                </c:pt>
                <c:pt idx="20">
                  <c:v>0.21429167565011162</c:v>
                </c:pt>
                <c:pt idx="21">
                  <c:v>0.2064532971336083</c:v>
                </c:pt>
                <c:pt idx="22">
                  <c:v>0.22861993458196539</c:v>
                </c:pt>
                <c:pt idx="23">
                  <c:v>0.2334415402862432</c:v>
                </c:pt>
                <c:pt idx="24">
                  <c:v>0.19259815301912664</c:v>
                </c:pt>
              </c:numCache>
            </c:numRef>
          </c:val>
          <c:smooth val="0"/>
          <c:extLst>
            <c:ext xmlns:c16="http://schemas.microsoft.com/office/drawing/2014/chart" uri="{C3380CC4-5D6E-409C-BE32-E72D297353CC}">
              <c16:uniqueId val="{00000001-AE18-4274-9661-E332AD9D65AE}"/>
            </c:ext>
          </c:extLst>
        </c:ser>
        <c:ser>
          <c:idx val="2"/>
          <c:order val="2"/>
          <c:tx>
            <c:strRef>
              <c:f>'revenus versé de sociét (VA)'!$B$15</c:f>
              <c:strCache>
                <c:ptCount val="1"/>
                <c:pt idx="0">
                  <c:v>Pays-Bas</c:v>
                </c:pt>
              </c:strCache>
            </c:strRef>
          </c:tx>
          <c:spPr>
            <a:ln w="28575" cap="rnd">
              <a:solidFill>
                <a:schemeClr val="accent3"/>
              </a:solidFill>
              <a:round/>
            </a:ln>
            <a:effectLst/>
          </c:spPr>
          <c:marker>
            <c:symbol val="none"/>
          </c:marker>
          <c:cat>
            <c:strRef>
              <c:f>'revenus versé de sociét (VA)'!$C$12:$AA$12</c:f>
              <c:strCach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strCache>
            </c:strRef>
          </c:cat>
          <c:val>
            <c:numRef>
              <c:f>'revenus versé de sociét (VA)'!$C$15:$AA$15</c:f>
              <c:numCache>
                <c:formatCode>0%</c:formatCode>
                <c:ptCount val="25"/>
                <c:pt idx="0">
                  <c:v>8.7944810317188399E-2</c:v>
                </c:pt>
                <c:pt idx="1">
                  <c:v>9.5839608801955994E-2</c:v>
                </c:pt>
                <c:pt idx="2">
                  <c:v>0.11378643028506404</c:v>
                </c:pt>
                <c:pt idx="3">
                  <c:v>9.8293871866295263E-2</c:v>
                </c:pt>
                <c:pt idx="4">
                  <c:v>9.1357309584639196E-2</c:v>
                </c:pt>
                <c:pt idx="5">
                  <c:v>0.13310589292549385</c:v>
                </c:pt>
                <c:pt idx="6">
                  <c:v>0.19020355217881665</c:v>
                </c:pt>
                <c:pt idx="7">
                  <c:v>0.14769982342200336</c:v>
                </c:pt>
                <c:pt idx="8">
                  <c:v>0.18721637295197344</c:v>
                </c:pt>
                <c:pt idx="9">
                  <c:v>0.17462182208231067</c:v>
                </c:pt>
                <c:pt idx="10">
                  <c:v>0.15279522569128712</c:v>
                </c:pt>
                <c:pt idx="11">
                  <c:v>0.18168731884762776</c:v>
                </c:pt>
                <c:pt idx="12">
                  <c:v>0.18043717386710303</c:v>
                </c:pt>
                <c:pt idx="13">
                  <c:v>0.1604265739705121</c:v>
                </c:pt>
                <c:pt idx="14">
                  <c:v>0.21411170284678169</c:v>
                </c:pt>
                <c:pt idx="15">
                  <c:v>0.19972003453779533</c:v>
                </c:pt>
                <c:pt idx="16">
                  <c:v>0.18338328046043309</c:v>
                </c:pt>
                <c:pt idx="17">
                  <c:v>0.21485154281886623</c:v>
                </c:pt>
                <c:pt idx="18">
                  <c:v>0.20006257097170402</c:v>
                </c:pt>
                <c:pt idx="19">
                  <c:v>0.27423736981843666</c:v>
                </c:pt>
                <c:pt idx="20">
                  <c:v>0.22600243775467324</c:v>
                </c:pt>
                <c:pt idx="21">
                  <c:v>0.21632767086785074</c:v>
                </c:pt>
                <c:pt idx="22">
                  <c:v>0.20156540968342646</c:v>
                </c:pt>
                <c:pt idx="23">
                  <c:v>0.21375226945849726</c:v>
                </c:pt>
                <c:pt idx="24">
                  <c:v>0.18594449603463462</c:v>
                </c:pt>
              </c:numCache>
            </c:numRef>
          </c:val>
          <c:smooth val="0"/>
          <c:extLst>
            <c:ext xmlns:c16="http://schemas.microsoft.com/office/drawing/2014/chart" uri="{C3380CC4-5D6E-409C-BE32-E72D297353CC}">
              <c16:uniqueId val="{00000002-AE18-4274-9661-E332AD9D65AE}"/>
            </c:ext>
          </c:extLst>
        </c:ser>
        <c:ser>
          <c:idx val="3"/>
          <c:order val="3"/>
          <c:tx>
            <c:strRef>
              <c:f>'revenus versé de sociét (VA)'!$B$16</c:f>
              <c:strCache>
                <c:ptCount val="1"/>
                <c:pt idx="0">
                  <c:v>France</c:v>
                </c:pt>
              </c:strCache>
            </c:strRef>
          </c:tx>
          <c:spPr>
            <a:ln w="38100" cap="rnd">
              <a:solidFill>
                <a:schemeClr val="tx1"/>
              </a:solidFill>
              <a:round/>
            </a:ln>
            <a:effectLst/>
          </c:spPr>
          <c:marker>
            <c:symbol val="none"/>
          </c:marker>
          <c:cat>
            <c:strRef>
              <c:f>'revenus versé de sociét (VA)'!$C$12:$AA$12</c:f>
              <c:strCach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strCache>
            </c:strRef>
          </c:cat>
          <c:val>
            <c:numRef>
              <c:f>'revenus versé de sociét (VA)'!$C$16:$AA$16</c:f>
              <c:numCache>
                <c:formatCode>0%</c:formatCode>
                <c:ptCount val="25"/>
                <c:pt idx="0">
                  <c:v>0.11926967427077981</c:v>
                </c:pt>
                <c:pt idx="1">
                  <c:v>0.13058881328379354</c:v>
                </c:pt>
                <c:pt idx="2">
                  <c:v>0.13032024249384316</c:v>
                </c:pt>
                <c:pt idx="3">
                  <c:v>0.14012656715769584</c:v>
                </c:pt>
                <c:pt idx="4">
                  <c:v>0.14018326222343444</c:v>
                </c:pt>
                <c:pt idx="5">
                  <c:v>0.16129007829174308</c:v>
                </c:pt>
                <c:pt idx="6">
                  <c:v>0.17238879268325541</c:v>
                </c:pt>
                <c:pt idx="7">
                  <c:v>0.19162680547739636</c:v>
                </c:pt>
                <c:pt idx="8">
                  <c:v>0.2050842214785861</c:v>
                </c:pt>
                <c:pt idx="9">
                  <c:v>0.22373744329577441</c:v>
                </c:pt>
                <c:pt idx="10">
                  <c:v>0.23455202761948746</c:v>
                </c:pt>
                <c:pt idx="11">
                  <c:v>0.23920443531957483</c:v>
                </c:pt>
                <c:pt idx="12">
                  <c:v>0.24187422725949839</c:v>
                </c:pt>
                <c:pt idx="13">
                  <c:v>0.21318787149198706</c:v>
                </c:pt>
                <c:pt idx="14">
                  <c:v>0.20475173440918798</c:v>
                </c:pt>
                <c:pt idx="15">
                  <c:v>0.19120632551330605</c:v>
                </c:pt>
                <c:pt idx="16">
                  <c:v>0.16488732855270202</c:v>
                </c:pt>
                <c:pt idx="17">
                  <c:v>0.17638659595138526</c:v>
                </c:pt>
                <c:pt idx="18">
                  <c:v>0.19239113084613935</c:v>
                </c:pt>
                <c:pt idx="19">
                  <c:v>0.18454141251647788</c:v>
                </c:pt>
                <c:pt idx="20">
                  <c:v>0.16382165362377582</c:v>
                </c:pt>
                <c:pt idx="21">
                  <c:v>0.186950150327996</c:v>
                </c:pt>
                <c:pt idx="22">
                  <c:v>0.19638540551367639</c:v>
                </c:pt>
                <c:pt idx="23">
                  <c:v>0.17651046963414951</c:v>
                </c:pt>
                <c:pt idx="24">
                  <c:v>0.18354362791978035</c:v>
                </c:pt>
              </c:numCache>
            </c:numRef>
          </c:val>
          <c:smooth val="0"/>
          <c:extLst>
            <c:ext xmlns:c16="http://schemas.microsoft.com/office/drawing/2014/chart" uri="{C3380CC4-5D6E-409C-BE32-E72D297353CC}">
              <c16:uniqueId val="{00000003-AE18-4274-9661-E332AD9D65AE}"/>
            </c:ext>
          </c:extLst>
        </c:ser>
        <c:ser>
          <c:idx val="4"/>
          <c:order val="4"/>
          <c:tx>
            <c:strRef>
              <c:f>'revenus versé de sociét (VA)'!$B$17</c:f>
              <c:strCache>
                <c:ptCount val="1"/>
                <c:pt idx="0">
                  <c:v>Allemagne</c:v>
                </c:pt>
              </c:strCache>
            </c:strRef>
          </c:tx>
          <c:spPr>
            <a:ln w="28575" cap="rnd">
              <a:solidFill>
                <a:srgbClr val="00B0F0"/>
              </a:solidFill>
              <a:round/>
            </a:ln>
            <a:effectLst/>
          </c:spPr>
          <c:marker>
            <c:symbol val="none"/>
          </c:marker>
          <c:cat>
            <c:strRef>
              <c:f>'revenus versé de sociét (VA)'!$C$12:$AA$12</c:f>
              <c:strCach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strCache>
            </c:strRef>
          </c:cat>
          <c:val>
            <c:numRef>
              <c:f>'revenus versé de sociét (VA)'!$C$17:$AA$17</c:f>
              <c:numCache>
                <c:formatCode>0%</c:formatCode>
                <c:ptCount val="25"/>
                <c:pt idx="0">
                  <c:v>0.17135306466429243</c:v>
                </c:pt>
                <c:pt idx="1">
                  <c:v>0.16969071381417022</c:v>
                </c:pt>
                <c:pt idx="2">
                  <c:v>0.22138133459410395</c:v>
                </c:pt>
                <c:pt idx="3">
                  <c:v>0.19085392208544968</c:v>
                </c:pt>
                <c:pt idx="4">
                  <c:v>0.2042794698837648</c:v>
                </c:pt>
                <c:pt idx="5">
                  <c:v>0.20595346720849236</c:v>
                </c:pt>
                <c:pt idx="6">
                  <c:v>0.22676532762850532</c:v>
                </c:pt>
                <c:pt idx="7">
                  <c:v>0.24300376910414062</c:v>
                </c:pt>
                <c:pt idx="8">
                  <c:v>0.24328320984392079</c:v>
                </c:pt>
                <c:pt idx="9">
                  <c:v>0.23569152121685064</c:v>
                </c:pt>
                <c:pt idx="10">
                  <c:v>0.2189180309834825</c:v>
                </c:pt>
                <c:pt idx="11">
                  <c:v>0.19883629986016638</c:v>
                </c:pt>
                <c:pt idx="12">
                  <c:v>0.20169050594579407</c:v>
                </c:pt>
                <c:pt idx="13">
                  <c:v>0.20056683784068463</c:v>
                </c:pt>
                <c:pt idx="14">
                  <c:v>0.19040362532246649</c:v>
                </c:pt>
                <c:pt idx="15">
                  <c:v>0.17989251530695577</c:v>
                </c:pt>
                <c:pt idx="16">
                  <c:v>0.17941351687440354</c:v>
                </c:pt>
                <c:pt idx="17">
                  <c:v>0.18504022505199175</c:v>
                </c:pt>
                <c:pt idx="18">
                  <c:v>0.17472129949718818</c:v>
                </c:pt>
                <c:pt idx="19">
                  <c:v>0.18933339581002129</c:v>
                </c:pt>
                <c:pt idx="20">
                  <c:v>0.17200520930603178</c:v>
                </c:pt>
                <c:pt idx="21">
                  <c:v>0.14712438766728467</c:v>
                </c:pt>
                <c:pt idx="22">
                  <c:v>0.16152586489890292</c:v>
                </c:pt>
                <c:pt idx="23">
                  <c:v>0.18967990150014447</c:v>
                </c:pt>
                <c:pt idx="24">
                  <c:v>0.17791597173164994</c:v>
                </c:pt>
              </c:numCache>
            </c:numRef>
          </c:val>
          <c:smooth val="0"/>
          <c:extLst>
            <c:ext xmlns:c16="http://schemas.microsoft.com/office/drawing/2014/chart" uri="{C3380CC4-5D6E-409C-BE32-E72D297353CC}">
              <c16:uniqueId val="{00000004-AE18-4274-9661-E332AD9D65AE}"/>
            </c:ext>
          </c:extLst>
        </c:ser>
        <c:ser>
          <c:idx val="5"/>
          <c:order val="5"/>
          <c:tx>
            <c:strRef>
              <c:f>'revenus versé de sociét (VA)'!$B$18</c:f>
              <c:strCache>
                <c:ptCount val="1"/>
                <c:pt idx="0">
                  <c:v>UE 27 pays</c:v>
                </c:pt>
              </c:strCache>
            </c:strRef>
          </c:tx>
          <c:spPr>
            <a:ln w="38100" cap="rnd">
              <a:solidFill>
                <a:srgbClr val="FF0000"/>
              </a:solidFill>
              <a:prstDash val="solid"/>
              <a:round/>
            </a:ln>
            <a:effectLst/>
          </c:spPr>
          <c:marker>
            <c:symbol val="none"/>
          </c:marker>
          <c:cat>
            <c:strRef>
              <c:f>'revenus versé de sociét (VA)'!$C$12:$AA$12</c:f>
              <c:strCach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strCache>
            </c:strRef>
          </c:cat>
          <c:val>
            <c:numRef>
              <c:f>'revenus versé de sociét (VA)'!$C$18:$AA$18</c:f>
              <c:numCache>
                <c:formatCode>0%</c:formatCode>
                <c:ptCount val="25"/>
                <c:pt idx="0">
                  <c:v>0.15137737528667253</c:v>
                </c:pt>
                <c:pt idx="1">
                  <c:v>0.1535643863232353</c:v>
                </c:pt>
                <c:pt idx="2">
                  <c:v>0.17378156738591169</c:v>
                </c:pt>
                <c:pt idx="3">
                  <c:v>0.16489733624869549</c:v>
                </c:pt>
                <c:pt idx="4">
                  <c:v>0.16824421449521826</c:v>
                </c:pt>
                <c:pt idx="5">
                  <c:v>0.17706964242721196</c:v>
                </c:pt>
                <c:pt idx="6">
                  <c:v>0.19695731242056994</c:v>
                </c:pt>
                <c:pt idx="7">
                  <c:v>0.20162619855044073</c:v>
                </c:pt>
                <c:pt idx="8">
                  <c:v>0.20725329567231424</c:v>
                </c:pt>
                <c:pt idx="9">
                  <c:v>0.20097723271723128</c:v>
                </c:pt>
                <c:pt idx="10">
                  <c:v>0.18720354771663275</c:v>
                </c:pt>
                <c:pt idx="11">
                  <c:v>0.17618836940926119</c:v>
                </c:pt>
                <c:pt idx="12">
                  <c:v>0.17629168350444646</c:v>
                </c:pt>
                <c:pt idx="13">
                  <c:v>0.17273824542706767</c:v>
                </c:pt>
                <c:pt idx="14">
                  <c:v>0.16736133120279864</c:v>
                </c:pt>
                <c:pt idx="15">
                  <c:v>0.16515828877288186</c:v>
                </c:pt>
                <c:pt idx="16">
                  <c:v>0.16694914694831711</c:v>
                </c:pt>
                <c:pt idx="17">
                  <c:v>0.16930478846711319</c:v>
                </c:pt>
                <c:pt idx="18">
                  <c:v>0.16129106746027508</c:v>
                </c:pt>
                <c:pt idx="19">
                  <c:v>0.17448364252683723</c:v>
                </c:pt>
                <c:pt idx="20">
                  <c:v>0.17084661997764844</c:v>
                </c:pt>
                <c:pt idx="21">
                  <c:v>0.15325615843855053</c:v>
                </c:pt>
                <c:pt idx="22">
                  <c:v>0.15949061653347935</c:v>
                </c:pt>
                <c:pt idx="23">
                  <c:v>0.16693142370616965</c:v>
                </c:pt>
                <c:pt idx="24">
                  <c:v>0.17023444255330783</c:v>
                </c:pt>
              </c:numCache>
            </c:numRef>
          </c:val>
          <c:smooth val="0"/>
          <c:extLst>
            <c:ext xmlns:c16="http://schemas.microsoft.com/office/drawing/2014/chart" uri="{C3380CC4-5D6E-409C-BE32-E72D297353CC}">
              <c16:uniqueId val="{00000005-AE18-4274-9661-E332AD9D65AE}"/>
            </c:ext>
          </c:extLst>
        </c:ser>
        <c:ser>
          <c:idx val="6"/>
          <c:order val="6"/>
          <c:tx>
            <c:strRef>
              <c:f>'revenus versé de sociét (VA)'!$B$19</c:f>
              <c:strCache>
                <c:ptCount val="1"/>
                <c:pt idx="0">
                  <c:v>Italie</c:v>
                </c:pt>
              </c:strCache>
            </c:strRef>
          </c:tx>
          <c:spPr>
            <a:ln w="28575" cap="rnd">
              <a:solidFill>
                <a:srgbClr val="00B050"/>
              </a:solidFill>
              <a:round/>
            </a:ln>
            <a:effectLst/>
          </c:spPr>
          <c:marker>
            <c:symbol val="none"/>
          </c:marker>
          <c:cat>
            <c:strRef>
              <c:f>'revenus versé de sociét (VA)'!$C$12:$AA$12</c:f>
              <c:strCach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strCache>
            </c:strRef>
          </c:cat>
          <c:val>
            <c:numRef>
              <c:f>'revenus versé de sociét (VA)'!$C$19:$AA$19</c:f>
              <c:numCache>
                <c:formatCode>0%</c:formatCode>
                <c:ptCount val="25"/>
                <c:pt idx="0">
                  <c:v>0.27144947885325427</c:v>
                </c:pt>
                <c:pt idx="1">
                  <c:v>0.25795504766715072</c:v>
                </c:pt>
                <c:pt idx="2">
                  <c:v>0.26105725965258336</c:v>
                </c:pt>
                <c:pt idx="3">
                  <c:v>0.27040061556391548</c:v>
                </c:pt>
                <c:pt idx="4">
                  <c:v>0.26278031856174106</c:v>
                </c:pt>
                <c:pt idx="5">
                  <c:v>0.26384260231488665</c:v>
                </c:pt>
                <c:pt idx="6">
                  <c:v>0.27698262736504431</c:v>
                </c:pt>
                <c:pt idx="7">
                  <c:v>0.2678857113393498</c:v>
                </c:pt>
                <c:pt idx="8">
                  <c:v>0.25634582863005262</c:v>
                </c:pt>
                <c:pt idx="9">
                  <c:v>0.24924480678121669</c:v>
                </c:pt>
                <c:pt idx="10">
                  <c:v>0.22863276629019738</c:v>
                </c:pt>
                <c:pt idx="11">
                  <c:v>0.22105131786337298</c:v>
                </c:pt>
                <c:pt idx="12">
                  <c:v>0.2117202732701961</c:v>
                </c:pt>
                <c:pt idx="13">
                  <c:v>0.2013172090399464</c:v>
                </c:pt>
                <c:pt idx="14">
                  <c:v>0.19612811806768723</c:v>
                </c:pt>
                <c:pt idx="15">
                  <c:v>0.19342932594681195</c:v>
                </c:pt>
                <c:pt idx="16">
                  <c:v>0.19850808350986027</c:v>
                </c:pt>
                <c:pt idx="17">
                  <c:v>0.1926080905438598</c:v>
                </c:pt>
                <c:pt idx="18">
                  <c:v>0.19055267650594498</c:v>
                </c:pt>
                <c:pt idx="19">
                  <c:v>0.18637620215227857</c:v>
                </c:pt>
                <c:pt idx="20">
                  <c:v>0.19238916058782654</c:v>
                </c:pt>
                <c:pt idx="21">
                  <c:v>0.17607905928644557</c:v>
                </c:pt>
                <c:pt idx="22">
                  <c:v>0.17399316425883907</c:v>
                </c:pt>
                <c:pt idx="23">
                  <c:v>0.16652641035039986</c:v>
                </c:pt>
                <c:pt idx="24">
                  <c:v>0.16191509740008961</c:v>
                </c:pt>
              </c:numCache>
            </c:numRef>
          </c:val>
          <c:smooth val="0"/>
          <c:extLst>
            <c:ext xmlns:c16="http://schemas.microsoft.com/office/drawing/2014/chart" uri="{C3380CC4-5D6E-409C-BE32-E72D297353CC}">
              <c16:uniqueId val="{00000006-AE18-4274-9661-E332AD9D65AE}"/>
            </c:ext>
          </c:extLst>
        </c:ser>
        <c:ser>
          <c:idx val="7"/>
          <c:order val="7"/>
          <c:tx>
            <c:strRef>
              <c:f>'revenus versé de sociét (VA)'!$B$20</c:f>
              <c:strCache>
                <c:ptCount val="1"/>
                <c:pt idx="0">
                  <c:v>Royaume-Uni</c:v>
                </c:pt>
              </c:strCache>
            </c:strRef>
          </c:tx>
          <c:spPr>
            <a:ln w="28575" cap="rnd">
              <a:solidFill>
                <a:srgbClr val="C00000"/>
              </a:solidFill>
              <a:round/>
            </a:ln>
            <a:effectLst/>
          </c:spPr>
          <c:marker>
            <c:symbol val="none"/>
          </c:marker>
          <c:cat>
            <c:strRef>
              <c:f>'revenus versé de sociét (VA)'!$C$12:$AA$12</c:f>
              <c:strCach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strCache>
            </c:strRef>
          </c:cat>
          <c:val>
            <c:numRef>
              <c:f>'revenus versé de sociét (VA)'!$C$20:$AA$20</c:f>
              <c:numCache>
                <c:formatCode>0%</c:formatCode>
                <c:ptCount val="25"/>
                <c:pt idx="0">
                  <c:v>0.12832997880804206</c:v>
                </c:pt>
                <c:pt idx="1">
                  <c:v>0.11915275265396753</c:v>
                </c:pt>
                <c:pt idx="2">
                  <c:v>0.13802061225529313</c:v>
                </c:pt>
                <c:pt idx="3">
                  <c:v>0.12135028863046934</c:v>
                </c:pt>
                <c:pt idx="4">
                  <c:v>0.12642608110214004</c:v>
                </c:pt>
                <c:pt idx="5">
                  <c:v>0.12960940082864331</c:v>
                </c:pt>
                <c:pt idx="6">
                  <c:v>0.14343469233883399</c:v>
                </c:pt>
                <c:pt idx="7">
                  <c:v>0.14217962167397272</c:v>
                </c:pt>
                <c:pt idx="8">
                  <c:v>0.14178532956305123</c:v>
                </c:pt>
                <c:pt idx="9">
                  <c:v>0.14870050994313908</c:v>
                </c:pt>
                <c:pt idx="10">
                  <c:v>0.1744806791843424</c:v>
                </c:pt>
                <c:pt idx="11">
                  <c:v>0.15193090968511133</c:v>
                </c:pt>
                <c:pt idx="12">
                  <c:v>0.16840648700904429</c:v>
                </c:pt>
                <c:pt idx="13">
                  <c:v>0.17618772000388838</c:v>
                </c:pt>
                <c:pt idx="14">
                  <c:v>0.17904783033099653</c:v>
                </c:pt>
                <c:pt idx="15">
                  <c:v>0.17924033034444883</c:v>
                </c:pt>
                <c:pt idx="16">
                  <c:v>0.1998202382367959</c:v>
                </c:pt>
                <c:pt idx="17">
                  <c:v>0.17547527745419927</c:v>
                </c:pt>
                <c:pt idx="18">
                  <c:v>0.17995353349155152</c:v>
                </c:pt>
                <c:pt idx="19">
                  <c:v>0.19489244445527634</c:v>
                </c:pt>
                <c:pt idx="20">
                  <c:v>0.18141918848658684</c:v>
                </c:pt>
                <c:pt idx="21">
                  <c:v>0.16846951072848507</c:v>
                </c:pt>
                <c:pt idx="22">
                  <c:v>0.1767152176392329</c:v>
                </c:pt>
                <c:pt idx="23">
                  <c:v>0.1569124188686202</c:v>
                </c:pt>
                <c:pt idx="24">
                  <c:v>0.1554350449102686</c:v>
                </c:pt>
              </c:numCache>
            </c:numRef>
          </c:val>
          <c:smooth val="0"/>
          <c:extLst>
            <c:ext xmlns:c16="http://schemas.microsoft.com/office/drawing/2014/chart" uri="{C3380CC4-5D6E-409C-BE32-E72D297353CC}">
              <c16:uniqueId val="{00000007-AE18-4274-9661-E332AD9D65AE}"/>
            </c:ext>
          </c:extLst>
        </c:ser>
        <c:ser>
          <c:idx val="8"/>
          <c:order val="8"/>
          <c:tx>
            <c:strRef>
              <c:f>'revenus versé de sociét (VA)'!$B$21</c:f>
              <c:strCache>
                <c:ptCount val="1"/>
                <c:pt idx="0">
                  <c:v>Espagne</c:v>
                </c:pt>
              </c:strCache>
            </c:strRef>
          </c:tx>
          <c:spPr>
            <a:ln w="28575" cap="rnd">
              <a:solidFill>
                <a:srgbClr val="FFFF00"/>
              </a:solidFill>
              <a:round/>
            </a:ln>
            <a:effectLst/>
          </c:spPr>
          <c:marker>
            <c:symbol val="none"/>
          </c:marker>
          <c:cat>
            <c:strRef>
              <c:f>'revenus versé de sociét (VA)'!$C$12:$AA$12</c:f>
              <c:strCach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strCache>
            </c:strRef>
          </c:cat>
          <c:val>
            <c:numRef>
              <c:f>'revenus versé de sociét (VA)'!$C$21:$AA$21</c:f>
              <c:numCache>
                <c:formatCode>0%</c:formatCode>
                <c:ptCount val="25"/>
                <c:pt idx="0">
                  <c:v>6.5021865861423431E-2</c:v>
                </c:pt>
                <c:pt idx="1">
                  <c:v>7.2426699712886941E-2</c:v>
                </c:pt>
                <c:pt idx="2">
                  <c:v>9.4791057005735688E-2</c:v>
                </c:pt>
                <c:pt idx="3">
                  <c:v>8.8639151232675087E-2</c:v>
                </c:pt>
                <c:pt idx="4">
                  <c:v>8.4240456758873539E-2</c:v>
                </c:pt>
                <c:pt idx="5">
                  <c:v>8.1977708892433929E-2</c:v>
                </c:pt>
                <c:pt idx="6">
                  <c:v>0.10848545343637675</c:v>
                </c:pt>
                <c:pt idx="7">
                  <c:v>0.11862243988679541</c:v>
                </c:pt>
                <c:pt idx="8">
                  <c:v>0.12525314363919074</c:v>
                </c:pt>
                <c:pt idx="9">
                  <c:v>0.12961894709280442</c:v>
                </c:pt>
                <c:pt idx="10">
                  <c:v>0.10555591476312313</c:v>
                </c:pt>
                <c:pt idx="11">
                  <c:v>9.006072874493927E-2</c:v>
                </c:pt>
                <c:pt idx="12">
                  <c:v>0.10418549465646472</c:v>
                </c:pt>
                <c:pt idx="13">
                  <c:v>9.6283125272313863E-2</c:v>
                </c:pt>
                <c:pt idx="14">
                  <c:v>9.3922493151915212E-2</c:v>
                </c:pt>
                <c:pt idx="15">
                  <c:v>9.9449630439454678E-2</c:v>
                </c:pt>
                <c:pt idx="16">
                  <c:v>9.9422200970428046E-2</c:v>
                </c:pt>
                <c:pt idx="17">
                  <c:v>0.11422005719711655</c:v>
                </c:pt>
                <c:pt idx="18">
                  <c:v>0.11822547776146841</c:v>
                </c:pt>
                <c:pt idx="19">
                  <c:v>0.13579104297544875</c:v>
                </c:pt>
                <c:pt idx="20">
                  <c:v>0.13909014874460862</c:v>
                </c:pt>
                <c:pt idx="21">
                  <c:v>0.11484834415363186</c:v>
                </c:pt>
                <c:pt idx="22">
                  <c:v>8.0292147734279479E-2</c:v>
                </c:pt>
                <c:pt idx="23">
                  <c:v>0.10592533525128862</c:v>
                </c:pt>
                <c:pt idx="24">
                  <c:v>0.13054293094168118</c:v>
                </c:pt>
              </c:numCache>
            </c:numRef>
          </c:val>
          <c:smooth val="0"/>
          <c:extLst>
            <c:ext xmlns:c16="http://schemas.microsoft.com/office/drawing/2014/chart" uri="{C3380CC4-5D6E-409C-BE32-E72D297353CC}">
              <c16:uniqueId val="{00000008-AE18-4274-9661-E332AD9D65AE}"/>
            </c:ext>
          </c:extLst>
        </c:ser>
        <c:dLbls>
          <c:showLegendKey val="0"/>
          <c:showVal val="0"/>
          <c:showCatName val="0"/>
          <c:showSerName val="0"/>
          <c:showPercent val="0"/>
          <c:showBubbleSize val="0"/>
        </c:dLbls>
        <c:smooth val="0"/>
        <c:axId val="69926272"/>
        <c:axId val="69690496"/>
      </c:lineChart>
      <c:catAx>
        <c:axId val="69926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69690496"/>
        <c:crosses val="autoZero"/>
        <c:auto val="1"/>
        <c:lblAlgn val="ctr"/>
        <c:lblOffset val="100"/>
        <c:noMultiLvlLbl val="0"/>
      </c:catAx>
      <c:valAx>
        <c:axId val="69690496"/>
        <c:scaling>
          <c:orientation val="minMax"/>
          <c:max val="0.35000000000000009"/>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699262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'revenus recu de sociét (VA (2)'!$B$13</c:f>
              <c:strCache>
                <c:ptCount val="1"/>
                <c:pt idx="0">
                  <c:v>Pays-Bas</c:v>
                </c:pt>
              </c:strCache>
            </c:strRef>
          </c:tx>
          <c:spPr>
            <a:ln w="38100" cap="rnd">
              <a:solidFill>
                <a:schemeClr val="accent2"/>
              </a:solidFill>
              <a:prstDash val="solid"/>
              <a:round/>
            </a:ln>
            <a:effectLst/>
          </c:spPr>
          <c:marker>
            <c:symbol val="none"/>
          </c:marker>
          <c:cat>
            <c:strRef>
              <c:f>'revenus recu de sociét (VA (2)'!$C$12:$AA$12</c:f>
              <c:strCach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strCache>
            </c:strRef>
          </c:cat>
          <c:val>
            <c:numRef>
              <c:f>'revenus recu de sociét (VA (2)'!$C$13:$AA$13</c:f>
              <c:numCache>
                <c:formatCode>0%</c:formatCode>
                <c:ptCount val="25"/>
                <c:pt idx="0">
                  <c:v>3.672685590535528E-2</c:v>
                </c:pt>
                <c:pt idx="1">
                  <c:v>4.9639119804400979E-2</c:v>
                </c:pt>
                <c:pt idx="2">
                  <c:v>7.2034297559596727E-2</c:v>
                </c:pt>
                <c:pt idx="3">
                  <c:v>4.5020891364902504E-2</c:v>
                </c:pt>
                <c:pt idx="4">
                  <c:v>4.7690467078338281E-2</c:v>
                </c:pt>
                <c:pt idx="5">
                  <c:v>7.4203265156684253E-2</c:v>
                </c:pt>
                <c:pt idx="6">
                  <c:v>0.15948062404350286</c:v>
                </c:pt>
                <c:pt idx="7">
                  <c:v>0.14858120933366623</c:v>
                </c:pt>
                <c:pt idx="8">
                  <c:v>0.18033612972242555</c:v>
                </c:pt>
                <c:pt idx="9">
                  <c:v>0.15681983757234913</c:v>
                </c:pt>
                <c:pt idx="10">
                  <c:v>0.13131307479022866</c:v>
                </c:pt>
                <c:pt idx="11">
                  <c:v>0.12766188039983437</c:v>
                </c:pt>
                <c:pt idx="12">
                  <c:v>0.16130404391245687</c:v>
                </c:pt>
                <c:pt idx="13">
                  <c:v>0.16327773173368093</c:v>
                </c:pt>
                <c:pt idx="14">
                  <c:v>0.156773134906013</c:v>
                </c:pt>
                <c:pt idx="15">
                  <c:v>0.1326905465867762</c:v>
                </c:pt>
                <c:pt idx="16">
                  <c:v>0.1790899173678073</c:v>
                </c:pt>
                <c:pt idx="17">
                  <c:v>0.17878933496425087</c:v>
                </c:pt>
                <c:pt idx="18">
                  <c:v>0.17859841023383005</c:v>
                </c:pt>
                <c:pt idx="19">
                  <c:v>0.22420078302372726</c:v>
                </c:pt>
                <c:pt idx="20">
                  <c:v>0.22249215465316355</c:v>
                </c:pt>
                <c:pt idx="21">
                  <c:v>0.17476710827450601</c:v>
                </c:pt>
                <c:pt idx="22">
                  <c:v>0.1875155183116077</c:v>
                </c:pt>
                <c:pt idx="23">
                  <c:v>0.15417779400845649</c:v>
                </c:pt>
                <c:pt idx="24">
                  <c:v>0.15473446626452866</c:v>
                </c:pt>
              </c:numCache>
            </c:numRef>
          </c:val>
          <c:smooth val="0"/>
          <c:extLst>
            <c:ext xmlns:c16="http://schemas.microsoft.com/office/drawing/2014/chart" uri="{C3380CC4-5D6E-409C-BE32-E72D297353CC}">
              <c16:uniqueId val="{00000000-9F22-44F8-90BB-D399D7D8D1DF}"/>
            </c:ext>
          </c:extLst>
        </c:ser>
        <c:ser>
          <c:idx val="1"/>
          <c:order val="1"/>
          <c:tx>
            <c:strRef>
              <c:f>'revenus recu de sociét (VA (2)'!$B$14</c:f>
              <c:strCache>
                <c:ptCount val="1"/>
                <c:pt idx="0">
                  <c:v>Suède</c:v>
                </c:pt>
              </c:strCache>
            </c:strRef>
          </c:tx>
          <c:spPr>
            <a:ln w="28575" cap="rnd">
              <a:solidFill>
                <a:srgbClr val="7030A0"/>
              </a:solidFill>
              <a:round/>
            </a:ln>
            <a:effectLst/>
          </c:spPr>
          <c:marker>
            <c:symbol val="none"/>
          </c:marker>
          <c:cat>
            <c:strRef>
              <c:f>'revenus recu de sociét (VA (2)'!$C$12:$AA$12</c:f>
              <c:strCach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strCache>
            </c:strRef>
          </c:cat>
          <c:val>
            <c:numRef>
              <c:f>'revenus recu de sociét (VA (2)'!$C$14:$AA$14</c:f>
              <c:numCache>
                <c:formatCode>0%</c:formatCode>
                <c:ptCount val="25"/>
                <c:pt idx="0">
                  <c:v>0.14374309975874713</c:v>
                </c:pt>
                <c:pt idx="1">
                  <c:v>0.21137799031506238</c:v>
                </c:pt>
                <c:pt idx="2">
                  <c:v>0.17993603125658361</c:v>
                </c:pt>
                <c:pt idx="3">
                  <c:v>0.1378450089969197</c:v>
                </c:pt>
                <c:pt idx="4">
                  <c:v>0.14345257746545301</c:v>
                </c:pt>
                <c:pt idx="5">
                  <c:v>0.10711965773676194</c:v>
                </c:pt>
                <c:pt idx="6">
                  <c:v>0.15703363155776789</c:v>
                </c:pt>
                <c:pt idx="7">
                  <c:v>0.13779160973634938</c:v>
                </c:pt>
                <c:pt idx="8">
                  <c:v>0.2662351866998916</c:v>
                </c:pt>
                <c:pt idx="9">
                  <c:v>0.21711380720413651</c:v>
                </c:pt>
                <c:pt idx="10">
                  <c:v>0.14683097021580169</c:v>
                </c:pt>
                <c:pt idx="11">
                  <c:v>0.13161187995360968</c:v>
                </c:pt>
                <c:pt idx="12">
                  <c:v>0.12928204557904666</c:v>
                </c:pt>
                <c:pt idx="13">
                  <c:v>0.13422605068108176</c:v>
                </c:pt>
                <c:pt idx="14">
                  <c:v>0.13017829765045566</c:v>
                </c:pt>
                <c:pt idx="15">
                  <c:v>0.1400274823940913</c:v>
                </c:pt>
                <c:pt idx="16">
                  <c:v>0.1351821746906974</c:v>
                </c:pt>
                <c:pt idx="17">
                  <c:v>0.13190613718411554</c:v>
                </c:pt>
                <c:pt idx="18">
                  <c:v>0.14099059003051881</c:v>
                </c:pt>
                <c:pt idx="19">
                  <c:v>0.13499018872797844</c:v>
                </c:pt>
                <c:pt idx="20">
                  <c:v>0.12295959883991849</c:v>
                </c:pt>
                <c:pt idx="21">
                  <c:v>0.13218816895525506</c:v>
                </c:pt>
                <c:pt idx="22">
                  <c:v>0.13553438394980366</c:v>
                </c:pt>
                <c:pt idx="23">
                  <c:v>0.15625358686918928</c:v>
                </c:pt>
                <c:pt idx="24">
                  <c:v>0.13506085472051627</c:v>
                </c:pt>
              </c:numCache>
            </c:numRef>
          </c:val>
          <c:smooth val="0"/>
          <c:extLst>
            <c:ext xmlns:c16="http://schemas.microsoft.com/office/drawing/2014/chart" uri="{C3380CC4-5D6E-409C-BE32-E72D297353CC}">
              <c16:uniqueId val="{00000001-9F22-44F8-90BB-D399D7D8D1DF}"/>
            </c:ext>
          </c:extLst>
        </c:ser>
        <c:ser>
          <c:idx val="2"/>
          <c:order val="2"/>
          <c:tx>
            <c:strRef>
              <c:f>'revenus recu de sociét (VA (2)'!$B$15</c:f>
              <c:strCache>
                <c:ptCount val="1"/>
                <c:pt idx="0">
                  <c:v>France</c:v>
                </c:pt>
              </c:strCache>
            </c:strRef>
          </c:tx>
          <c:spPr>
            <a:ln w="38100" cap="rnd">
              <a:solidFill>
                <a:schemeClr val="tx1"/>
              </a:solidFill>
              <a:round/>
            </a:ln>
            <a:effectLst/>
          </c:spPr>
          <c:marker>
            <c:symbol val="none"/>
          </c:marker>
          <c:cat>
            <c:strRef>
              <c:f>'revenus recu de sociét (VA (2)'!$C$12:$AA$12</c:f>
              <c:strCach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strCache>
            </c:strRef>
          </c:cat>
          <c:val>
            <c:numRef>
              <c:f>'revenus recu de sociét (VA (2)'!$C$15:$AA$15</c:f>
              <c:numCache>
                <c:formatCode>0%</c:formatCode>
                <c:ptCount val="25"/>
                <c:pt idx="0">
                  <c:v>0.10106891770819658</c:v>
                </c:pt>
                <c:pt idx="1">
                  <c:v>0.10549163549092963</c:v>
                </c:pt>
                <c:pt idx="2">
                  <c:v>0.11459149148954133</c:v>
                </c:pt>
                <c:pt idx="3">
                  <c:v>0.12532737257554971</c:v>
                </c:pt>
                <c:pt idx="4">
                  <c:v>0.13427789031251455</c:v>
                </c:pt>
                <c:pt idx="5">
                  <c:v>0.15544339711123617</c:v>
                </c:pt>
                <c:pt idx="6">
                  <c:v>0.16369730884958242</c:v>
                </c:pt>
                <c:pt idx="7">
                  <c:v>0.17522574092086801</c:v>
                </c:pt>
                <c:pt idx="8">
                  <c:v>0.1835416255541292</c:v>
                </c:pt>
                <c:pt idx="9">
                  <c:v>0.18527606027160992</c:v>
                </c:pt>
                <c:pt idx="10">
                  <c:v>0.18371666766430605</c:v>
                </c:pt>
                <c:pt idx="11">
                  <c:v>0.15737466455997792</c:v>
                </c:pt>
                <c:pt idx="12">
                  <c:v>0.15651440123327162</c:v>
                </c:pt>
                <c:pt idx="13">
                  <c:v>0.14783291002928797</c:v>
                </c:pt>
                <c:pt idx="14">
                  <c:v>0.14130889170943195</c:v>
                </c:pt>
                <c:pt idx="15">
                  <c:v>0.1476920320253246</c:v>
                </c:pt>
                <c:pt idx="16">
                  <c:v>0.16318310768650326</c:v>
                </c:pt>
                <c:pt idx="17">
                  <c:v>0.1499787742699466</c:v>
                </c:pt>
                <c:pt idx="18">
                  <c:v>0.13134433578255614</c:v>
                </c:pt>
                <c:pt idx="19">
                  <c:v>0.14367385807085523</c:v>
                </c:pt>
                <c:pt idx="20">
                  <c:v>0.15299482675543208</c:v>
                </c:pt>
                <c:pt idx="21">
                  <c:v>0.13832172938016637</c:v>
                </c:pt>
                <c:pt idx="22">
                  <c:v>0.12378705863647474</c:v>
                </c:pt>
                <c:pt idx="23">
                  <c:v>0.13766669345940535</c:v>
                </c:pt>
                <c:pt idx="24">
                  <c:v>0.12941252162959302</c:v>
                </c:pt>
              </c:numCache>
            </c:numRef>
          </c:val>
          <c:smooth val="0"/>
          <c:extLst>
            <c:ext xmlns:c16="http://schemas.microsoft.com/office/drawing/2014/chart" uri="{C3380CC4-5D6E-409C-BE32-E72D297353CC}">
              <c16:uniqueId val="{00000002-9F22-44F8-90BB-D399D7D8D1DF}"/>
            </c:ext>
          </c:extLst>
        </c:ser>
        <c:ser>
          <c:idx val="3"/>
          <c:order val="3"/>
          <c:tx>
            <c:strRef>
              <c:f>'revenus recu de sociét (VA (2)'!$B$16</c:f>
              <c:strCache>
                <c:ptCount val="1"/>
                <c:pt idx="0">
                  <c:v>Belgique</c:v>
                </c:pt>
              </c:strCache>
            </c:strRef>
          </c:tx>
          <c:spPr>
            <a:ln w="28575" cap="rnd">
              <a:solidFill>
                <a:schemeClr val="accent3"/>
              </a:solidFill>
              <a:round/>
            </a:ln>
            <a:effectLst/>
          </c:spPr>
          <c:marker>
            <c:symbol val="none"/>
          </c:marker>
          <c:cat>
            <c:strRef>
              <c:f>'revenus recu de sociét (VA (2)'!$C$12:$AA$12</c:f>
              <c:strCach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strCache>
            </c:strRef>
          </c:cat>
          <c:val>
            <c:numRef>
              <c:f>'revenus recu de sociét (VA (2)'!$C$16:$AA$16</c:f>
              <c:numCache>
                <c:formatCode>0%</c:formatCode>
                <c:ptCount val="25"/>
                <c:pt idx="0">
                  <c:v>5.6171956546951715E-2</c:v>
                </c:pt>
                <c:pt idx="1">
                  <c:v>7.4073536877220972E-2</c:v>
                </c:pt>
                <c:pt idx="2">
                  <c:v>8.237257492524859E-2</c:v>
                </c:pt>
                <c:pt idx="3">
                  <c:v>5.7472812363220091E-2</c:v>
                </c:pt>
                <c:pt idx="4">
                  <c:v>5.9823518351627691E-2</c:v>
                </c:pt>
                <c:pt idx="5">
                  <c:v>5.5255537771695971E-2</c:v>
                </c:pt>
                <c:pt idx="6">
                  <c:v>5.498633679935868E-2</c:v>
                </c:pt>
                <c:pt idx="7">
                  <c:v>4.812935918876441E-2</c:v>
                </c:pt>
                <c:pt idx="8">
                  <c:v>6.3010489547056542E-2</c:v>
                </c:pt>
                <c:pt idx="9">
                  <c:v>7.827174681304376E-2</c:v>
                </c:pt>
                <c:pt idx="10">
                  <c:v>8.455878455030269E-2</c:v>
                </c:pt>
                <c:pt idx="11">
                  <c:v>7.1675714068286739E-2</c:v>
                </c:pt>
                <c:pt idx="12">
                  <c:v>7.5174723916904787E-2</c:v>
                </c:pt>
                <c:pt idx="13">
                  <c:v>8.0252423754946567E-2</c:v>
                </c:pt>
                <c:pt idx="14">
                  <c:v>7.6667954359153134E-2</c:v>
                </c:pt>
                <c:pt idx="15">
                  <c:v>8.6931198343287164E-2</c:v>
                </c:pt>
                <c:pt idx="16">
                  <c:v>6.9667368156547407E-2</c:v>
                </c:pt>
                <c:pt idx="17">
                  <c:v>7.9938281021850091E-2</c:v>
                </c:pt>
                <c:pt idx="18">
                  <c:v>5.2008043955674099E-2</c:v>
                </c:pt>
                <c:pt idx="19">
                  <c:v>9.0203807427072874E-2</c:v>
                </c:pt>
                <c:pt idx="20">
                  <c:v>0.1499381943538047</c:v>
                </c:pt>
                <c:pt idx="21">
                  <c:v>0.10506660275997044</c:v>
                </c:pt>
                <c:pt idx="22">
                  <c:v>0.10174132795373937</c:v>
                </c:pt>
                <c:pt idx="23">
                  <c:v>0.10536941130091149</c:v>
                </c:pt>
                <c:pt idx="24">
                  <c:v>0.10580987089849553</c:v>
                </c:pt>
              </c:numCache>
            </c:numRef>
          </c:val>
          <c:smooth val="0"/>
          <c:extLst>
            <c:ext xmlns:c16="http://schemas.microsoft.com/office/drawing/2014/chart" uri="{C3380CC4-5D6E-409C-BE32-E72D297353CC}">
              <c16:uniqueId val="{00000003-9F22-44F8-90BB-D399D7D8D1DF}"/>
            </c:ext>
          </c:extLst>
        </c:ser>
        <c:ser>
          <c:idx val="4"/>
          <c:order val="4"/>
          <c:tx>
            <c:strRef>
              <c:f>'revenus recu de sociét (VA (2)'!$B$17</c:f>
              <c:strCache>
                <c:ptCount val="1"/>
                <c:pt idx="0">
                  <c:v>UE 27 pays</c:v>
                </c:pt>
              </c:strCache>
            </c:strRef>
          </c:tx>
          <c:spPr>
            <a:ln w="38100" cap="rnd">
              <a:solidFill>
                <a:srgbClr val="FF0000"/>
              </a:solidFill>
              <a:round/>
            </a:ln>
            <a:effectLst/>
          </c:spPr>
          <c:marker>
            <c:symbol val="none"/>
          </c:marker>
          <c:cat>
            <c:strRef>
              <c:f>'revenus recu de sociét (VA (2)'!$C$12:$AA$12</c:f>
              <c:strCach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strCache>
            </c:strRef>
          </c:cat>
          <c:val>
            <c:numRef>
              <c:f>'revenus recu de sociét (VA (2)'!$C$17:$AA$17</c:f>
              <c:numCache>
                <c:formatCode>0%</c:formatCode>
                <c:ptCount val="25"/>
                <c:pt idx="0">
                  <c:v>3.9655109237321746E-2</c:v>
                </c:pt>
                <c:pt idx="1">
                  <c:v>5.0450993896381989E-2</c:v>
                </c:pt>
                <c:pt idx="2">
                  <c:v>6.3727010772926709E-2</c:v>
                </c:pt>
                <c:pt idx="3">
                  <c:v>5.5713829754978579E-2</c:v>
                </c:pt>
                <c:pt idx="4">
                  <c:v>5.4445594115154164E-2</c:v>
                </c:pt>
                <c:pt idx="5">
                  <c:v>6.0539439669790786E-2</c:v>
                </c:pt>
                <c:pt idx="6">
                  <c:v>7.3613804017112705E-2</c:v>
                </c:pt>
                <c:pt idx="7">
                  <c:v>7.8191591899983579E-2</c:v>
                </c:pt>
                <c:pt idx="8">
                  <c:v>8.3186901408399516E-2</c:v>
                </c:pt>
                <c:pt idx="9">
                  <c:v>8.508142087246838E-2</c:v>
                </c:pt>
                <c:pt idx="10">
                  <c:v>7.4706625268717186E-2</c:v>
                </c:pt>
                <c:pt idx="11">
                  <c:v>7.1826125381584047E-2</c:v>
                </c:pt>
                <c:pt idx="12">
                  <c:v>7.4238480765191295E-2</c:v>
                </c:pt>
                <c:pt idx="13">
                  <c:v>7.3450512694755082E-2</c:v>
                </c:pt>
                <c:pt idx="14">
                  <c:v>7.0115821936144046E-2</c:v>
                </c:pt>
                <c:pt idx="15">
                  <c:v>6.9896109356901451E-2</c:v>
                </c:pt>
                <c:pt idx="16">
                  <c:v>7.3467243236582783E-2</c:v>
                </c:pt>
                <c:pt idx="17">
                  <c:v>7.5218182310403975E-2</c:v>
                </c:pt>
                <c:pt idx="18">
                  <c:v>6.8489135413837388E-2</c:v>
                </c:pt>
                <c:pt idx="19">
                  <c:v>7.6859345185246397E-2</c:v>
                </c:pt>
                <c:pt idx="20">
                  <c:v>7.9478357180985587E-2</c:v>
                </c:pt>
                <c:pt idx="21">
                  <c:v>6.9686484602498225E-2</c:v>
                </c:pt>
                <c:pt idx="22">
                  <c:v>6.8108504529148128E-2</c:v>
                </c:pt>
                <c:pt idx="23">
                  <c:v>6.6669495608751836E-2</c:v>
                </c:pt>
                <c:pt idx="24">
                  <c:v>6.6647933306675136E-2</c:v>
                </c:pt>
              </c:numCache>
            </c:numRef>
          </c:val>
          <c:smooth val="0"/>
          <c:extLst>
            <c:ext xmlns:c16="http://schemas.microsoft.com/office/drawing/2014/chart" uri="{C3380CC4-5D6E-409C-BE32-E72D297353CC}">
              <c16:uniqueId val="{00000004-9F22-44F8-90BB-D399D7D8D1DF}"/>
            </c:ext>
          </c:extLst>
        </c:ser>
        <c:ser>
          <c:idx val="5"/>
          <c:order val="5"/>
          <c:tx>
            <c:strRef>
              <c:f>'revenus recu de sociét (VA (2)'!$B$18</c:f>
              <c:strCache>
                <c:ptCount val="1"/>
                <c:pt idx="0">
                  <c:v>Espagne</c:v>
                </c:pt>
              </c:strCache>
            </c:strRef>
          </c:tx>
          <c:spPr>
            <a:ln w="28575" cap="rnd">
              <a:solidFill>
                <a:srgbClr val="FFFF00"/>
              </a:solidFill>
              <a:round/>
            </a:ln>
            <a:effectLst/>
          </c:spPr>
          <c:marker>
            <c:symbol val="none"/>
          </c:marker>
          <c:cat>
            <c:strRef>
              <c:f>'revenus recu de sociét (VA (2)'!$C$12:$AA$12</c:f>
              <c:strCach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strCache>
            </c:strRef>
          </c:cat>
          <c:val>
            <c:numRef>
              <c:f>'revenus recu de sociét (VA (2)'!$C$18:$AA$18</c:f>
              <c:numCache>
                <c:formatCode>0%</c:formatCode>
                <c:ptCount val="25"/>
                <c:pt idx="0">
                  <c:v>1.3457968930285447E-2</c:v>
                </c:pt>
                <c:pt idx="1">
                  <c:v>2.181098981969827E-2</c:v>
                </c:pt>
                <c:pt idx="2">
                  <c:v>3.1132589473206278E-2</c:v>
                </c:pt>
                <c:pt idx="3">
                  <c:v>3.7238100827513353E-2</c:v>
                </c:pt>
                <c:pt idx="4">
                  <c:v>3.2475814542026485E-2</c:v>
                </c:pt>
                <c:pt idx="5">
                  <c:v>3.1376015550185231E-2</c:v>
                </c:pt>
                <c:pt idx="6">
                  <c:v>4.4351431024042272E-2</c:v>
                </c:pt>
                <c:pt idx="7">
                  <c:v>5.3121982751566925E-2</c:v>
                </c:pt>
                <c:pt idx="8">
                  <c:v>5.0968474917561866E-2</c:v>
                </c:pt>
                <c:pt idx="9">
                  <c:v>5.2732793522267209E-2</c:v>
                </c:pt>
                <c:pt idx="10">
                  <c:v>5.3041591282431119E-2</c:v>
                </c:pt>
                <c:pt idx="11">
                  <c:v>5.7096388963857887E-2</c:v>
                </c:pt>
                <c:pt idx="12">
                  <c:v>5.7708922717679287E-2</c:v>
                </c:pt>
                <c:pt idx="13">
                  <c:v>6.020052514039563E-2</c:v>
                </c:pt>
                <c:pt idx="14">
                  <c:v>6.3127353916669682E-2</c:v>
                </c:pt>
                <c:pt idx="15">
                  <c:v>5.9054992761399625E-2</c:v>
                </c:pt>
                <c:pt idx="16">
                  <c:v>5.2616109218908094E-2</c:v>
                </c:pt>
                <c:pt idx="17">
                  <c:v>5.7552803702075953E-2</c:v>
                </c:pt>
                <c:pt idx="18">
                  <c:v>5.8389228725585059E-2</c:v>
                </c:pt>
                <c:pt idx="19">
                  <c:v>7.3247373099845178E-2</c:v>
                </c:pt>
                <c:pt idx="20">
                  <c:v>7.4700375865239962E-2</c:v>
                </c:pt>
                <c:pt idx="21">
                  <c:v>7.9310231005901538E-2</c:v>
                </c:pt>
                <c:pt idx="22">
                  <c:v>4.3744685187957232E-2</c:v>
                </c:pt>
                <c:pt idx="23">
                  <c:v>4.6863137930939977E-2</c:v>
                </c:pt>
                <c:pt idx="24">
                  <c:v>5.9677894555041376E-2</c:v>
                </c:pt>
              </c:numCache>
            </c:numRef>
          </c:val>
          <c:smooth val="0"/>
          <c:extLst>
            <c:ext xmlns:c16="http://schemas.microsoft.com/office/drawing/2014/chart" uri="{C3380CC4-5D6E-409C-BE32-E72D297353CC}">
              <c16:uniqueId val="{00000005-9F22-44F8-90BB-D399D7D8D1DF}"/>
            </c:ext>
          </c:extLst>
        </c:ser>
        <c:ser>
          <c:idx val="6"/>
          <c:order val="6"/>
          <c:tx>
            <c:strRef>
              <c:f>'revenus recu de sociét (VA (2)'!$B$19</c:f>
              <c:strCache>
                <c:ptCount val="1"/>
                <c:pt idx="0">
                  <c:v>Allemagne</c:v>
                </c:pt>
              </c:strCache>
            </c:strRef>
          </c:tx>
          <c:spPr>
            <a:ln w="28575" cap="rnd">
              <a:solidFill>
                <a:srgbClr val="0070C0"/>
              </a:solidFill>
              <a:round/>
            </a:ln>
            <a:effectLst/>
          </c:spPr>
          <c:marker>
            <c:symbol val="none"/>
          </c:marker>
          <c:cat>
            <c:strRef>
              <c:f>'revenus recu de sociét (VA (2)'!$C$12:$AA$12</c:f>
              <c:strCach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strCache>
            </c:strRef>
          </c:cat>
          <c:val>
            <c:numRef>
              <c:f>'revenus recu de sociét (VA (2)'!$C$19:$AA$19</c:f>
              <c:numCache>
                <c:formatCode>0%</c:formatCode>
                <c:ptCount val="25"/>
                <c:pt idx="0">
                  <c:v>1.2648171187548792E-2</c:v>
                </c:pt>
                <c:pt idx="1">
                  <c:v>2.9265400016437761E-2</c:v>
                </c:pt>
                <c:pt idx="2">
                  <c:v>6.3689386055753763E-2</c:v>
                </c:pt>
                <c:pt idx="3">
                  <c:v>4.2679031993450904E-2</c:v>
                </c:pt>
                <c:pt idx="4">
                  <c:v>2.6795942492597095E-2</c:v>
                </c:pt>
                <c:pt idx="5">
                  <c:v>3.1380872971884924E-2</c:v>
                </c:pt>
                <c:pt idx="6">
                  <c:v>3.3566083127040791E-2</c:v>
                </c:pt>
                <c:pt idx="7">
                  <c:v>4.0685785050119792E-2</c:v>
                </c:pt>
                <c:pt idx="8">
                  <c:v>3.5591374982248472E-2</c:v>
                </c:pt>
                <c:pt idx="9">
                  <c:v>4.9926641082947927E-2</c:v>
                </c:pt>
                <c:pt idx="10">
                  <c:v>3.2879626449981492E-2</c:v>
                </c:pt>
                <c:pt idx="11">
                  <c:v>4.4433771422915144E-2</c:v>
                </c:pt>
                <c:pt idx="12">
                  <c:v>4.5777909715108138E-2</c:v>
                </c:pt>
                <c:pt idx="13">
                  <c:v>4.1703998553971833E-2</c:v>
                </c:pt>
                <c:pt idx="14">
                  <c:v>4.0354288265390247E-2</c:v>
                </c:pt>
                <c:pt idx="15">
                  <c:v>3.8589379422653995E-2</c:v>
                </c:pt>
                <c:pt idx="16">
                  <c:v>3.513114896324359E-2</c:v>
                </c:pt>
                <c:pt idx="17">
                  <c:v>4.4143961477906411E-2</c:v>
                </c:pt>
                <c:pt idx="18">
                  <c:v>4.134207041899577E-2</c:v>
                </c:pt>
                <c:pt idx="19">
                  <c:v>5.0794056633419904E-2</c:v>
                </c:pt>
                <c:pt idx="20">
                  <c:v>4.9540699570954382E-2</c:v>
                </c:pt>
                <c:pt idx="21">
                  <c:v>4.1777275683887928E-2</c:v>
                </c:pt>
                <c:pt idx="22">
                  <c:v>4.7247996039824089E-2</c:v>
                </c:pt>
                <c:pt idx="23">
                  <c:v>5.1521099116781155E-2</c:v>
                </c:pt>
                <c:pt idx="24">
                  <c:v>5.4484938770480502E-2</c:v>
                </c:pt>
              </c:numCache>
            </c:numRef>
          </c:val>
          <c:smooth val="0"/>
          <c:extLst>
            <c:ext xmlns:c16="http://schemas.microsoft.com/office/drawing/2014/chart" uri="{C3380CC4-5D6E-409C-BE32-E72D297353CC}">
              <c16:uniqueId val="{00000006-9F22-44F8-90BB-D399D7D8D1DF}"/>
            </c:ext>
          </c:extLst>
        </c:ser>
        <c:ser>
          <c:idx val="7"/>
          <c:order val="7"/>
          <c:tx>
            <c:strRef>
              <c:f>'revenus recu de sociét (VA (2)'!$B$20</c:f>
              <c:strCache>
                <c:ptCount val="1"/>
                <c:pt idx="0">
                  <c:v>Royaume-Uni</c:v>
                </c:pt>
              </c:strCache>
            </c:strRef>
          </c:tx>
          <c:spPr>
            <a:ln w="28575" cap="rnd">
              <a:solidFill>
                <a:srgbClr val="C00000"/>
              </a:solidFill>
              <a:round/>
            </a:ln>
            <a:effectLst/>
          </c:spPr>
          <c:marker>
            <c:symbol val="none"/>
          </c:marker>
          <c:cat>
            <c:strRef>
              <c:f>'revenus recu de sociét (VA (2)'!$C$12:$AA$12</c:f>
              <c:strCach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strCache>
            </c:strRef>
          </c:cat>
          <c:val>
            <c:numRef>
              <c:f>'revenus recu de sociét (VA (2)'!$C$20:$AA$20</c:f>
              <c:numCache>
                <c:formatCode>0%</c:formatCode>
                <c:ptCount val="25"/>
                <c:pt idx="0">
                  <c:v>2.6403721266147151E-2</c:v>
                </c:pt>
                <c:pt idx="1">
                  <c:v>3.5282424208107052E-2</c:v>
                </c:pt>
                <c:pt idx="2">
                  <c:v>3.5863206854638556E-2</c:v>
                </c:pt>
                <c:pt idx="3">
                  <c:v>3.3167697512933407E-2</c:v>
                </c:pt>
                <c:pt idx="4">
                  <c:v>5.3923460912060413E-2</c:v>
                </c:pt>
                <c:pt idx="5">
                  <c:v>4.5894387614044789E-2</c:v>
                </c:pt>
                <c:pt idx="6">
                  <c:v>4.8655293955972533E-2</c:v>
                </c:pt>
                <c:pt idx="7">
                  <c:v>4.6453609439060996E-2</c:v>
                </c:pt>
                <c:pt idx="8">
                  <c:v>3.7671682488386184E-2</c:v>
                </c:pt>
                <c:pt idx="9">
                  <c:v>4.5832831914317522E-2</c:v>
                </c:pt>
                <c:pt idx="10">
                  <c:v>6.5417587003876038E-2</c:v>
                </c:pt>
                <c:pt idx="11">
                  <c:v>5.9310186221880619E-2</c:v>
                </c:pt>
                <c:pt idx="12">
                  <c:v>6.6514327145654611E-2</c:v>
                </c:pt>
                <c:pt idx="13">
                  <c:v>5.8642434987652578E-2</c:v>
                </c:pt>
                <c:pt idx="14">
                  <c:v>5.7769101073742127E-2</c:v>
                </c:pt>
                <c:pt idx="15">
                  <c:v>7.5061348876930487E-2</c:v>
                </c:pt>
                <c:pt idx="16">
                  <c:v>5.1071925689145051E-2</c:v>
                </c:pt>
                <c:pt idx="17">
                  <c:v>5.1398816430282046E-2</c:v>
                </c:pt>
                <c:pt idx="18">
                  <c:v>4.3593763779380075E-2</c:v>
                </c:pt>
                <c:pt idx="19">
                  <c:v>5.5550816605686539E-2</c:v>
                </c:pt>
                <c:pt idx="20">
                  <c:v>9.4804319720019764E-2</c:v>
                </c:pt>
                <c:pt idx="21">
                  <c:v>5.4125252015164195E-2</c:v>
                </c:pt>
                <c:pt idx="22">
                  <c:v>5.1327013558314663E-2</c:v>
                </c:pt>
                <c:pt idx="23">
                  <c:v>6.0459539001967627E-2</c:v>
                </c:pt>
                <c:pt idx="24">
                  <c:v>5.3924543086957571E-2</c:v>
                </c:pt>
              </c:numCache>
            </c:numRef>
          </c:val>
          <c:smooth val="0"/>
          <c:extLst>
            <c:ext xmlns:c16="http://schemas.microsoft.com/office/drawing/2014/chart" uri="{C3380CC4-5D6E-409C-BE32-E72D297353CC}">
              <c16:uniqueId val="{00000007-9F22-44F8-90BB-D399D7D8D1DF}"/>
            </c:ext>
          </c:extLst>
        </c:ser>
        <c:ser>
          <c:idx val="8"/>
          <c:order val="8"/>
          <c:tx>
            <c:strRef>
              <c:f>'revenus recu de sociét (VA (2)'!$B$21</c:f>
              <c:strCache>
                <c:ptCount val="1"/>
                <c:pt idx="0">
                  <c:v>Italie</c:v>
                </c:pt>
              </c:strCache>
            </c:strRef>
          </c:tx>
          <c:spPr>
            <a:ln w="28575" cap="rnd">
              <a:solidFill>
                <a:srgbClr val="92D050"/>
              </a:solidFill>
              <a:round/>
            </a:ln>
            <a:effectLst/>
          </c:spPr>
          <c:marker>
            <c:symbol val="none"/>
          </c:marker>
          <c:cat>
            <c:strRef>
              <c:f>'revenus recu de sociét (VA (2)'!$C$12:$AA$12</c:f>
              <c:strCach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strCache>
            </c:strRef>
          </c:cat>
          <c:val>
            <c:numRef>
              <c:f>'revenus recu de sociét (VA (2)'!$C$21:$AA$21</c:f>
              <c:numCache>
                <c:formatCode>0%</c:formatCode>
                <c:ptCount val="25"/>
                <c:pt idx="0">
                  <c:v>2.1284182843388531E-2</c:v>
                </c:pt>
                <c:pt idx="1">
                  <c:v>2.1245028095208032E-2</c:v>
                </c:pt>
                <c:pt idx="2">
                  <c:v>2.7042508891301966E-2</c:v>
                </c:pt>
                <c:pt idx="3">
                  <c:v>3.1080826568408243E-2</c:v>
                </c:pt>
                <c:pt idx="4">
                  <c:v>3.0700205014981864E-2</c:v>
                </c:pt>
                <c:pt idx="5">
                  <c:v>3.4292644771722225E-2</c:v>
                </c:pt>
                <c:pt idx="6">
                  <c:v>5.1065869822870445E-2</c:v>
                </c:pt>
                <c:pt idx="7">
                  <c:v>4.3148280499629758E-2</c:v>
                </c:pt>
                <c:pt idx="8">
                  <c:v>3.9773639043150399E-2</c:v>
                </c:pt>
                <c:pt idx="9">
                  <c:v>4.0409248586121722E-2</c:v>
                </c:pt>
                <c:pt idx="10">
                  <c:v>2.9605781376657377E-2</c:v>
                </c:pt>
                <c:pt idx="11">
                  <c:v>2.8075061279665248E-2</c:v>
                </c:pt>
                <c:pt idx="12">
                  <c:v>2.472503107513839E-2</c:v>
                </c:pt>
                <c:pt idx="13">
                  <c:v>2.5732115784649016E-2</c:v>
                </c:pt>
                <c:pt idx="14">
                  <c:v>2.0604994050620436E-2</c:v>
                </c:pt>
                <c:pt idx="15">
                  <c:v>1.8311156267782212E-2</c:v>
                </c:pt>
                <c:pt idx="16">
                  <c:v>2.5031471835117884E-2</c:v>
                </c:pt>
                <c:pt idx="17">
                  <c:v>2.3758300883281007E-2</c:v>
                </c:pt>
                <c:pt idx="18">
                  <c:v>2.2672515683243931E-2</c:v>
                </c:pt>
                <c:pt idx="19">
                  <c:v>2.5497869743717188E-2</c:v>
                </c:pt>
                <c:pt idx="20">
                  <c:v>2.606396147815385E-2</c:v>
                </c:pt>
                <c:pt idx="21">
                  <c:v>2.3720993640720771E-2</c:v>
                </c:pt>
                <c:pt idx="22">
                  <c:v>2.1657236407502084E-2</c:v>
                </c:pt>
                <c:pt idx="23">
                  <c:v>2.0743134754482608E-2</c:v>
                </c:pt>
                <c:pt idx="24">
                  <c:v>2.3460792795019541E-2</c:v>
                </c:pt>
              </c:numCache>
            </c:numRef>
          </c:val>
          <c:smooth val="0"/>
          <c:extLst>
            <c:ext xmlns:c16="http://schemas.microsoft.com/office/drawing/2014/chart" uri="{C3380CC4-5D6E-409C-BE32-E72D297353CC}">
              <c16:uniqueId val="{00000008-9F22-44F8-90BB-D399D7D8D1DF}"/>
            </c:ext>
          </c:extLst>
        </c:ser>
        <c:dLbls>
          <c:showLegendKey val="0"/>
          <c:showVal val="0"/>
          <c:showCatName val="0"/>
          <c:showSerName val="0"/>
          <c:showPercent val="0"/>
          <c:showBubbleSize val="0"/>
        </c:dLbls>
        <c:smooth val="0"/>
        <c:axId val="69933696"/>
        <c:axId val="69947776"/>
      </c:lineChart>
      <c:catAx>
        <c:axId val="699336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69947776"/>
        <c:crosses val="autoZero"/>
        <c:auto val="1"/>
        <c:lblAlgn val="ctr"/>
        <c:lblOffset val="100"/>
        <c:noMultiLvlLbl val="0"/>
      </c:catAx>
      <c:valAx>
        <c:axId val="69947776"/>
        <c:scaling>
          <c:orientation val="minMax"/>
          <c:max val="0.35000000000000009"/>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699336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 revenus distribués verEurostat'!$A$50</c:f>
              <c:strCache>
                <c:ptCount val="1"/>
                <c:pt idx="0">
                  <c:v>Allemagne</c:v>
                </c:pt>
              </c:strCache>
            </c:strRef>
          </c:tx>
          <c:spPr>
            <a:ln w="28575" cap="rnd">
              <a:solidFill>
                <a:srgbClr val="0070C0"/>
              </a:solidFill>
              <a:round/>
            </a:ln>
            <a:effectLst/>
          </c:spPr>
          <c:marker>
            <c:symbol val="none"/>
          </c:marker>
          <c:cat>
            <c:strRef>
              <c:f>' revenus distribués verEurostat'!$B$49:$AD$49</c:f>
              <c:strCache>
                <c:ptCount val="2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strCache>
            </c:strRef>
          </c:cat>
          <c:val>
            <c:numRef>
              <c:f>' revenus distribués verEurostat'!$B$50:$AD$50</c:f>
              <c:numCache>
                <c:formatCode>0</c:formatCode>
                <c:ptCount val="29"/>
                <c:pt idx="0">
                  <c:v>142.24199999999999</c:v>
                </c:pt>
                <c:pt idx="1">
                  <c:v>138.37899999999999</c:v>
                </c:pt>
                <c:pt idx="2">
                  <c:v>152.637</c:v>
                </c:pt>
                <c:pt idx="3">
                  <c:v>174.33099999999999</c:v>
                </c:pt>
                <c:pt idx="4">
                  <c:v>186.34800000000001</c:v>
                </c:pt>
                <c:pt idx="5">
                  <c:v>192.012</c:v>
                </c:pt>
                <c:pt idx="6">
                  <c:v>263.154</c:v>
                </c:pt>
                <c:pt idx="7">
                  <c:v>229.173</c:v>
                </c:pt>
                <c:pt idx="8">
                  <c:v>245.72900000000001</c:v>
                </c:pt>
                <c:pt idx="9">
                  <c:v>255.28200000000001</c:v>
                </c:pt>
                <c:pt idx="10">
                  <c:v>285.98599999999999</c:v>
                </c:pt>
                <c:pt idx="11">
                  <c:v>324.16800000000001</c:v>
                </c:pt>
                <c:pt idx="12">
                  <c:v>344.33600000000001</c:v>
                </c:pt>
                <c:pt idx="13">
                  <c:v>337.67099999999999</c:v>
                </c:pt>
                <c:pt idx="14">
                  <c:v>294.524</c:v>
                </c:pt>
                <c:pt idx="15">
                  <c:v>285.24299999999999</c:v>
                </c:pt>
                <c:pt idx="16">
                  <c:v>304.37799999999999</c:v>
                </c:pt>
                <c:pt idx="17">
                  <c:v>308.47300000000001</c:v>
                </c:pt>
                <c:pt idx="18">
                  <c:v>300.24900000000002</c:v>
                </c:pt>
                <c:pt idx="19">
                  <c:v>298.48</c:v>
                </c:pt>
                <c:pt idx="20">
                  <c:v>310.197</c:v>
                </c:pt>
                <c:pt idx="21">
                  <c:v>334.01499999999999</c:v>
                </c:pt>
                <c:pt idx="22">
                  <c:v>330.94799999999998</c:v>
                </c:pt>
                <c:pt idx="23">
                  <c:v>371.73700000000002</c:v>
                </c:pt>
                <c:pt idx="24">
                  <c:v>345.37700000000001</c:v>
                </c:pt>
                <c:pt idx="25">
                  <c:v>287.03100000000001</c:v>
                </c:pt>
                <c:pt idx="26">
                  <c:v>340.005</c:v>
                </c:pt>
                <c:pt idx="27">
                  <c:v>437.20800000000003</c:v>
                </c:pt>
                <c:pt idx="28">
                  <c:v>437.471</c:v>
                </c:pt>
              </c:numCache>
            </c:numRef>
          </c:val>
          <c:smooth val="0"/>
          <c:extLst>
            <c:ext xmlns:c16="http://schemas.microsoft.com/office/drawing/2014/chart" uri="{C3380CC4-5D6E-409C-BE32-E72D297353CC}">
              <c16:uniqueId val="{00000000-1AB5-4C12-8113-8D2417A95F59}"/>
            </c:ext>
          </c:extLst>
        </c:ser>
        <c:ser>
          <c:idx val="1"/>
          <c:order val="1"/>
          <c:tx>
            <c:strRef>
              <c:f>' revenus distribués verEurostat'!$A$51</c:f>
              <c:strCache>
                <c:ptCount val="1"/>
                <c:pt idx="0">
                  <c:v>France</c:v>
                </c:pt>
              </c:strCache>
            </c:strRef>
          </c:tx>
          <c:spPr>
            <a:ln w="38100" cap="rnd">
              <a:solidFill>
                <a:schemeClr val="tx1"/>
              </a:solidFill>
              <a:round/>
            </a:ln>
            <a:effectLst/>
          </c:spPr>
          <c:marker>
            <c:symbol val="none"/>
          </c:marker>
          <c:cat>
            <c:strRef>
              <c:f>' revenus distribués verEurostat'!$B$49:$AD$49</c:f>
              <c:strCache>
                <c:ptCount val="2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strCache>
            </c:strRef>
          </c:cat>
          <c:val>
            <c:numRef>
              <c:f>' revenus distribués verEurostat'!$B$51:$AD$51</c:f>
              <c:numCache>
                <c:formatCode>0</c:formatCode>
                <c:ptCount val="29"/>
                <c:pt idx="0">
                  <c:v>61.215000000000003</c:v>
                </c:pt>
                <c:pt idx="1">
                  <c:v>62.447000000000003</c:v>
                </c:pt>
                <c:pt idx="2">
                  <c:v>74.978999999999999</c:v>
                </c:pt>
                <c:pt idx="3">
                  <c:v>86.918999999999997</c:v>
                </c:pt>
                <c:pt idx="4">
                  <c:v>90.328999999999994</c:v>
                </c:pt>
                <c:pt idx="5">
                  <c:v>103.229</c:v>
                </c:pt>
                <c:pt idx="6">
                  <c:v>107.932</c:v>
                </c:pt>
                <c:pt idx="7">
                  <c:v>127.789</c:v>
                </c:pt>
                <c:pt idx="8">
                  <c:v>140.762</c:v>
                </c:pt>
                <c:pt idx="9">
                  <c:v>163.44999999999999</c:v>
                </c:pt>
                <c:pt idx="10">
                  <c:v>182.32499999999999</c:v>
                </c:pt>
                <c:pt idx="11">
                  <c:v>207.93799999999999</c:v>
                </c:pt>
                <c:pt idx="12">
                  <c:v>230.58199999999999</c:v>
                </c:pt>
                <c:pt idx="13">
                  <c:v>241.87299999999999</c:v>
                </c:pt>
                <c:pt idx="14">
                  <c:v>234.36500000000001</c:v>
                </c:pt>
                <c:pt idx="15">
                  <c:v>212.511</c:v>
                </c:pt>
                <c:pt idx="16">
                  <c:v>211.58</c:v>
                </c:pt>
                <c:pt idx="17">
                  <c:v>199.57599999999999</c:v>
                </c:pt>
                <c:pt idx="18">
                  <c:v>174.339</c:v>
                </c:pt>
                <c:pt idx="19">
                  <c:v>189.00299999999999</c:v>
                </c:pt>
                <c:pt idx="20">
                  <c:v>212.13200000000001</c:v>
                </c:pt>
                <c:pt idx="21">
                  <c:v>206.488</c:v>
                </c:pt>
                <c:pt idx="22">
                  <c:v>189.15700000000001</c:v>
                </c:pt>
                <c:pt idx="23">
                  <c:v>222.23400000000001</c:v>
                </c:pt>
                <c:pt idx="24">
                  <c:v>244.13200000000001</c:v>
                </c:pt>
                <c:pt idx="25">
                  <c:v>203.07</c:v>
                </c:pt>
                <c:pt idx="26">
                  <c:v>232.03200000000001</c:v>
                </c:pt>
                <c:pt idx="27">
                  <c:v>262.60000000000002</c:v>
                </c:pt>
                <c:pt idx="28">
                  <c:v>264.75400000000002</c:v>
                </c:pt>
              </c:numCache>
            </c:numRef>
          </c:val>
          <c:smooth val="0"/>
          <c:extLst>
            <c:ext xmlns:c16="http://schemas.microsoft.com/office/drawing/2014/chart" uri="{C3380CC4-5D6E-409C-BE32-E72D297353CC}">
              <c16:uniqueId val="{00000001-1AB5-4C12-8113-8D2417A95F59}"/>
            </c:ext>
          </c:extLst>
        </c:ser>
        <c:ser>
          <c:idx val="2"/>
          <c:order val="2"/>
          <c:tx>
            <c:strRef>
              <c:f>' revenus distribués verEurostat'!$A$52</c:f>
              <c:strCache>
                <c:ptCount val="1"/>
                <c:pt idx="0">
                  <c:v>Royaume Uni</c:v>
                </c:pt>
              </c:strCache>
            </c:strRef>
          </c:tx>
          <c:spPr>
            <a:ln w="28575" cap="rnd">
              <a:solidFill>
                <a:srgbClr val="C00000"/>
              </a:solidFill>
              <a:round/>
            </a:ln>
            <a:effectLst/>
          </c:spPr>
          <c:marker>
            <c:symbol val="none"/>
          </c:marker>
          <c:cat>
            <c:strRef>
              <c:f>' revenus distribués verEurostat'!$B$49:$AD$49</c:f>
              <c:strCache>
                <c:ptCount val="2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strCache>
            </c:strRef>
          </c:cat>
          <c:val>
            <c:numRef>
              <c:f>' revenus distribués verEurostat'!$B$52:$AD$52</c:f>
              <c:numCache>
                <c:formatCode>0</c:formatCode>
                <c:ptCount val="29"/>
                <c:pt idx="0">
                  <c:v>84.2</c:v>
                </c:pt>
                <c:pt idx="1">
                  <c:v>93.91</c:v>
                </c:pt>
                <c:pt idx="2">
                  <c:v>116.76300000000001</c:v>
                </c:pt>
                <c:pt idx="3">
                  <c:v>113.57899999999999</c:v>
                </c:pt>
                <c:pt idx="4">
                  <c:v>110.878</c:v>
                </c:pt>
                <c:pt idx="5">
                  <c:v>117.84099999999999</c:v>
                </c:pt>
                <c:pt idx="6">
                  <c:v>138.19300000000001</c:v>
                </c:pt>
                <c:pt idx="7">
                  <c:v>124.74299999999999</c:v>
                </c:pt>
                <c:pt idx="8">
                  <c:v>124.125</c:v>
                </c:pt>
                <c:pt idx="9">
                  <c:v>134.07599999999999</c:v>
                </c:pt>
                <c:pt idx="10">
                  <c:v>154.47399999999999</c:v>
                </c:pt>
                <c:pt idx="11">
                  <c:v>162.36600000000001</c:v>
                </c:pt>
                <c:pt idx="12">
                  <c:v>168.47499999999999</c:v>
                </c:pt>
                <c:pt idx="13">
                  <c:v>158.16499999999999</c:v>
                </c:pt>
                <c:pt idx="14">
                  <c:v>160.119</c:v>
                </c:pt>
                <c:pt idx="15">
                  <c:v>150.624</c:v>
                </c:pt>
                <c:pt idx="16">
                  <c:v>170.02099999999999</c:v>
                </c:pt>
                <c:pt idx="17">
                  <c:v>197.55699999999999</c:v>
                </c:pt>
                <c:pt idx="18">
                  <c:v>201.76900000000001</c:v>
                </c:pt>
                <c:pt idx="19">
                  <c:v>222.26499999999999</c:v>
                </c:pt>
                <c:pt idx="20">
                  <c:v>285.67700000000002</c:v>
                </c:pt>
                <c:pt idx="21">
                  <c:v>229.12</c:v>
                </c:pt>
                <c:pt idx="22">
                  <c:v>230.584</c:v>
                </c:pt>
                <c:pt idx="23">
                  <c:v>255.893</c:v>
                </c:pt>
                <c:pt idx="24">
                  <c:v>248.51</c:v>
                </c:pt>
                <c:pt idx="25">
                  <c:v>212.84014644315567</c:v>
                </c:pt>
                <c:pt idx="26">
                  <c:v>239.97575675165575</c:v>
                </c:pt>
                <c:pt idx="27">
                  <c:v>237.61354303215401</c:v>
                </c:pt>
                <c:pt idx="28">
                  <c:v>256.22023999691157</c:v>
                </c:pt>
              </c:numCache>
            </c:numRef>
          </c:val>
          <c:smooth val="0"/>
          <c:extLst>
            <c:ext xmlns:c16="http://schemas.microsoft.com/office/drawing/2014/chart" uri="{C3380CC4-5D6E-409C-BE32-E72D297353CC}">
              <c16:uniqueId val="{00000002-1AB5-4C12-8113-8D2417A95F59}"/>
            </c:ext>
          </c:extLst>
        </c:ser>
        <c:ser>
          <c:idx val="3"/>
          <c:order val="3"/>
          <c:tx>
            <c:strRef>
              <c:f>' revenus distribués verEurostat'!$A$53</c:f>
              <c:strCache>
                <c:ptCount val="1"/>
                <c:pt idx="0">
                  <c:v>Italie</c:v>
                </c:pt>
              </c:strCache>
            </c:strRef>
          </c:tx>
          <c:spPr>
            <a:ln w="28575" cap="rnd">
              <a:solidFill>
                <a:srgbClr val="92D050"/>
              </a:solidFill>
              <a:round/>
            </a:ln>
            <a:effectLst/>
          </c:spPr>
          <c:marker>
            <c:symbol val="none"/>
          </c:marker>
          <c:cat>
            <c:strRef>
              <c:f>' revenus distribués verEurostat'!$B$49:$AD$49</c:f>
              <c:strCache>
                <c:ptCount val="2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strCache>
            </c:strRef>
          </c:cat>
          <c:val>
            <c:numRef>
              <c:f>' revenus distribués verEurostat'!$B$53:$AD$53</c:f>
              <c:numCache>
                <c:formatCode>0</c:formatCode>
                <c:ptCount val="29"/>
                <c:pt idx="0">
                  <c:v>99.948999999999998</c:v>
                </c:pt>
                <c:pt idx="1">
                  <c:v>119.91</c:v>
                </c:pt>
                <c:pt idx="2">
                  <c:v>129.965</c:v>
                </c:pt>
                <c:pt idx="3">
                  <c:v>131.083</c:v>
                </c:pt>
                <c:pt idx="4">
                  <c:v>146.15600000000001</c:v>
                </c:pt>
                <c:pt idx="5">
                  <c:v>147.08699999999999</c:v>
                </c:pt>
                <c:pt idx="6">
                  <c:v>157.22800000000001</c:v>
                </c:pt>
                <c:pt idx="7">
                  <c:v>167.97800000000001</c:v>
                </c:pt>
                <c:pt idx="8">
                  <c:v>166.62899999999999</c:v>
                </c:pt>
                <c:pt idx="9">
                  <c:v>173.381</c:v>
                </c:pt>
                <c:pt idx="10">
                  <c:v>187.19399999999999</c:v>
                </c:pt>
                <c:pt idx="11">
                  <c:v>187.03700000000001</c:v>
                </c:pt>
                <c:pt idx="12">
                  <c:v>186.90199999999999</c:v>
                </c:pt>
                <c:pt idx="13">
                  <c:v>184.65799999999999</c:v>
                </c:pt>
                <c:pt idx="14">
                  <c:v>159.64099999999999</c:v>
                </c:pt>
                <c:pt idx="15">
                  <c:v>157.637</c:v>
                </c:pt>
                <c:pt idx="16">
                  <c:v>155.16999999999999</c:v>
                </c:pt>
                <c:pt idx="17">
                  <c:v>142.749</c:v>
                </c:pt>
                <c:pt idx="18">
                  <c:v>137.304</c:v>
                </c:pt>
                <c:pt idx="19">
                  <c:v>136.31100000000001</c:v>
                </c:pt>
                <c:pt idx="20">
                  <c:v>144.126</c:v>
                </c:pt>
                <c:pt idx="21">
                  <c:v>146.55799999999999</c:v>
                </c:pt>
                <c:pt idx="22">
                  <c:v>150.904</c:v>
                </c:pt>
                <c:pt idx="23">
                  <c:v>151.489</c:v>
                </c:pt>
                <c:pt idx="24">
                  <c:v>160.85599999999999</c:v>
                </c:pt>
                <c:pt idx="25">
                  <c:v>131.74199999999999</c:v>
                </c:pt>
                <c:pt idx="26">
                  <c:v>151.44800000000001</c:v>
                </c:pt>
                <c:pt idx="27">
                  <c:v>161.27500000000001</c:v>
                </c:pt>
                <c:pt idx="28">
                  <c:v>167.7</c:v>
                </c:pt>
              </c:numCache>
            </c:numRef>
          </c:val>
          <c:smooth val="0"/>
          <c:extLst>
            <c:ext xmlns:c16="http://schemas.microsoft.com/office/drawing/2014/chart" uri="{C3380CC4-5D6E-409C-BE32-E72D297353CC}">
              <c16:uniqueId val="{00000003-1AB5-4C12-8113-8D2417A95F59}"/>
            </c:ext>
          </c:extLst>
        </c:ser>
        <c:dLbls>
          <c:showLegendKey val="0"/>
          <c:showVal val="0"/>
          <c:showCatName val="0"/>
          <c:showSerName val="0"/>
          <c:showPercent val="0"/>
          <c:showBubbleSize val="0"/>
        </c:dLbls>
        <c:smooth val="0"/>
        <c:axId val="70237184"/>
        <c:axId val="70124288"/>
      </c:lineChart>
      <c:catAx>
        <c:axId val="702371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70124288"/>
        <c:crosses val="autoZero"/>
        <c:auto val="1"/>
        <c:lblAlgn val="ctr"/>
        <c:lblOffset val="100"/>
        <c:noMultiLvlLbl val="0"/>
      </c:catAx>
      <c:valAx>
        <c:axId val="701242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702371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 revenus distribués recuEuro '!$A$50</c:f>
              <c:strCache>
                <c:ptCount val="1"/>
                <c:pt idx="0">
                  <c:v>France</c:v>
                </c:pt>
              </c:strCache>
            </c:strRef>
          </c:tx>
          <c:spPr>
            <a:ln w="38100" cap="rnd">
              <a:solidFill>
                <a:schemeClr val="tx1"/>
              </a:solidFill>
              <a:round/>
            </a:ln>
            <a:effectLst/>
          </c:spPr>
          <c:marker>
            <c:symbol val="none"/>
          </c:marker>
          <c:cat>
            <c:strRef>
              <c:f>' revenus distribués recuEuro '!$B$49:$AD$49</c:f>
              <c:strCache>
                <c:ptCount val="2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strCache>
            </c:strRef>
          </c:cat>
          <c:val>
            <c:numRef>
              <c:f>' revenus distribués recuEuro '!$B$50:$AD$50</c:f>
              <c:numCache>
                <c:formatCode>0</c:formatCode>
                <c:ptCount val="29"/>
                <c:pt idx="0">
                  <c:v>42.956000000000003</c:v>
                </c:pt>
                <c:pt idx="1">
                  <c:v>45.088000000000001</c:v>
                </c:pt>
                <c:pt idx="2">
                  <c:v>56.713999999999999</c:v>
                </c:pt>
                <c:pt idx="3">
                  <c:v>66.188000000000002</c:v>
                </c:pt>
                <c:pt idx="4">
                  <c:v>70.054000000000002</c:v>
                </c:pt>
                <c:pt idx="5">
                  <c:v>77.713999999999999</c:v>
                </c:pt>
                <c:pt idx="6">
                  <c:v>88.227999999999994</c:v>
                </c:pt>
                <c:pt idx="7">
                  <c:v>99.296000000000006</c:v>
                </c:pt>
                <c:pt idx="8">
                  <c:v>109.643</c:v>
                </c:pt>
                <c:pt idx="9">
                  <c:v>132.58699999999999</c:v>
                </c:pt>
                <c:pt idx="10">
                  <c:v>145.53100000000001</c:v>
                </c:pt>
                <c:pt idx="11">
                  <c:v>162.852</c:v>
                </c:pt>
                <c:pt idx="12">
                  <c:v>180.435</c:v>
                </c:pt>
                <c:pt idx="13">
                  <c:v>187.34299999999999</c:v>
                </c:pt>
                <c:pt idx="14">
                  <c:v>178.01300000000001</c:v>
                </c:pt>
                <c:pt idx="15">
                  <c:v>156.875</c:v>
                </c:pt>
                <c:pt idx="16">
                  <c:v>161.73400000000001</c:v>
                </c:pt>
                <c:pt idx="17">
                  <c:v>154.304</c:v>
                </c:pt>
                <c:pt idx="18">
                  <c:v>149.40899999999999</c:v>
                </c:pt>
                <c:pt idx="19">
                  <c:v>158.256</c:v>
                </c:pt>
                <c:pt idx="20">
                  <c:v>179.92699999999999</c:v>
                </c:pt>
                <c:pt idx="21">
                  <c:v>167.815</c:v>
                </c:pt>
                <c:pt idx="22">
                  <c:v>151.65700000000001</c:v>
                </c:pt>
                <c:pt idx="23">
                  <c:v>170.79</c:v>
                </c:pt>
                <c:pt idx="24">
                  <c:v>190.19200000000001</c:v>
                </c:pt>
                <c:pt idx="25">
                  <c:v>159.13499999999999</c:v>
                </c:pt>
                <c:pt idx="26">
                  <c:v>156.489</c:v>
                </c:pt>
                <c:pt idx="27">
                  <c:v>188.40100000000001</c:v>
                </c:pt>
                <c:pt idx="28">
                  <c:v>191.08600000000001</c:v>
                </c:pt>
              </c:numCache>
            </c:numRef>
          </c:val>
          <c:smooth val="0"/>
          <c:extLst>
            <c:ext xmlns:c16="http://schemas.microsoft.com/office/drawing/2014/chart" uri="{C3380CC4-5D6E-409C-BE32-E72D297353CC}">
              <c16:uniqueId val="{00000000-4A78-4756-816A-880A97043D92}"/>
            </c:ext>
          </c:extLst>
        </c:ser>
        <c:ser>
          <c:idx val="1"/>
          <c:order val="1"/>
          <c:tx>
            <c:strRef>
              <c:f>' revenus distribués recuEuro '!$A$51</c:f>
              <c:strCache>
                <c:ptCount val="1"/>
                <c:pt idx="0">
                  <c:v>Allemagne</c:v>
                </c:pt>
              </c:strCache>
            </c:strRef>
          </c:tx>
          <c:spPr>
            <a:ln w="28575" cap="rnd">
              <a:solidFill>
                <a:srgbClr val="0070C0"/>
              </a:solidFill>
              <a:round/>
            </a:ln>
            <a:effectLst/>
          </c:spPr>
          <c:marker>
            <c:symbol val="none"/>
          </c:marker>
          <c:cat>
            <c:strRef>
              <c:f>' revenus distribués recuEuro '!$B$49:$AD$49</c:f>
              <c:strCache>
                <c:ptCount val="2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strCache>
            </c:strRef>
          </c:cat>
          <c:val>
            <c:numRef>
              <c:f>' revenus distribués recuEuro '!$B$51:$AD$51</c:f>
              <c:numCache>
                <c:formatCode>0</c:formatCode>
                <c:ptCount val="29"/>
                <c:pt idx="0">
                  <c:v>13.936999999999999</c:v>
                </c:pt>
                <c:pt idx="1">
                  <c:v>14.378</c:v>
                </c:pt>
                <c:pt idx="2">
                  <c:v>16.18</c:v>
                </c:pt>
                <c:pt idx="3">
                  <c:v>20.015000000000001</c:v>
                </c:pt>
                <c:pt idx="4">
                  <c:v>13.755000000000001</c:v>
                </c:pt>
                <c:pt idx="5">
                  <c:v>33.115000000000002</c:v>
                </c:pt>
                <c:pt idx="6">
                  <c:v>75.706999999999994</c:v>
                </c:pt>
                <c:pt idx="7">
                  <c:v>51.247999999999998</c:v>
                </c:pt>
                <c:pt idx="8">
                  <c:v>32.232999999999997</c:v>
                </c:pt>
                <c:pt idx="9">
                  <c:v>38.896999999999998</c:v>
                </c:pt>
                <c:pt idx="10">
                  <c:v>42.332000000000001</c:v>
                </c:pt>
                <c:pt idx="11">
                  <c:v>54.274999999999999</c:v>
                </c:pt>
                <c:pt idx="12">
                  <c:v>50.375</c:v>
                </c:pt>
                <c:pt idx="13">
                  <c:v>71.528999999999996</c:v>
                </c:pt>
                <c:pt idx="14">
                  <c:v>44.234999999999999</c:v>
                </c:pt>
                <c:pt idx="15">
                  <c:v>63.743000000000002</c:v>
                </c:pt>
                <c:pt idx="16">
                  <c:v>69.084999999999994</c:v>
                </c:pt>
                <c:pt idx="17">
                  <c:v>64.141000000000005</c:v>
                </c:pt>
                <c:pt idx="18">
                  <c:v>63.634999999999998</c:v>
                </c:pt>
                <c:pt idx="19">
                  <c:v>64.028000000000006</c:v>
                </c:pt>
                <c:pt idx="20">
                  <c:v>60.74</c:v>
                </c:pt>
                <c:pt idx="21">
                  <c:v>79.683999999999997</c:v>
                </c:pt>
                <c:pt idx="22">
                  <c:v>78.308000000000007</c:v>
                </c:pt>
                <c:pt idx="23">
                  <c:v>99.728999999999999</c:v>
                </c:pt>
                <c:pt idx="24">
                  <c:v>99.474999999999994</c:v>
                </c:pt>
                <c:pt idx="25">
                  <c:v>81.504999999999995</c:v>
                </c:pt>
                <c:pt idx="26">
                  <c:v>99.454999999999998</c:v>
                </c:pt>
                <c:pt idx="27">
                  <c:v>118.755</c:v>
                </c:pt>
                <c:pt idx="28">
                  <c:v>133.971</c:v>
                </c:pt>
              </c:numCache>
            </c:numRef>
          </c:val>
          <c:smooth val="0"/>
          <c:extLst>
            <c:ext xmlns:c16="http://schemas.microsoft.com/office/drawing/2014/chart" uri="{C3380CC4-5D6E-409C-BE32-E72D297353CC}">
              <c16:uniqueId val="{00000001-4A78-4756-816A-880A97043D92}"/>
            </c:ext>
          </c:extLst>
        </c:ser>
        <c:ser>
          <c:idx val="2"/>
          <c:order val="2"/>
          <c:tx>
            <c:strRef>
              <c:f>' revenus distribués recuEuro '!$A$52</c:f>
              <c:strCache>
                <c:ptCount val="1"/>
                <c:pt idx="0">
                  <c:v>Royaume Uni</c:v>
                </c:pt>
              </c:strCache>
            </c:strRef>
          </c:tx>
          <c:spPr>
            <a:ln w="28575" cap="rnd">
              <a:solidFill>
                <a:srgbClr val="C00000"/>
              </a:solidFill>
              <a:round/>
            </a:ln>
            <a:effectLst/>
          </c:spPr>
          <c:marker>
            <c:symbol val="none"/>
          </c:marker>
          <c:cat>
            <c:strRef>
              <c:f>' revenus distribués recuEuro '!$B$49:$AD$49</c:f>
              <c:strCache>
                <c:ptCount val="2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strCache>
            </c:strRef>
          </c:cat>
          <c:val>
            <c:numRef>
              <c:f>' revenus distribués recuEuro '!$B$52:$AD$52</c:f>
              <c:numCache>
                <c:formatCode>0</c:formatCode>
                <c:ptCount val="29"/>
                <c:pt idx="0">
                  <c:v>26.988</c:v>
                </c:pt>
                <c:pt idx="1">
                  <c:v>28.164000000000001</c:v>
                </c:pt>
                <c:pt idx="2">
                  <c:v>38.348999999999997</c:v>
                </c:pt>
                <c:pt idx="3">
                  <c:v>37.088999999999999</c:v>
                </c:pt>
                <c:pt idx="4">
                  <c:v>22.812999999999999</c:v>
                </c:pt>
                <c:pt idx="5">
                  <c:v>34.893999999999998</c:v>
                </c:pt>
                <c:pt idx="6">
                  <c:v>35.908000000000001</c:v>
                </c:pt>
                <c:pt idx="7">
                  <c:v>34.094999999999999</c:v>
                </c:pt>
                <c:pt idx="8">
                  <c:v>52.942</c:v>
                </c:pt>
                <c:pt idx="9">
                  <c:v>47.475999999999999</c:v>
                </c:pt>
                <c:pt idx="10">
                  <c:v>52.4</c:v>
                </c:pt>
                <c:pt idx="11">
                  <c:v>53.048999999999999</c:v>
                </c:pt>
                <c:pt idx="12">
                  <c:v>44.762999999999998</c:v>
                </c:pt>
                <c:pt idx="13">
                  <c:v>48.75</c:v>
                </c:pt>
                <c:pt idx="14">
                  <c:v>60.033000000000001</c:v>
                </c:pt>
                <c:pt idx="15">
                  <c:v>58.8</c:v>
                </c:pt>
                <c:pt idx="16">
                  <c:v>67.152000000000001</c:v>
                </c:pt>
                <c:pt idx="17">
                  <c:v>65.754999999999995</c:v>
                </c:pt>
                <c:pt idx="18">
                  <c:v>65.099999999999994</c:v>
                </c:pt>
                <c:pt idx="19">
                  <c:v>93.078999999999994</c:v>
                </c:pt>
                <c:pt idx="20">
                  <c:v>73.016000000000005</c:v>
                </c:pt>
                <c:pt idx="21">
                  <c:v>67.111999999999995</c:v>
                </c:pt>
                <c:pt idx="22">
                  <c:v>55.859000000000002</c:v>
                </c:pt>
                <c:pt idx="23">
                  <c:v>72.938000000000002</c:v>
                </c:pt>
                <c:pt idx="24">
                  <c:v>129.864</c:v>
                </c:pt>
                <c:pt idx="25">
                  <c:v>68.380483301495289</c:v>
                </c:pt>
                <c:pt idx="26">
                  <c:v>69.701065278967135</c:v>
                </c:pt>
                <c:pt idx="27">
                  <c:v>91.554291087543632</c:v>
                </c:pt>
                <c:pt idx="28">
                  <c:v>88.889602595349444</c:v>
                </c:pt>
              </c:numCache>
            </c:numRef>
          </c:val>
          <c:smooth val="0"/>
          <c:extLst>
            <c:ext xmlns:c16="http://schemas.microsoft.com/office/drawing/2014/chart" uri="{C3380CC4-5D6E-409C-BE32-E72D297353CC}">
              <c16:uniqueId val="{00000002-4A78-4756-816A-880A97043D92}"/>
            </c:ext>
          </c:extLst>
        </c:ser>
        <c:ser>
          <c:idx val="3"/>
          <c:order val="3"/>
          <c:tx>
            <c:strRef>
              <c:f>' revenus distribués recuEuro '!$A$53</c:f>
              <c:strCache>
                <c:ptCount val="1"/>
                <c:pt idx="0">
                  <c:v>Italie</c:v>
                </c:pt>
              </c:strCache>
            </c:strRef>
          </c:tx>
          <c:spPr>
            <a:ln w="28575" cap="rnd">
              <a:solidFill>
                <a:srgbClr val="92D050"/>
              </a:solidFill>
              <a:round/>
            </a:ln>
            <a:effectLst/>
          </c:spPr>
          <c:marker>
            <c:symbol val="none"/>
          </c:marker>
          <c:cat>
            <c:strRef>
              <c:f>' revenus distribués recuEuro '!$B$49:$AD$49</c:f>
              <c:strCache>
                <c:ptCount val="2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strCache>
            </c:strRef>
          </c:cat>
          <c:val>
            <c:numRef>
              <c:f>' revenus distribués recuEuro '!$B$53:$AD$53</c:f>
              <c:numCache>
                <c:formatCode>0</c:formatCode>
                <c:ptCount val="29"/>
                <c:pt idx="0">
                  <c:v>3.6930000000000001</c:v>
                </c:pt>
                <c:pt idx="1">
                  <c:v>5.7009999999999996</c:v>
                </c:pt>
                <c:pt idx="2">
                  <c:v>6.6959999999999997</c:v>
                </c:pt>
                <c:pt idx="3">
                  <c:v>8.9039999999999999</c:v>
                </c:pt>
                <c:pt idx="4">
                  <c:v>11.46</c:v>
                </c:pt>
                <c:pt idx="5">
                  <c:v>12.114000000000001</c:v>
                </c:pt>
                <c:pt idx="6">
                  <c:v>16.286999999999999</c:v>
                </c:pt>
                <c:pt idx="7">
                  <c:v>19.308</c:v>
                </c:pt>
                <c:pt idx="8">
                  <c:v>19.466999999999999</c:v>
                </c:pt>
                <c:pt idx="9">
                  <c:v>22.535</c:v>
                </c:pt>
                <c:pt idx="10">
                  <c:v>34.512</c:v>
                </c:pt>
                <c:pt idx="11">
                  <c:v>30.126000000000001</c:v>
                </c:pt>
                <c:pt idx="12">
                  <c:v>28.998999999999999</c:v>
                </c:pt>
                <c:pt idx="13">
                  <c:v>29.937999999999999</c:v>
                </c:pt>
                <c:pt idx="14">
                  <c:v>20.672000000000001</c:v>
                </c:pt>
                <c:pt idx="15">
                  <c:v>20.021000000000001</c:v>
                </c:pt>
                <c:pt idx="16">
                  <c:v>18.120999999999999</c:v>
                </c:pt>
                <c:pt idx="17">
                  <c:v>18.245999999999999</c:v>
                </c:pt>
                <c:pt idx="18">
                  <c:v>14.425000000000001</c:v>
                </c:pt>
                <c:pt idx="19">
                  <c:v>12.904</c:v>
                </c:pt>
                <c:pt idx="20">
                  <c:v>18.173999999999999</c:v>
                </c:pt>
                <c:pt idx="21">
                  <c:v>18.077999999999999</c:v>
                </c:pt>
                <c:pt idx="22">
                  <c:v>17.954999999999998</c:v>
                </c:pt>
                <c:pt idx="23">
                  <c:v>20.725000000000001</c:v>
                </c:pt>
                <c:pt idx="24">
                  <c:v>21.792000000000002</c:v>
                </c:pt>
                <c:pt idx="25">
                  <c:v>17.748000000000001</c:v>
                </c:pt>
                <c:pt idx="26">
                  <c:v>18.850999999999999</c:v>
                </c:pt>
                <c:pt idx="27">
                  <c:v>20.088999999999999</c:v>
                </c:pt>
                <c:pt idx="28">
                  <c:v>24.298999999999999</c:v>
                </c:pt>
              </c:numCache>
            </c:numRef>
          </c:val>
          <c:smooth val="0"/>
          <c:extLst>
            <c:ext xmlns:c16="http://schemas.microsoft.com/office/drawing/2014/chart" uri="{C3380CC4-5D6E-409C-BE32-E72D297353CC}">
              <c16:uniqueId val="{00000003-4A78-4756-816A-880A97043D92}"/>
            </c:ext>
          </c:extLst>
        </c:ser>
        <c:dLbls>
          <c:showLegendKey val="0"/>
          <c:showVal val="0"/>
          <c:showCatName val="0"/>
          <c:showSerName val="0"/>
          <c:showPercent val="0"/>
          <c:showBubbleSize val="0"/>
        </c:dLbls>
        <c:smooth val="0"/>
        <c:axId val="72055040"/>
        <c:axId val="72065024"/>
      </c:lineChart>
      <c:catAx>
        <c:axId val="72055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72065024"/>
        <c:crosses val="autoZero"/>
        <c:auto val="1"/>
        <c:lblAlgn val="ctr"/>
        <c:lblOffset val="100"/>
        <c:noMultiLvlLbl val="0"/>
      </c:catAx>
      <c:valAx>
        <c:axId val="720650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720550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'revenus reçus de sociét (2)'!$B$14</c:f>
              <c:strCache>
                <c:ptCount val="1"/>
                <c:pt idx="0">
                  <c:v>France</c:v>
                </c:pt>
              </c:strCache>
            </c:strRef>
          </c:tx>
          <c:spPr>
            <a:solidFill>
              <a:schemeClr val="tx1"/>
            </a:solidFill>
            <a:ln>
              <a:noFill/>
            </a:ln>
            <a:effectLst/>
          </c:spPr>
          <c:invertIfNegative val="0"/>
          <c:cat>
            <c:strRef>
              <c:f>'revenus reçus de sociét (2)'!$C$13:$AA$13</c:f>
              <c:strCach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strCache>
            </c:strRef>
          </c:cat>
          <c:val>
            <c:numRef>
              <c:f>'revenus reçus de sociét (2)'!$C$14:$AA$14</c:f>
              <c:numCache>
                <c:formatCode>0</c:formatCode>
                <c:ptCount val="25"/>
                <c:pt idx="0">
                  <c:v>70.054000000000002</c:v>
                </c:pt>
                <c:pt idx="1">
                  <c:v>77.713999999999999</c:v>
                </c:pt>
                <c:pt idx="2">
                  <c:v>88.227999999999994</c:v>
                </c:pt>
                <c:pt idx="3">
                  <c:v>99.296000000000006</c:v>
                </c:pt>
                <c:pt idx="4">
                  <c:v>109.643</c:v>
                </c:pt>
                <c:pt idx="5">
                  <c:v>132.58699999999999</c:v>
                </c:pt>
                <c:pt idx="6">
                  <c:v>145.53100000000001</c:v>
                </c:pt>
                <c:pt idx="7">
                  <c:v>162.852</c:v>
                </c:pt>
                <c:pt idx="8">
                  <c:v>180.435</c:v>
                </c:pt>
                <c:pt idx="9">
                  <c:v>187.34299999999999</c:v>
                </c:pt>
                <c:pt idx="10">
                  <c:v>178.01300000000001</c:v>
                </c:pt>
                <c:pt idx="11">
                  <c:v>156.875</c:v>
                </c:pt>
                <c:pt idx="12">
                  <c:v>161.73400000000001</c:v>
                </c:pt>
                <c:pt idx="13">
                  <c:v>154.304</c:v>
                </c:pt>
                <c:pt idx="14">
                  <c:v>149.40899999999999</c:v>
                </c:pt>
                <c:pt idx="15">
                  <c:v>158.256</c:v>
                </c:pt>
                <c:pt idx="16">
                  <c:v>179.92699999999999</c:v>
                </c:pt>
                <c:pt idx="17">
                  <c:v>167.815</c:v>
                </c:pt>
                <c:pt idx="18">
                  <c:v>151.65700000000001</c:v>
                </c:pt>
                <c:pt idx="19">
                  <c:v>170.79</c:v>
                </c:pt>
                <c:pt idx="20">
                  <c:v>190.19200000000001</c:v>
                </c:pt>
                <c:pt idx="21">
                  <c:v>159.13499999999999</c:v>
                </c:pt>
                <c:pt idx="22">
                  <c:v>156.489</c:v>
                </c:pt>
                <c:pt idx="23">
                  <c:v>188.40100000000001</c:v>
                </c:pt>
                <c:pt idx="24">
                  <c:v>191.08600000000001</c:v>
                </c:pt>
              </c:numCache>
            </c:numRef>
          </c:val>
          <c:extLst>
            <c:ext xmlns:c16="http://schemas.microsoft.com/office/drawing/2014/chart" uri="{C3380CC4-5D6E-409C-BE32-E72D297353CC}">
              <c16:uniqueId val="{00000000-4AA9-4524-807D-63425A7BB4D9}"/>
            </c:ext>
          </c:extLst>
        </c:ser>
        <c:ser>
          <c:idx val="1"/>
          <c:order val="1"/>
          <c:tx>
            <c:strRef>
              <c:f>'revenus reçus de sociét (2)'!$B$15</c:f>
              <c:strCache>
                <c:ptCount val="1"/>
                <c:pt idx="0">
                  <c:v>Allemagne</c:v>
                </c:pt>
              </c:strCache>
            </c:strRef>
          </c:tx>
          <c:spPr>
            <a:solidFill>
              <a:srgbClr val="0070C0"/>
            </a:solidFill>
            <a:ln>
              <a:noFill/>
            </a:ln>
            <a:effectLst/>
          </c:spPr>
          <c:invertIfNegative val="0"/>
          <c:cat>
            <c:strRef>
              <c:f>'revenus reçus de sociét (2)'!$C$13:$AA$13</c:f>
              <c:strCach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strCache>
            </c:strRef>
          </c:cat>
          <c:val>
            <c:numRef>
              <c:f>'revenus reçus de sociét (2)'!$C$15:$AA$15</c:f>
              <c:numCache>
                <c:formatCode>0</c:formatCode>
                <c:ptCount val="25"/>
                <c:pt idx="0">
                  <c:v>13.755000000000001</c:v>
                </c:pt>
                <c:pt idx="1">
                  <c:v>33.115000000000002</c:v>
                </c:pt>
                <c:pt idx="2">
                  <c:v>75.706999999999994</c:v>
                </c:pt>
                <c:pt idx="3">
                  <c:v>51.247999999999998</c:v>
                </c:pt>
                <c:pt idx="4">
                  <c:v>32.232999999999997</c:v>
                </c:pt>
                <c:pt idx="5">
                  <c:v>38.896999999999998</c:v>
                </c:pt>
                <c:pt idx="6">
                  <c:v>42.332000000000001</c:v>
                </c:pt>
                <c:pt idx="7">
                  <c:v>54.274999999999999</c:v>
                </c:pt>
                <c:pt idx="8">
                  <c:v>50.375</c:v>
                </c:pt>
                <c:pt idx="9">
                  <c:v>71.528999999999996</c:v>
                </c:pt>
                <c:pt idx="10">
                  <c:v>44.234999999999999</c:v>
                </c:pt>
                <c:pt idx="11">
                  <c:v>63.743000000000002</c:v>
                </c:pt>
                <c:pt idx="12">
                  <c:v>69.084999999999994</c:v>
                </c:pt>
                <c:pt idx="13">
                  <c:v>64.141000000000005</c:v>
                </c:pt>
                <c:pt idx="14">
                  <c:v>63.634999999999998</c:v>
                </c:pt>
                <c:pt idx="15">
                  <c:v>64.028000000000006</c:v>
                </c:pt>
                <c:pt idx="16">
                  <c:v>60.74</c:v>
                </c:pt>
                <c:pt idx="17">
                  <c:v>79.683999999999997</c:v>
                </c:pt>
                <c:pt idx="18">
                  <c:v>78.308000000000007</c:v>
                </c:pt>
                <c:pt idx="19">
                  <c:v>99.728999999999999</c:v>
                </c:pt>
                <c:pt idx="20">
                  <c:v>99.474999999999994</c:v>
                </c:pt>
                <c:pt idx="21">
                  <c:v>81.504999999999995</c:v>
                </c:pt>
                <c:pt idx="22">
                  <c:v>99.454999999999998</c:v>
                </c:pt>
                <c:pt idx="23">
                  <c:v>118.755</c:v>
                </c:pt>
                <c:pt idx="24">
                  <c:v>133.971</c:v>
                </c:pt>
              </c:numCache>
            </c:numRef>
          </c:val>
          <c:extLst>
            <c:ext xmlns:c16="http://schemas.microsoft.com/office/drawing/2014/chart" uri="{C3380CC4-5D6E-409C-BE32-E72D297353CC}">
              <c16:uniqueId val="{00000001-4AA9-4524-807D-63425A7BB4D9}"/>
            </c:ext>
          </c:extLst>
        </c:ser>
        <c:ser>
          <c:idx val="2"/>
          <c:order val="2"/>
          <c:tx>
            <c:strRef>
              <c:f>'revenus reçus de sociét (2)'!$B$16</c:f>
              <c:strCache>
                <c:ptCount val="1"/>
                <c:pt idx="0">
                  <c:v>Royaume-Uni</c:v>
                </c:pt>
              </c:strCache>
            </c:strRef>
          </c:tx>
          <c:spPr>
            <a:solidFill>
              <a:srgbClr val="C00000"/>
            </a:solidFill>
            <a:ln>
              <a:noFill/>
            </a:ln>
            <a:effectLst/>
          </c:spPr>
          <c:invertIfNegative val="0"/>
          <c:cat>
            <c:strRef>
              <c:f>'revenus reçus de sociét (2)'!$C$13:$AA$13</c:f>
              <c:strCach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strCache>
            </c:strRef>
          </c:cat>
          <c:val>
            <c:numRef>
              <c:f>'revenus reçus de sociét (2)'!$C$16:$AA$16</c:f>
              <c:numCache>
                <c:formatCode>0</c:formatCode>
                <c:ptCount val="25"/>
                <c:pt idx="0">
                  <c:v>22.812999999999999</c:v>
                </c:pt>
                <c:pt idx="1">
                  <c:v>34.893999999999998</c:v>
                </c:pt>
                <c:pt idx="2">
                  <c:v>35.908000000000001</c:v>
                </c:pt>
                <c:pt idx="3">
                  <c:v>34.094999999999999</c:v>
                </c:pt>
                <c:pt idx="4">
                  <c:v>52.942</c:v>
                </c:pt>
                <c:pt idx="5">
                  <c:v>47.475999999999999</c:v>
                </c:pt>
                <c:pt idx="6">
                  <c:v>52.4</c:v>
                </c:pt>
                <c:pt idx="7">
                  <c:v>53.048999999999999</c:v>
                </c:pt>
                <c:pt idx="8">
                  <c:v>44.762999999999998</c:v>
                </c:pt>
                <c:pt idx="9">
                  <c:v>48.75</c:v>
                </c:pt>
                <c:pt idx="10">
                  <c:v>60.033000000000001</c:v>
                </c:pt>
                <c:pt idx="11">
                  <c:v>58.8</c:v>
                </c:pt>
                <c:pt idx="12">
                  <c:v>67.152000000000001</c:v>
                </c:pt>
                <c:pt idx="13">
                  <c:v>65.754999999999995</c:v>
                </c:pt>
                <c:pt idx="14">
                  <c:v>65.099999999999994</c:v>
                </c:pt>
                <c:pt idx="15">
                  <c:v>93.078999999999994</c:v>
                </c:pt>
                <c:pt idx="16">
                  <c:v>73.016000000000005</c:v>
                </c:pt>
                <c:pt idx="17">
                  <c:v>67.111999999999995</c:v>
                </c:pt>
                <c:pt idx="18">
                  <c:v>55.859000000000002</c:v>
                </c:pt>
                <c:pt idx="19">
                  <c:v>72.938000000000002</c:v>
                </c:pt>
                <c:pt idx="20">
                  <c:v>129.864</c:v>
                </c:pt>
                <c:pt idx="21">
                  <c:v>109.66836652104803</c:v>
                </c:pt>
                <c:pt idx="22">
                  <c:v>154.08784104991867</c:v>
                </c:pt>
                <c:pt idx="23">
                  <c:v>113.22895070280958</c:v>
                </c:pt>
                <c:pt idx="24">
                  <c:v>121.08597313056386</c:v>
                </c:pt>
              </c:numCache>
            </c:numRef>
          </c:val>
          <c:extLst>
            <c:ext xmlns:c16="http://schemas.microsoft.com/office/drawing/2014/chart" uri="{C3380CC4-5D6E-409C-BE32-E72D297353CC}">
              <c16:uniqueId val="{00000002-4AA9-4524-807D-63425A7BB4D9}"/>
            </c:ext>
          </c:extLst>
        </c:ser>
        <c:ser>
          <c:idx val="3"/>
          <c:order val="3"/>
          <c:tx>
            <c:strRef>
              <c:f>'revenus reçus de sociét (2)'!$B$17</c:f>
              <c:strCache>
                <c:ptCount val="1"/>
                <c:pt idx="0">
                  <c:v>Pays-Bas</c:v>
                </c:pt>
              </c:strCache>
            </c:strRef>
          </c:tx>
          <c:spPr>
            <a:solidFill>
              <a:schemeClr val="accent4"/>
            </a:solidFill>
            <a:ln>
              <a:noFill/>
            </a:ln>
            <a:effectLst/>
          </c:spPr>
          <c:invertIfNegative val="0"/>
          <c:cat>
            <c:strRef>
              <c:f>'revenus reçus de sociét (2)'!$C$13:$AA$13</c:f>
              <c:strCach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strCache>
            </c:strRef>
          </c:cat>
          <c:val>
            <c:numRef>
              <c:f>'revenus reçus de sociét (2)'!$C$17:$AA$17</c:f>
              <c:numCache>
                <c:formatCode>0</c:formatCode>
                <c:ptCount val="25"/>
                <c:pt idx="0">
                  <c:v>8.6829999999999998</c:v>
                </c:pt>
                <c:pt idx="1">
                  <c:v>12.689</c:v>
                </c:pt>
                <c:pt idx="2">
                  <c:v>19.876999999999999</c:v>
                </c:pt>
                <c:pt idx="3">
                  <c:v>12.93</c:v>
                </c:pt>
                <c:pt idx="4">
                  <c:v>13.832000000000001</c:v>
                </c:pt>
                <c:pt idx="5">
                  <c:v>22.294</c:v>
                </c:pt>
                <c:pt idx="6">
                  <c:v>49.915999999999997</c:v>
                </c:pt>
                <c:pt idx="7">
                  <c:v>49.393000000000001</c:v>
                </c:pt>
                <c:pt idx="8">
                  <c:v>64.058999999999997</c:v>
                </c:pt>
                <c:pt idx="9">
                  <c:v>58.334000000000003</c:v>
                </c:pt>
                <c:pt idx="10">
                  <c:v>46.933</c:v>
                </c:pt>
                <c:pt idx="11">
                  <c:v>45.939</c:v>
                </c:pt>
                <c:pt idx="12">
                  <c:v>59.536999999999999</c:v>
                </c:pt>
                <c:pt idx="13">
                  <c:v>60.875</c:v>
                </c:pt>
                <c:pt idx="14">
                  <c:v>59.14</c:v>
                </c:pt>
                <c:pt idx="15">
                  <c:v>50.713000000000001</c:v>
                </c:pt>
                <c:pt idx="16">
                  <c:v>71.412999999999997</c:v>
                </c:pt>
                <c:pt idx="17">
                  <c:v>73.668000000000006</c:v>
                </c:pt>
                <c:pt idx="18">
                  <c:v>77.066999999999993</c:v>
                </c:pt>
                <c:pt idx="19">
                  <c:v>101.417</c:v>
                </c:pt>
                <c:pt idx="20">
                  <c:v>106.42</c:v>
                </c:pt>
                <c:pt idx="21">
                  <c:v>81.326999999999998</c:v>
                </c:pt>
                <c:pt idx="22">
                  <c:v>96.668000000000006</c:v>
                </c:pt>
                <c:pt idx="23">
                  <c:v>89.081000000000003</c:v>
                </c:pt>
                <c:pt idx="24">
                  <c:v>97.144000000000005</c:v>
                </c:pt>
              </c:numCache>
            </c:numRef>
          </c:val>
          <c:extLst>
            <c:ext xmlns:c16="http://schemas.microsoft.com/office/drawing/2014/chart" uri="{C3380CC4-5D6E-409C-BE32-E72D297353CC}">
              <c16:uniqueId val="{00000003-4AA9-4524-807D-63425A7BB4D9}"/>
            </c:ext>
          </c:extLst>
        </c:ser>
        <c:ser>
          <c:idx val="4"/>
          <c:order val="4"/>
          <c:tx>
            <c:strRef>
              <c:f>'revenus reçus de sociét (2)'!$B$18</c:f>
              <c:strCache>
                <c:ptCount val="1"/>
                <c:pt idx="0">
                  <c:v>Reste UE 27 pays</c:v>
                </c:pt>
              </c:strCache>
            </c:strRef>
          </c:tx>
          <c:spPr>
            <a:solidFill>
              <a:srgbClr val="FF0000"/>
            </a:solidFill>
            <a:ln>
              <a:noFill/>
            </a:ln>
            <a:effectLst/>
          </c:spPr>
          <c:invertIfNegative val="0"/>
          <c:cat>
            <c:strRef>
              <c:f>'revenus reçus de sociét (2)'!$C$13:$AA$13</c:f>
              <c:strCach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strCache>
            </c:strRef>
          </c:cat>
          <c:val>
            <c:numRef>
              <c:f>'revenus reçus de sociét (2)'!$C$18:$AA$18</c:f>
              <c:numCache>
                <c:formatCode>0</c:formatCode>
                <c:ptCount val="25"/>
                <c:pt idx="0">
                  <c:v>10.849000000000018</c:v>
                </c:pt>
                <c:pt idx="1">
                  <c:v>12.088999999999999</c:v>
                </c:pt>
                <c:pt idx="2">
                  <c:v>15.970999999999975</c:v>
                </c:pt>
                <c:pt idx="3">
                  <c:v>12.840000000000003</c:v>
                </c:pt>
                <c:pt idx="4">
                  <c:v>19.009999999999991</c:v>
                </c:pt>
                <c:pt idx="5">
                  <c:v>21.669999999999959</c:v>
                </c:pt>
                <c:pt idx="6">
                  <c:v>24.668999999999983</c:v>
                </c:pt>
                <c:pt idx="7">
                  <c:v>41.894999999999982</c:v>
                </c:pt>
                <c:pt idx="8">
                  <c:v>38.294999999999959</c:v>
                </c:pt>
                <c:pt idx="9">
                  <c:v>46.751000000000033</c:v>
                </c:pt>
                <c:pt idx="10">
                  <c:v>39.626000000000033</c:v>
                </c:pt>
                <c:pt idx="11">
                  <c:v>40.3479999999999</c:v>
                </c:pt>
                <c:pt idx="12">
                  <c:v>43.967000000000098</c:v>
                </c:pt>
                <c:pt idx="13">
                  <c:v>47.55299999999994</c:v>
                </c:pt>
                <c:pt idx="14">
                  <c:v>43.567999999999984</c:v>
                </c:pt>
                <c:pt idx="15">
                  <c:v>50.776999999999987</c:v>
                </c:pt>
                <c:pt idx="16">
                  <c:v>55.62700000000001</c:v>
                </c:pt>
                <c:pt idx="17">
                  <c:v>67.04400000000004</c:v>
                </c:pt>
                <c:pt idx="18">
                  <c:v>61.694999999999936</c:v>
                </c:pt>
                <c:pt idx="19">
                  <c:v>55.484000000000037</c:v>
                </c:pt>
                <c:pt idx="20">
                  <c:v>54.708999999999946</c:v>
                </c:pt>
                <c:pt idx="21">
                  <c:v>46.201000000000079</c:v>
                </c:pt>
                <c:pt idx="22">
                  <c:v>64.91399999999993</c:v>
                </c:pt>
                <c:pt idx="23">
                  <c:v>47.701000000000022</c:v>
                </c:pt>
                <c:pt idx="24">
                  <c:v>51.011000000000081</c:v>
                </c:pt>
              </c:numCache>
            </c:numRef>
          </c:val>
          <c:extLst>
            <c:ext xmlns:c16="http://schemas.microsoft.com/office/drawing/2014/chart" uri="{C3380CC4-5D6E-409C-BE32-E72D297353CC}">
              <c16:uniqueId val="{00000004-4AA9-4524-807D-63425A7BB4D9}"/>
            </c:ext>
          </c:extLst>
        </c:ser>
        <c:ser>
          <c:idx val="5"/>
          <c:order val="5"/>
          <c:tx>
            <c:strRef>
              <c:f>'revenus reçus de sociét (2)'!$B$19</c:f>
              <c:strCache>
                <c:ptCount val="1"/>
                <c:pt idx="0">
                  <c:v>Espagne</c:v>
                </c:pt>
              </c:strCache>
            </c:strRef>
          </c:tx>
          <c:spPr>
            <a:solidFill>
              <a:srgbClr val="FFFF00"/>
            </a:solidFill>
            <a:ln>
              <a:noFill/>
            </a:ln>
            <a:effectLst/>
          </c:spPr>
          <c:invertIfNegative val="0"/>
          <c:cat>
            <c:strRef>
              <c:f>'revenus reçus de sociét (2)'!$C$13:$AA$13</c:f>
              <c:strCach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strCache>
            </c:strRef>
          </c:cat>
          <c:val>
            <c:numRef>
              <c:f>'revenus reçus de sociét (2)'!$C$19:$AA$19</c:f>
              <c:numCache>
                <c:formatCode>0</c:formatCode>
                <c:ptCount val="25"/>
                <c:pt idx="0">
                  <c:v>4.024</c:v>
                </c:pt>
                <c:pt idx="1">
                  <c:v>7.1130000000000004</c:v>
                </c:pt>
                <c:pt idx="2">
                  <c:v>10.971</c:v>
                </c:pt>
                <c:pt idx="3">
                  <c:v>13.959</c:v>
                </c:pt>
                <c:pt idx="4">
                  <c:v>12.884</c:v>
                </c:pt>
                <c:pt idx="5">
                  <c:v>13.204000000000001</c:v>
                </c:pt>
                <c:pt idx="6">
                  <c:v>19.995000000000001</c:v>
                </c:pt>
                <c:pt idx="7">
                  <c:v>25.969000000000001</c:v>
                </c:pt>
                <c:pt idx="8">
                  <c:v>27.59</c:v>
                </c:pt>
                <c:pt idx="9">
                  <c:v>31.26</c:v>
                </c:pt>
                <c:pt idx="10">
                  <c:v>30.577999999999999</c:v>
                </c:pt>
                <c:pt idx="11">
                  <c:v>32.368000000000002</c:v>
                </c:pt>
                <c:pt idx="12">
                  <c:v>32.128</c:v>
                </c:pt>
                <c:pt idx="13">
                  <c:v>32.213000000000001</c:v>
                </c:pt>
                <c:pt idx="14">
                  <c:v>33.137</c:v>
                </c:pt>
                <c:pt idx="15">
                  <c:v>31.532</c:v>
                </c:pt>
                <c:pt idx="16">
                  <c:v>29.536999999999999</c:v>
                </c:pt>
                <c:pt idx="17">
                  <c:v>33.393000000000001</c:v>
                </c:pt>
                <c:pt idx="18">
                  <c:v>35.603999999999999</c:v>
                </c:pt>
                <c:pt idx="19">
                  <c:v>46.223999999999997</c:v>
                </c:pt>
                <c:pt idx="20">
                  <c:v>49.308</c:v>
                </c:pt>
                <c:pt idx="21">
                  <c:v>45.652000000000001</c:v>
                </c:pt>
                <c:pt idx="22">
                  <c:v>27.47</c:v>
                </c:pt>
                <c:pt idx="23">
                  <c:v>34.198</c:v>
                </c:pt>
                <c:pt idx="24">
                  <c:v>46.993000000000002</c:v>
                </c:pt>
              </c:numCache>
            </c:numRef>
          </c:val>
          <c:extLst>
            <c:ext xmlns:c16="http://schemas.microsoft.com/office/drawing/2014/chart" uri="{C3380CC4-5D6E-409C-BE32-E72D297353CC}">
              <c16:uniqueId val="{00000005-4AA9-4524-807D-63425A7BB4D9}"/>
            </c:ext>
          </c:extLst>
        </c:ser>
        <c:ser>
          <c:idx val="6"/>
          <c:order val="6"/>
          <c:tx>
            <c:strRef>
              <c:f>'revenus reçus de sociét (2)'!$B$20</c:f>
              <c:strCache>
                <c:ptCount val="1"/>
                <c:pt idx="0">
                  <c:v>Suède</c:v>
                </c:pt>
              </c:strCache>
            </c:strRef>
          </c:tx>
          <c:spPr>
            <a:solidFill>
              <a:srgbClr val="C00000"/>
            </a:solidFill>
            <a:ln>
              <a:noFill/>
            </a:ln>
            <a:effectLst/>
          </c:spPr>
          <c:invertIfNegative val="0"/>
          <c:cat>
            <c:strRef>
              <c:f>'revenus reçus de sociét (2)'!$C$13:$AA$13</c:f>
              <c:strCach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strCache>
            </c:strRef>
          </c:cat>
          <c:val>
            <c:numRef>
              <c:f>'revenus reçus de sociét (2)'!$C$20:$AA$20</c:f>
              <c:numCache>
                <c:formatCode>0</c:formatCode>
                <c:ptCount val="25"/>
                <c:pt idx="0">
                  <c:v>21.091999999999999</c:v>
                </c:pt>
                <c:pt idx="1">
                  <c:v>35.008000000000003</c:v>
                </c:pt>
                <c:pt idx="2">
                  <c:v>28.184999999999999</c:v>
                </c:pt>
                <c:pt idx="3">
                  <c:v>22.599</c:v>
                </c:pt>
                <c:pt idx="4">
                  <c:v>24.332999999999998</c:v>
                </c:pt>
                <c:pt idx="5">
                  <c:v>19.129000000000001</c:v>
                </c:pt>
                <c:pt idx="6">
                  <c:v>28.486999999999998</c:v>
                </c:pt>
                <c:pt idx="7">
                  <c:v>27.228999999999999</c:v>
                </c:pt>
                <c:pt idx="8">
                  <c:v>55.984999999999999</c:v>
                </c:pt>
                <c:pt idx="9">
                  <c:v>44.970999999999997</c:v>
                </c:pt>
                <c:pt idx="10">
                  <c:v>26.344999999999999</c:v>
                </c:pt>
                <c:pt idx="11">
                  <c:v>28.710999999999999</c:v>
                </c:pt>
                <c:pt idx="12">
                  <c:v>31.388000000000002</c:v>
                </c:pt>
                <c:pt idx="13">
                  <c:v>33.72</c:v>
                </c:pt>
                <c:pt idx="14">
                  <c:v>33.454000000000001</c:v>
                </c:pt>
                <c:pt idx="15">
                  <c:v>35.869999999999997</c:v>
                </c:pt>
                <c:pt idx="16">
                  <c:v>36.505000000000003</c:v>
                </c:pt>
                <c:pt idx="17">
                  <c:v>36.537999999999997</c:v>
                </c:pt>
                <c:pt idx="18">
                  <c:v>39.914999999999999</c:v>
                </c:pt>
                <c:pt idx="19">
                  <c:v>37.630000000000003</c:v>
                </c:pt>
                <c:pt idx="20">
                  <c:v>35.359000000000002</c:v>
                </c:pt>
                <c:pt idx="21">
                  <c:v>37.976999999999997</c:v>
                </c:pt>
                <c:pt idx="22">
                  <c:v>44.627000000000002</c:v>
                </c:pt>
                <c:pt idx="23">
                  <c:v>53.091999999999999</c:v>
                </c:pt>
                <c:pt idx="24">
                  <c:v>44.621000000000002</c:v>
                </c:pt>
              </c:numCache>
            </c:numRef>
          </c:val>
          <c:extLst>
            <c:ext xmlns:c16="http://schemas.microsoft.com/office/drawing/2014/chart" uri="{C3380CC4-5D6E-409C-BE32-E72D297353CC}">
              <c16:uniqueId val="{00000006-4AA9-4524-807D-63425A7BB4D9}"/>
            </c:ext>
          </c:extLst>
        </c:ser>
        <c:ser>
          <c:idx val="7"/>
          <c:order val="7"/>
          <c:tx>
            <c:strRef>
              <c:f>'revenus reçus de sociét (2)'!$B$21</c:f>
              <c:strCache>
                <c:ptCount val="1"/>
                <c:pt idx="0">
                  <c:v>Belgique</c:v>
                </c:pt>
              </c:strCache>
            </c:strRef>
          </c:tx>
          <c:spPr>
            <a:solidFill>
              <a:schemeClr val="accent2">
                <a:lumMod val="60000"/>
              </a:schemeClr>
            </a:solidFill>
            <a:ln>
              <a:noFill/>
            </a:ln>
            <a:effectLst/>
          </c:spPr>
          <c:invertIfNegative val="0"/>
          <c:cat>
            <c:strRef>
              <c:f>'revenus reçus de sociét (2)'!$C$13:$AA$13</c:f>
              <c:strCach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strCache>
            </c:strRef>
          </c:cat>
          <c:val>
            <c:numRef>
              <c:f>'revenus reçus de sociét (2)'!$C$21:$AA$21</c:f>
              <c:numCache>
                <c:formatCode>0</c:formatCode>
                <c:ptCount val="25"/>
                <c:pt idx="0">
                  <c:v>7.2649999999999997</c:v>
                </c:pt>
                <c:pt idx="1">
                  <c:v>10.214</c:v>
                </c:pt>
                <c:pt idx="2">
                  <c:v>11.846</c:v>
                </c:pt>
                <c:pt idx="3">
                  <c:v>8.5350000000000001</c:v>
                </c:pt>
                <c:pt idx="4">
                  <c:v>9.2270000000000003</c:v>
                </c:pt>
                <c:pt idx="5">
                  <c:v>9.0449999999999999</c:v>
                </c:pt>
                <c:pt idx="6">
                  <c:v>9.3970000000000002</c:v>
                </c:pt>
                <c:pt idx="7">
                  <c:v>8.6050000000000004</c:v>
                </c:pt>
                <c:pt idx="8">
                  <c:v>12.05</c:v>
                </c:pt>
                <c:pt idx="9">
                  <c:v>15.393000000000001</c:v>
                </c:pt>
                <c:pt idx="10">
                  <c:v>15.951000000000001</c:v>
                </c:pt>
                <c:pt idx="11">
                  <c:v>14.128</c:v>
                </c:pt>
                <c:pt idx="12">
                  <c:v>15.574999999999999</c:v>
                </c:pt>
                <c:pt idx="13">
                  <c:v>16.812000000000001</c:v>
                </c:pt>
                <c:pt idx="14">
                  <c:v>16.274000000000001</c:v>
                </c:pt>
                <c:pt idx="15">
                  <c:v>18.806000000000001</c:v>
                </c:pt>
                <c:pt idx="16">
                  <c:v>15.526</c:v>
                </c:pt>
                <c:pt idx="17">
                  <c:v>18.34</c:v>
                </c:pt>
                <c:pt idx="18">
                  <c:v>12.362</c:v>
                </c:pt>
                <c:pt idx="19">
                  <c:v>22.289000000000001</c:v>
                </c:pt>
                <c:pt idx="20">
                  <c:v>39.058</c:v>
                </c:pt>
                <c:pt idx="21">
                  <c:v>26.305</c:v>
                </c:pt>
                <c:pt idx="22">
                  <c:v>27.94</c:v>
                </c:pt>
                <c:pt idx="23">
                  <c:v>33.143000000000001</c:v>
                </c:pt>
                <c:pt idx="24">
                  <c:v>34.898000000000003</c:v>
                </c:pt>
              </c:numCache>
            </c:numRef>
          </c:val>
          <c:extLst>
            <c:ext xmlns:c16="http://schemas.microsoft.com/office/drawing/2014/chart" uri="{C3380CC4-5D6E-409C-BE32-E72D297353CC}">
              <c16:uniqueId val="{00000007-4AA9-4524-807D-63425A7BB4D9}"/>
            </c:ext>
          </c:extLst>
        </c:ser>
        <c:ser>
          <c:idx val="8"/>
          <c:order val="8"/>
          <c:tx>
            <c:strRef>
              <c:f>'revenus reçus de sociét (2)'!$B$22</c:f>
              <c:strCache>
                <c:ptCount val="1"/>
                <c:pt idx="0">
                  <c:v>Italie</c:v>
                </c:pt>
              </c:strCache>
            </c:strRef>
          </c:tx>
          <c:spPr>
            <a:solidFill>
              <a:schemeClr val="tx1"/>
            </a:solidFill>
            <a:ln>
              <a:noFill/>
            </a:ln>
            <a:effectLst/>
          </c:spPr>
          <c:invertIfNegative val="0"/>
          <c:cat>
            <c:strRef>
              <c:f>'revenus reçus de sociét (2)'!$C$13:$AA$13</c:f>
              <c:strCach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strCache>
            </c:strRef>
          </c:cat>
          <c:val>
            <c:numRef>
              <c:f>'revenus reçus de sociét (2)'!$C$22:$AA$22</c:f>
              <c:numCache>
                <c:formatCode>0</c:formatCode>
                <c:ptCount val="25"/>
                <c:pt idx="0">
                  <c:v>11.46</c:v>
                </c:pt>
                <c:pt idx="1">
                  <c:v>12.114000000000001</c:v>
                </c:pt>
                <c:pt idx="2">
                  <c:v>16.286999999999999</c:v>
                </c:pt>
                <c:pt idx="3">
                  <c:v>19.308</c:v>
                </c:pt>
                <c:pt idx="4">
                  <c:v>19.466999999999999</c:v>
                </c:pt>
                <c:pt idx="5">
                  <c:v>22.535</c:v>
                </c:pt>
                <c:pt idx="6">
                  <c:v>34.512</c:v>
                </c:pt>
                <c:pt idx="7">
                  <c:v>30.126000000000001</c:v>
                </c:pt>
                <c:pt idx="8">
                  <c:v>28.998999999999999</c:v>
                </c:pt>
                <c:pt idx="9">
                  <c:v>29.937999999999999</c:v>
                </c:pt>
                <c:pt idx="10">
                  <c:v>20.672000000000001</c:v>
                </c:pt>
                <c:pt idx="11">
                  <c:v>20.021000000000001</c:v>
                </c:pt>
                <c:pt idx="12">
                  <c:v>18.120999999999999</c:v>
                </c:pt>
                <c:pt idx="13">
                  <c:v>18.245999999999999</c:v>
                </c:pt>
                <c:pt idx="14">
                  <c:v>14.425000000000001</c:v>
                </c:pt>
                <c:pt idx="15">
                  <c:v>12.904</c:v>
                </c:pt>
                <c:pt idx="16">
                  <c:v>18.173999999999999</c:v>
                </c:pt>
                <c:pt idx="17">
                  <c:v>18.077999999999999</c:v>
                </c:pt>
                <c:pt idx="18">
                  <c:v>17.954999999999998</c:v>
                </c:pt>
                <c:pt idx="19">
                  <c:v>20.725000000000001</c:v>
                </c:pt>
                <c:pt idx="20">
                  <c:v>21.792000000000002</c:v>
                </c:pt>
                <c:pt idx="21">
                  <c:v>17.748000000000001</c:v>
                </c:pt>
                <c:pt idx="22">
                  <c:v>18.850999999999999</c:v>
                </c:pt>
                <c:pt idx="23">
                  <c:v>20.088999999999999</c:v>
                </c:pt>
                <c:pt idx="24">
                  <c:v>24.298999999999999</c:v>
                </c:pt>
              </c:numCache>
            </c:numRef>
          </c:val>
          <c:extLst>
            <c:ext xmlns:c16="http://schemas.microsoft.com/office/drawing/2014/chart" uri="{C3380CC4-5D6E-409C-BE32-E72D297353CC}">
              <c16:uniqueId val="{00000008-4AA9-4524-807D-63425A7BB4D9}"/>
            </c:ext>
          </c:extLst>
        </c:ser>
        <c:dLbls>
          <c:showLegendKey val="0"/>
          <c:showVal val="0"/>
          <c:showCatName val="0"/>
          <c:showSerName val="0"/>
          <c:showPercent val="0"/>
          <c:showBubbleSize val="0"/>
        </c:dLbls>
        <c:gapWidth val="150"/>
        <c:overlap val="100"/>
        <c:axId val="71961984"/>
        <c:axId val="71988352"/>
      </c:barChart>
      <c:catAx>
        <c:axId val="719619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71988352"/>
        <c:crosses val="autoZero"/>
        <c:auto val="1"/>
        <c:lblAlgn val="ctr"/>
        <c:lblOffset val="100"/>
        <c:noMultiLvlLbl val="0"/>
      </c:catAx>
      <c:valAx>
        <c:axId val="71988352"/>
        <c:scaling>
          <c:orientation val="minMax"/>
          <c:max val="80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71961984"/>
        <c:crosses val="autoZero"/>
        <c:crossBetween val="between"/>
      </c:valAx>
      <c:spPr>
        <a:noFill/>
        <a:ln>
          <a:noFill/>
        </a:ln>
        <a:effectLst/>
      </c:spPr>
    </c:plotArea>
    <c:legend>
      <c:legendPos val="b"/>
      <c:layout>
        <c:manualLayout>
          <c:xMode val="edge"/>
          <c:yMode val="edge"/>
          <c:x val="0.15905555416562234"/>
          <c:y val="0.86728646228866069"/>
          <c:w val="0.77989424503322446"/>
          <c:h val="0.13175195740126394"/>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'dividendes recu sménages eurost'!$A$50</c:f>
              <c:strCache>
                <c:ptCount val="1"/>
                <c:pt idx="0">
                  <c:v>France</c:v>
                </c:pt>
              </c:strCache>
            </c:strRef>
          </c:tx>
          <c:spPr>
            <a:ln w="38100" cap="rnd">
              <a:solidFill>
                <a:schemeClr val="tx1"/>
              </a:solidFill>
              <a:round/>
            </a:ln>
            <a:effectLst/>
          </c:spPr>
          <c:marker>
            <c:symbol val="none"/>
          </c:marker>
          <c:cat>
            <c:strRef>
              <c:f>'dividendes recu sménages eurost'!$B$49:$AD$49</c:f>
              <c:strCache>
                <c:ptCount val="2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strCache>
            </c:strRef>
          </c:cat>
          <c:val>
            <c:numRef>
              <c:f>'dividendes recu sménages eurost'!$B$50:$AD$50</c:f>
              <c:numCache>
                <c:formatCode>0</c:formatCode>
                <c:ptCount val="29"/>
                <c:pt idx="0">
                  <c:v>12.031000000000001</c:v>
                </c:pt>
                <c:pt idx="1">
                  <c:v>12.523</c:v>
                </c:pt>
                <c:pt idx="2">
                  <c:v>13.294</c:v>
                </c:pt>
                <c:pt idx="3">
                  <c:v>14.039</c:v>
                </c:pt>
                <c:pt idx="4">
                  <c:v>14.273999999999999</c:v>
                </c:pt>
                <c:pt idx="5">
                  <c:v>15.670999999999999</c:v>
                </c:pt>
                <c:pt idx="6">
                  <c:v>16.771999999999998</c:v>
                </c:pt>
                <c:pt idx="7">
                  <c:v>18.012</c:v>
                </c:pt>
                <c:pt idx="8">
                  <c:v>19.742999999999999</c:v>
                </c:pt>
                <c:pt idx="9">
                  <c:v>22.206</c:v>
                </c:pt>
                <c:pt idx="10">
                  <c:v>27.713000000000001</c:v>
                </c:pt>
                <c:pt idx="11">
                  <c:v>31.312999999999999</c:v>
                </c:pt>
                <c:pt idx="12">
                  <c:v>34.445</c:v>
                </c:pt>
                <c:pt idx="13">
                  <c:v>39.789000000000001</c:v>
                </c:pt>
                <c:pt idx="14">
                  <c:v>37.098999999999997</c:v>
                </c:pt>
                <c:pt idx="15">
                  <c:v>41.253</c:v>
                </c:pt>
                <c:pt idx="16">
                  <c:v>43.805</c:v>
                </c:pt>
                <c:pt idx="17">
                  <c:v>43.752000000000002</c:v>
                </c:pt>
                <c:pt idx="18">
                  <c:v>28.681000000000001</c:v>
                </c:pt>
                <c:pt idx="19">
                  <c:v>30.103000000000002</c:v>
                </c:pt>
                <c:pt idx="20">
                  <c:v>30.463000000000001</c:v>
                </c:pt>
                <c:pt idx="21">
                  <c:v>33.427</c:v>
                </c:pt>
                <c:pt idx="22">
                  <c:v>32.591999999999999</c:v>
                </c:pt>
                <c:pt idx="23">
                  <c:v>43.088000000000001</c:v>
                </c:pt>
                <c:pt idx="24">
                  <c:v>45.808</c:v>
                </c:pt>
                <c:pt idx="25">
                  <c:v>40.954999999999998</c:v>
                </c:pt>
                <c:pt idx="26">
                  <c:v>60.929000000000002</c:v>
                </c:pt>
                <c:pt idx="27">
                  <c:v>62.55</c:v>
                </c:pt>
                <c:pt idx="28">
                  <c:v>67.533000000000001</c:v>
                </c:pt>
              </c:numCache>
            </c:numRef>
          </c:val>
          <c:smooth val="0"/>
          <c:extLst>
            <c:ext xmlns:c16="http://schemas.microsoft.com/office/drawing/2014/chart" uri="{C3380CC4-5D6E-409C-BE32-E72D297353CC}">
              <c16:uniqueId val="{00000000-3235-4F3E-BAE1-CFE4E6A1AA0C}"/>
            </c:ext>
          </c:extLst>
        </c:ser>
        <c:ser>
          <c:idx val="1"/>
          <c:order val="1"/>
          <c:tx>
            <c:strRef>
              <c:f>'dividendes recu sménages eurost'!$A$52</c:f>
              <c:strCache>
                <c:ptCount val="1"/>
                <c:pt idx="0">
                  <c:v>Pays-Bas</c:v>
                </c:pt>
              </c:strCache>
            </c:strRef>
          </c:tx>
          <c:spPr>
            <a:ln w="28575" cap="rnd">
              <a:solidFill>
                <a:schemeClr val="accent2"/>
              </a:solidFill>
              <a:round/>
            </a:ln>
            <a:effectLst/>
          </c:spPr>
          <c:marker>
            <c:symbol val="none"/>
          </c:marker>
          <c:cat>
            <c:strRef>
              <c:f>'dividendes recu sménages eurost'!$B$49:$AD$49</c:f>
              <c:strCache>
                <c:ptCount val="2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strCache>
            </c:strRef>
          </c:cat>
          <c:val>
            <c:numRef>
              <c:f>'dividendes recu sménages eurost'!$B$52:$AD$52</c:f>
              <c:numCache>
                <c:formatCode>0</c:formatCode>
                <c:ptCount val="29"/>
                <c:pt idx="0">
                  <c:v>4.2930000000000001</c:v>
                </c:pt>
                <c:pt idx="1">
                  <c:v>4.335</c:v>
                </c:pt>
                <c:pt idx="2">
                  <c:v>5.6109999999999998</c:v>
                </c:pt>
                <c:pt idx="3">
                  <c:v>5.9960000000000004</c:v>
                </c:pt>
                <c:pt idx="4">
                  <c:v>6.8170000000000002</c:v>
                </c:pt>
                <c:pt idx="5">
                  <c:v>7.1230000000000002</c:v>
                </c:pt>
                <c:pt idx="6">
                  <c:v>9.93</c:v>
                </c:pt>
                <c:pt idx="7">
                  <c:v>10.717000000000001</c:v>
                </c:pt>
                <c:pt idx="8">
                  <c:v>9.2309999999999999</c:v>
                </c:pt>
                <c:pt idx="9">
                  <c:v>10.077</c:v>
                </c:pt>
                <c:pt idx="10">
                  <c:v>8.9079999999999995</c:v>
                </c:pt>
                <c:pt idx="11">
                  <c:v>11.641999999999999</c:v>
                </c:pt>
                <c:pt idx="12">
                  <c:v>13.151999999999999</c:v>
                </c:pt>
                <c:pt idx="13">
                  <c:v>15.87</c:v>
                </c:pt>
                <c:pt idx="14">
                  <c:v>11.648999999999999</c:v>
                </c:pt>
                <c:pt idx="15">
                  <c:v>10.885999999999999</c:v>
                </c:pt>
                <c:pt idx="16">
                  <c:v>9.5190000000000001</c:v>
                </c:pt>
                <c:pt idx="17">
                  <c:v>10.407999999999999</c:v>
                </c:pt>
                <c:pt idx="18">
                  <c:v>10.381</c:v>
                </c:pt>
                <c:pt idx="19">
                  <c:v>11.101000000000001</c:v>
                </c:pt>
                <c:pt idx="20">
                  <c:v>10.923</c:v>
                </c:pt>
                <c:pt idx="21">
                  <c:v>11.177</c:v>
                </c:pt>
                <c:pt idx="22">
                  <c:v>11.59</c:v>
                </c:pt>
                <c:pt idx="23">
                  <c:v>13.302</c:v>
                </c:pt>
                <c:pt idx="24">
                  <c:v>16.818999999999999</c:v>
                </c:pt>
                <c:pt idx="25">
                  <c:v>15.198</c:v>
                </c:pt>
                <c:pt idx="26">
                  <c:v>14.795999999999999</c:v>
                </c:pt>
                <c:pt idx="27">
                  <c:v>16.376000000000001</c:v>
                </c:pt>
                <c:pt idx="28">
                  <c:v>19.574999999999999</c:v>
                </c:pt>
              </c:numCache>
            </c:numRef>
          </c:val>
          <c:smooth val="0"/>
          <c:extLst>
            <c:ext xmlns:c16="http://schemas.microsoft.com/office/drawing/2014/chart" uri="{C3380CC4-5D6E-409C-BE32-E72D297353CC}">
              <c16:uniqueId val="{00000001-3235-4F3E-BAE1-CFE4E6A1AA0C}"/>
            </c:ext>
          </c:extLst>
        </c:ser>
        <c:ser>
          <c:idx val="2"/>
          <c:order val="2"/>
          <c:tx>
            <c:strRef>
              <c:f>'dividendes recu sménages eurost'!$A$51</c:f>
              <c:strCache>
                <c:ptCount val="1"/>
                <c:pt idx="0">
                  <c:v>Suisse</c:v>
                </c:pt>
              </c:strCache>
            </c:strRef>
          </c:tx>
          <c:spPr>
            <a:ln w="28575" cap="rnd">
              <a:solidFill>
                <a:schemeClr val="accent3"/>
              </a:solidFill>
              <a:round/>
            </a:ln>
            <a:effectLst/>
          </c:spPr>
          <c:marker>
            <c:symbol val="none"/>
          </c:marker>
          <c:cat>
            <c:strRef>
              <c:f>'dividendes recu sménages eurost'!$B$49:$AD$49</c:f>
              <c:strCache>
                <c:ptCount val="2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strCache>
            </c:strRef>
          </c:cat>
          <c:val>
            <c:numRef>
              <c:f>'dividendes recu sménages eurost'!$B$51:$AD$51</c:f>
              <c:numCache>
                <c:formatCode>0</c:formatCode>
                <c:ptCount val="29"/>
                <c:pt idx="0">
                  <c:v>6.702</c:v>
                </c:pt>
                <c:pt idx="1">
                  <c:v>7.4619999999999997</c:v>
                </c:pt>
                <c:pt idx="2">
                  <c:v>6.1630000000000003</c:v>
                </c:pt>
                <c:pt idx="3">
                  <c:v>8.1620000000000008</c:v>
                </c:pt>
                <c:pt idx="4">
                  <c:v>10.884</c:v>
                </c:pt>
                <c:pt idx="5">
                  <c:v>15.013</c:v>
                </c:pt>
                <c:pt idx="6">
                  <c:v>12.284000000000001</c:v>
                </c:pt>
                <c:pt idx="7">
                  <c:v>12.294</c:v>
                </c:pt>
                <c:pt idx="8">
                  <c:v>8.5809999999999995</c:v>
                </c:pt>
                <c:pt idx="9">
                  <c:v>9.9139999999999997</c:v>
                </c:pt>
                <c:pt idx="10">
                  <c:v>11.711</c:v>
                </c:pt>
                <c:pt idx="11">
                  <c:v>13.769</c:v>
                </c:pt>
                <c:pt idx="12">
                  <c:v>15.435</c:v>
                </c:pt>
                <c:pt idx="13">
                  <c:v>16.145</c:v>
                </c:pt>
                <c:pt idx="14">
                  <c:v>14.48</c:v>
                </c:pt>
                <c:pt idx="15">
                  <c:v>18.981999999999999</c:v>
                </c:pt>
                <c:pt idx="16">
                  <c:v>21.966000000000001</c:v>
                </c:pt>
                <c:pt idx="17">
                  <c:v>23.997</c:v>
                </c:pt>
                <c:pt idx="18">
                  <c:v>26.437000000000001</c:v>
                </c:pt>
                <c:pt idx="19">
                  <c:v>29.08</c:v>
                </c:pt>
                <c:pt idx="20">
                  <c:v>29.913</c:v>
                </c:pt>
                <c:pt idx="21">
                  <c:v>28.928000000000001</c:v>
                </c:pt>
                <c:pt idx="22">
                  <c:v>31.169</c:v>
                </c:pt>
                <c:pt idx="23">
                  <c:v>29.113</c:v>
                </c:pt>
                <c:pt idx="24">
                  <c:v>30.719000000000001</c:v>
                </c:pt>
                <c:pt idx="25">
                  <c:v>31.38</c:v>
                </c:pt>
                <c:pt idx="26">
                  <c:v>31.164000000000001</c:v>
                </c:pt>
                <c:pt idx="27">
                  <c:v>32.451000000000001</c:v>
                </c:pt>
                <c:pt idx="28">
                  <c:v>32.469000000000001</c:v>
                </c:pt>
              </c:numCache>
            </c:numRef>
          </c:val>
          <c:smooth val="0"/>
          <c:extLst>
            <c:ext xmlns:c16="http://schemas.microsoft.com/office/drawing/2014/chart" uri="{C3380CC4-5D6E-409C-BE32-E72D297353CC}">
              <c16:uniqueId val="{00000002-3235-4F3E-BAE1-CFE4E6A1AA0C}"/>
            </c:ext>
          </c:extLst>
        </c:ser>
        <c:ser>
          <c:idx val="3"/>
          <c:order val="3"/>
          <c:tx>
            <c:strRef>
              <c:f>'dividendes recu sménages eurost'!$A$53</c:f>
              <c:strCache>
                <c:ptCount val="1"/>
                <c:pt idx="0">
                  <c:v>Belgique</c:v>
                </c:pt>
              </c:strCache>
            </c:strRef>
          </c:tx>
          <c:spPr>
            <a:ln w="28575" cap="rnd">
              <a:solidFill>
                <a:srgbClr val="FF0000"/>
              </a:solidFill>
              <a:round/>
            </a:ln>
            <a:effectLst/>
          </c:spPr>
          <c:marker>
            <c:symbol val="none"/>
          </c:marker>
          <c:cat>
            <c:strRef>
              <c:f>'dividendes recu sménages eurost'!$B$49:$AD$49</c:f>
              <c:strCache>
                <c:ptCount val="2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strCache>
            </c:strRef>
          </c:cat>
          <c:val>
            <c:numRef>
              <c:f>'dividendes recu sménages eurost'!$B$53:$AD$53</c:f>
              <c:numCache>
                <c:formatCode>0</c:formatCode>
                <c:ptCount val="29"/>
                <c:pt idx="0">
                  <c:v>6.5460000000000003</c:v>
                </c:pt>
                <c:pt idx="1">
                  <c:v>5.4480000000000004</c:v>
                </c:pt>
                <c:pt idx="2">
                  <c:v>5.298</c:v>
                </c:pt>
                <c:pt idx="3">
                  <c:v>6.9939999999999998</c:v>
                </c:pt>
                <c:pt idx="4">
                  <c:v>7.7690000000000001</c:v>
                </c:pt>
                <c:pt idx="5">
                  <c:v>9.4719999999999995</c:v>
                </c:pt>
                <c:pt idx="6">
                  <c:v>10.249000000000001</c:v>
                </c:pt>
                <c:pt idx="7">
                  <c:v>9.3239999999999998</c:v>
                </c:pt>
                <c:pt idx="8">
                  <c:v>10.608000000000001</c:v>
                </c:pt>
                <c:pt idx="9">
                  <c:v>10.756</c:v>
                </c:pt>
                <c:pt idx="10">
                  <c:v>11.002000000000001</c:v>
                </c:pt>
                <c:pt idx="11">
                  <c:v>11.616</c:v>
                </c:pt>
                <c:pt idx="12">
                  <c:v>12.589</c:v>
                </c:pt>
                <c:pt idx="13">
                  <c:v>14.17</c:v>
                </c:pt>
                <c:pt idx="14">
                  <c:v>11.686</c:v>
                </c:pt>
                <c:pt idx="15">
                  <c:v>11.994999999999999</c:v>
                </c:pt>
                <c:pt idx="16">
                  <c:v>12.565</c:v>
                </c:pt>
                <c:pt idx="17">
                  <c:v>13.169</c:v>
                </c:pt>
                <c:pt idx="18">
                  <c:v>13.509</c:v>
                </c:pt>
                <c:pt idx="19">
                  <c:v>13.896000000000001</c:v>
                </c:pt>
                <c:pt idx="20">
                  <c:v>14.271000000000001</c:v>
                </c:pt>
                <c:pt idx="21">
                  <c:v>14.497</c:v>
                </c:pt>
                <c:pt idx="22">
                  <c:v>15.521000000000001</c:v>
                </c:pt>
                <c:pt idx="23">
                  <c:v>15.929</c:v>
                </c:pt>
                <c:pt idx="24">
                  <c:v>17.318000000000001</c:v>
                </c:pt>
                <c:pt idx="25">
                  <c:v>15.855</c:v>
                </c:pt>
                <c:pt idx="26">
                  <c:v>19.873000000000001</c:v>
                </c:pt>
                <c:pt idx="27">
                  <c:v>22.469000000000001</c:v>
                </c:pt>
                <c:pt idx="28">
                  <c:v>23.256</c:v>
                </c:pt>
              </c:numCache>
            </c:numRef>
          </c:val>
          <c:smooth val="0"/>
          <c:extLst>
            <c:ext xmlns:c16="http://schemas.microsoft.com/office/drawing/2014/chart" uri="{C3380CC4-5D6E-409C-BE32-E72D297353CC}">
              <c16:uniqueId val="{00000003-3235-4F3E-BAE1-CFE4E6A1AA0C}"/>
            </c:ext>
          </c:extLst>
        </c:ser>
        <c:ser>
          <c:idx val="4"/>
          <c:order val="4"/>
          <c:tx>
            <c:strRef>
              <c:f>'dividendes recu sménages eurost'!$A$54</c:f>
              <c:strCache>
                <c:ptCount val="1"/>
                <c:pt idx="0">
                  <c:v>Suède</c:v>
                </c:pt>
              </c:strCache>
            </c:strRef>
          </c:tx>
          <c:spPr>
            <a:ln w="28575" cap="rnd">
              <a:solidFill>
                <a:srgbClr val="7030A0"/>
              </a:solidFill>
              <a:round/>
            </a:ln>
            <a:effectLst/>
          </c:spPr>
          <c:marker>
            <c:symbol val="none"/>
          </c:marker>
          <c:cat>
            <c:strRef>
              <c:f>'dividendes recu sménages eurost'!$B$49:$AD$49</c:f>
              <c:strCache>
                <c:ptCount val="2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strCache>
            </c:strRef>
          </c:cat>
          <c:val>
            <c:numRef>
              <c:f>'dividendes recu sménages eurost'!$B$54:$AD$54</c:f>
              <c:numCache>
                <c:formatCode>0</c:formatCode>
                <c:ptCount val="29"/>
                <c:pt idx="0">
                  <c:v>2.4039999999999999</c:v>
                </c:pt>
                <c:pt idx="1">
                  <c:v>3.4009999999999998</c:v>
                </c:pt>
                <c:pt idx="2">
                  <c:v>2.6139999999999999</c:v>
                </c:pt>
                <c:pt idx="3">
                  <c:v>2.806</c:v>
                </c:pt>
                <c:pt idx="4">
                  <c:v>3.2890000000000001</c:v>
                </c:pt>
                <c:pt idx="5">
                  <c:v>3.0009999999999999</c:v>
                </c:pt>
                <c:pt idx="6">
                  <c:v>2.7869999999999999</c:v>
                </c:pt>
                <c:pt idx="7">
                  <c:v>3.0720000000000001</c:v>
                </c:pt>
                <c:pt idx="8">
                  <c:v>2.903</c:v>
                </c:pt>
                <c:pt idx="9">
                  <c:v>3.1040000000000001</c:v>
                </c:pt>
                <c:pt idx="10">
                  <c:v>4.16</c:v>
                </c:pt>
                <c:pt idx="11">
                  <c:v>5.8879999999999999</c:v>
                </c:pt>
                <c:pt idx="12">
                  <c:v>7.093</c:v>
                </c:pt>
                <c:pt idx="13">
                  <c:v>7.8159999999999998</c:v>
                </c:pt>
                <c:pt idx="14">
                  <c:v>6.109</c:v>
                </c:pt>
                <c:pt idx="15">
                  <c:v>7.407</c:v>
                </c:pt>
                <c:pt idx="16">
                  <c:v>8.4440000000000008</c:v>
                </c:pt>
                <c:pt idx="17">
                  <c:v>9.5879999999999992</c:v>
                </c:pt>
                <c:pt idx="18">
                  <c:v>10.413</c:v>
                </c:pt>
                <c:pt idx="19">
                  <c:v>11.305999999999999</c:v>
                </c:pt>
                <c:pt idx="20">
                  <c:v>13.125999999999999</c:v>
                </c:pt>
                <c:pt idx="21">
                  <c:v>16.859000000000002</c:v>
                </c:pt>
                <c:pt idx="22">
                  <c:v>17.417999999999999</c:v>
                </c:pt>
                <c:pt idx="23">
                  <c:v>14.398</c:v>
                </c:pt>
                <c:pt idx="24">
                  <c:v>14.162000000000001</c:v>
                </c:pt>
                <c:pt idx="25">
                  <c:v>12.256</c:v>
                </c:pt>
                <c:pt idx="26">
                  <c:v>17.745000000000001</c:v>
                </c:pt>
                <c:pt idx="27">
                  <c:v>16.960999999999999</c:v>
                </c:pt>
                <c:pt idx="28">
                  <c:v>15.811</c:v>
                </c:pt>
              </c:numCache>
            </c:numRef>
          </c:val>
          <c:smooth val="0"/>
          <c:extLst>
            <c:ext xmlns:c16="http://schemas.microsoft.com/office/drawing/2014/chart" uri="{C3380CC4-5D6E-409C-BE32-E72D297353CC}">
              <c16:uniqueId val="{00000004-3235-4F3E-BAE1-CFE4E6A1AA0C}"/>
            </c:ext>
          </c:extLst>
        </c:ser>
        <c:dLbls>
          <c:showLegendKey val="0"/>
          <c:showVal val="0"/>
          <c:showCatName val="0"/>
          <c:showSerName val="0"/>
          <c:showPercent val="0"/>
          <c:showBubbleSize val="0"/>
        </c:dLbls>
        <c:smooth val="0"/>
        <c:axId val="83118336"/>
        <c:axId val="83132416"/>
      </c:lineChart>
      <c:catAx>
        <c:axId val="83118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83132416"/>
        <c:crosses val="autoZero"/>
        <c:auto val="1"/>
        <c:lblAlgn val="ctr"/>
        <c:lblOffset val="100"/>
        <c:noMultiLvlLbl val="0"/>
      </c:catAx>
      <c:valAx>
        <c:axId val="831324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831183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28</xdr:col>
      <xdr:colOff>104773</xdr:colOff>
      <xdr:row>0</xdr:row>
      <xdr:rowOff>57150</xdr:rowOff>
    </xdr:from>
    <xdr:to>
      <xdr:col>36</xdr:col>
      <xdr:colOff>523874</xdr:colOff>
      <xdr:row>30</xdr:row>
      <xdr:rowOff>161925</xdr:rowOff>
    </xdr:to>
    <xdr:graphicFrame macro="">
      <xdr:nvGraphicFramePr>
        <xdr:cNvPr id="2" name="Graphique 1">
          <a:extLst>
            <a:ext uri="{FF2B5EF4-FFF2-40B4-BE49-F238E27FC236}">
              <a16:creationId xmlns:a16="http://schemas.microsoft.com/office/drawing/2014/main" id="{CF7FAE6A-F125-4D12-AE03-131FA0D6DDE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10</xdr:col>
      <xdr:colOff>695324</xdr:colOff>
      <xdr:row>21</xdr:row>
      <xdr:rowOff>119061</xdr:rowOff>
    </xdr:from>
    <xdr:to>
      <xdr:col>20</xdr:col>
      <xdr:colOff>180975</xdr:colOff>
      <xdr:row>49</xdr:row>
      <xdr:rowOff>180975</xdr:rowOff>
    </xdr:to>
    <xdr:graphicFrame macro="">
      <xdr:nvGraphicFramePr>
        <xdr:cNvPr id="3" name="Graphique 2">
          <a:extLst>
            <a:ext uri="{FF2B5EF4-FFF2-40B4-BE49-F238E27FC236}">
              <a16:creationId xmlns:a16="http://schemas.microsoft.com/office/drawing/2014/main" id="{BB327DF0-D3B7-4CD3-AFA1-711B2C00698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10</xdr:col>
      <xdr:colOff>695324</xdr:colOff>
      <xdr:row>21</xdr:row>
      <xdr:rowOff>119061</xdr:rowOff>
    </xdr:from>
    <xdr:to>
      <xdr:col>20</xdr:col>
      <xdr:colOff>180975</xdr:colOff>
      <xdr:row>49</xdr:row>
      <xdr:rowOff>180975</xdr:rowOff>
    </xdr:to>
    <xdr:graphicFrame macro="">
      <xdr:nvGraphicFramePr>
        <xdr:cNvPr id="2" name="Graphique 1">
          <a:extLst>
            <a:ext uri="{FF2B5EF4-FFF2-40B4-BE49-F238E27FC236}">
              <a16:creationId xmlns:a16="http://schemas.microsoft.com/office/drawing/2014/main" id="{AB110A26-04A3-4ACB-ABDE-C347637D4C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33</xdr:col>
      <xdr:colOff>38100</xdr:colOff>
      <xdr:row>22</xdr:row>
      <xdr:rowOff>138111</xdr:rowOff>
    </xdr:from>
    <xdr:to>
      <xdr:col>41</xdr:col>
      <xdr:colOff>114300</xdr:colOff>
      <xdr:row>49</xdr:row>
      <xdr:rowOff>142874</xdr:rowOff>
    </xdr:to>
    <xdr:graphicFrame macro="">
      <xdr:nvGraphicFramePr>
        <xdr:cNvPr id="2" name="Graphique 1">
          <a:extLst>
            <a:ext uri="{FF2B5EF4-FFF2-40B4-BE49-F238E27FC236}">
              <a16:creationId xmlns:a16="http://schemas.microsoft.com/office/drawing/2014/main" id="{384C3F90-75AE-472E-9CDA-EE2C5D2EA80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32</xdr:col>
      <xdr:colOff>742949</xdr:colOff>
      <xdr:row>19</xdr:row>
      <xdr:rowOff>119062</xdr:rowOff>
    </xdr:from>
    <xdr:to>
      <xdr:col>41</xdr:col>
      <xdr:colOff>123824</xdr:colOff>
      <xdr:row>49</xdr:row>
      <xdr:rowOff>0</xdr:rowOff>
    </xdr:to>
    <xdr:graphicFrame macro="">
      <xdr:nvGraphicFramePr>
        <xdr:cNvPr id="3" name="Graphique 2">
          <a:extLst>
            <a:ext uri="{FF2B5EF4-FFF2-40B4-BE49-F238E27FC236}">
              <a16:creationId xmlns:a16="http://schemas.microsoft.com/office/drawing/2014/main" id="{94DC2B5F-A7DF-4C55-B613-25EB3924C56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28</xdr:col>
      <xdr:colOff>104773</xdr:colOff>
      <xdr:row>0</xdr:row>
      <xdr:rowOff>57150</xdr:rowOff>
    </xdr:from>
    <xdr:to>
      <xdr:col>36</xdr:col>
      <xdr:colOff>523874</xdr:colOff>
      <xdr:row>30</xdr:row>
      <xdr:rowOff>161925</xdr:rowOff>
    </xdr:to>
    <xdr:graphicFrame macro="">
      <xdr:nvGraphicFramePr>
        <xdr:cNvPr id="2" name="Graphique 1">
          <a:extLst>
            <a:ext uri="{FF2B5EF4-FFF2-40B4-BE49-F238E27FC236}">
              <a16:creationId xmlns:a16="http://schemas.microsoft.com/office/drawing/2014/main" id="{2B38493F-E2E2-4660-BF68-0D5A9A5B8D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34</xdr:col>
      <xdr:colOff>57150</xdr:colOff>
      <xdr:row>20</xdr:row>
      <xdr:rowOff>180975</xdr:rowOff>
    </xdr:from>
    <xdr:to>
      <xdr:col>42</xdr:col>
      <xdr:colOff>171450</xdr:colOff>
      <xdr:row>47</xdr:row>
      <xdr:rowOff>133350</xdr:rowOff>
    </xdr:to>
    <xdr:graphicFrame macro="">
      <xdr:nvGraphicFramePr>
        <xdr:cNvPr id="2" name="Graphique 1">
          <a:extLst>
            <a:ext uri="{FF2B5EF4-FFF2-40B4-BE49-F238E27FC236}">
              <a16:creationId xmlns:a16="http://schemas.microsoft.com/office/drawing/2014/main" id="{99BDE13B-F1AD-4C8D-A956-29D1B089507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hyperlink" Target="https://data-explorer.oecd.org/vis?lc=fr&amp;pg=0&amp;fs%5b0%5d=Th%C3%A8me%2C1%7C%C3%89conomie%23ECO%23%7CComptes%20nationaux%23ECO_NAD%23&amp;fs%5b1%5d=Th%C3%A8me%2C3%7C%C3%89conomie%23ECO%23%7CComptes%20nationaux%23ECO_NAD%23%7CPIB%20et%20comptes%20non%20financiers%23ECO_NAD_GNF%23%7CComptes%20non%20financiers%252C%20y%20compris%20les%20comptes%20sectoriels%23ECO_NAD_GNF_NFA%23&amp;fc=Th%C3%A8me&amp;snb=14&amp;df%5bds%5d=dsDisseminateFinalDMZ&amp;df%5bid%5d=DSD_NASEC10%40DF_TABLE14_EXP&amp;df%5bag%5d=OECD.SDD.NAD&amp;df%5bvs%5d=1.1&amp;dq=A.BEL%2BDEU%2BAUS%2BAUT%2BCAN%2BDNK%2BESP%2BUSA%2BFIN%2BFRA%2BGRC%2BHUN%2BITA%2BJPN%2BNOR%2BPOL%2BPRT%2BGBR%2BSVN%2BSWE%2BCHE%2BCZE%2BEA20%2BEU27_2020%2BBRA%2BCHN%2BNLD.S11...B9FX9%2BB9%2BP5%2BB8G%2BD421%2BD42%2BB2G%2BB1G._Z....V..&amp;to%5bTIME_PERIOD%5d=false&amp;pd=1995%2C2023&amp;vw=tb" TargetMode="External"/><Relationship Id="rId1" Type="http://schemas.openxmlformats.org/officeDocument/2006/relationships/hyperlink" Target="http://www.oecd.org/fr/conditionsdutilisation/" TargetMode="External"/><Relationship Id="rId4" Type="http://schemas.openxmlformats.org/officeDocument/2006/relationships/comments" Target="../comments2.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hyperlink" Target="https://data-explorer.oecd.org/vis?lc=fr&amp;pg=0&amp;fs%5b0%5d=Th%C3%A8me%2C1%7C%C3%89conomie%23ECO%23%7CComptes%20nationaux%23ECO_NAD%23&amp;fs%5b1%5d=Th%C3%A8me%2C3%7C%C3%89conomie%23ECO%23%7CComptes%20nationaux%23ECO_NAD%23%7CPIB%20et%20comptes%20non%20financiers%23ECO_NAD_GNF%23%7CComptes%20non%20financiers%252C%20y%20compris%20les%20comptes%20sectoriels%23ECO_NAD_GNF_NFA%23&amp;fc=Th%C3%A8me&amp;snb=14&amp;df%5bds%5d=dsDisseminateFinalDMZ&amp;df%5bid%5d=DSD_NASEC10%40DF_TABLE14_REV&amp;df%5bag%5d=OECD.SDD.NAD&amp;df%5bvs%5d=1.1&amp;dq=A.DEU%2BAUS%2BAUT%2BBEL%2BCAN%2BCHL%2BCOL%2BKOR%2BCRI%2BDNK%2BESP%2BEST%2BUSA%2BFIN%2BFRA%2BGRC%2BHUN%2BIRL%2BISR%2BITA%2BJPN%2BLVA%2BLTU%2BLUX%2BMEX%2BNOR%2BNZL%2BPOL%2BPRT%2BSVK%2BGBR%2BSVN%2BSWE%2BCHE%2BCZE%2BTUR%2BEA20%2BEU27_2020%2BWXOECD%2BZAF%2BBRA%2BCHN%2BHRV%2BIDN%2BROU%2BRUS%2BNLD.S1M...D421%2BD42._Z....V..&amp;to%5bTIME_PERIOD%5d=false&amp;pd=1995%2C2023&amp;ly%5bcl%5d=TIME_PERIOD&amp;ly%5brs%5d=REF_AREA%2CCOMBINED_UNIT_MEASURE&amp;ly%5brw%5d=TRANSACTION&amp;vw=tb" TargetMode="External"/><Relationship Id="rId1" Type="http://schemas.openxmlformats.org/officeDocument/2006/relationships/hyperlink" Target="http://www.oecd.org/fr/conditionsdutilisation/" TargetMode="External"/><Relationship Id="rId4" Type="http://schemas.openxmlformats.org/officeDocument/2006/relationships/comments" Target="../comments3.xml"/></Relationships>
</file>

<file path=xl/worksheets/_rels/sheet24.xml.rels><?xml version="1.0" encoding="UTF-8" standalone="yes"?>
<Relationships xmlns="http://schemas.openxmlformats.org/package/2006/relationships"><Relationship Id="rId3" Type="http://schemas.openxmlformats.org/officeDocument/2006/relationships/hyperlink" Target="https://data-explorer.oecd.org/vis?df%5bds%5d=dsDisseminateFinalDMZ&amp;df%5bid%5d=DSD_NASEC10%40DF_TABLE13_EXP&amp;df%5bag%5d=OECD.SDD.NAD&amp;df%5bvs%5d=1.1" TargetMode="External"/><Relationship Id="rId2" Type="http://schemas.openxmlformats.org/officeDocument/2006/relationships/hyperlink" Target="https://data-explorer.oecd.org/vis?df%5bds%5d=dsDisseminateFinalDMZ&amp;df%5bid%5d=DSD_NASEC10%40DF_TABLE13&amp;df%5bag%5d=OECD.SDD.NAD&amp;df%5bvs%5d=1.1" TargetMode="External"/><Relationship Id="rId1" Type="http://schemas.openxmlformats.org/officeDocument/2006/relationships/hyperlink" Target="https://data-explorer.oecd.org/vis?df%5bds%5d=dsDisseminateFinalDMZ&amp;df%5bid%5d=DSD_NASEC10%40DF_TABLE14_REV&amp;df%5bag%5d=OECD.SDD.NAD&amp;df%5bvs%5d=1.1" TargetMode="External"/><Relationship Id="rId5" Type="http://schemas.openxmlformats.org/officeDocument/2006/relationships/hyperlink" Target="https://data-explorer.oecd.org/vis?df%5bds%5d=dsDisseminateFinalDMZ&amp;df%5bid%5d=DSD_NASEC10%40DF_TABLE13_BAL&amp;df%5bag%5d=OECD.SDD.NAD&amp;df%5bvs%5d=1.1" TargetMode="External"/><Relationship Id="rId4" Type="http://schemas.openxmlformats.org/officeDocument/2006/relationships/hyperlink" Target="https://data-explorer.oecd.org/vis?df%5bds%5d=dsDisseminateFinalDMZ&amp;df%5bid%5d=DSD_NASEC10%40DF_TABLE13_REV&amp;df%5bag%5d=OECD.SDD.NAD&amp;df%5bvs%5d=1.1"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242"/>
  <sheetViews>
    <sheetView topLeftCell="U1" workbookViewId="0">
      <selection activeCell="AH15" sqref="AH15"/>
    </sheetView>
  </sheetViews>
  <sheetFormatPr baseColWidth="10" defaultColWidth="9.140625" defaultRowHeight="15" x14ac:dyDescent="0.25"/>
  <cols>
    <col min="2" max="2" width="70" customWidth="1"/>
    <col min="3" max="15" width="15" customWidth="1"/>
    <col min="16" max="16" width="15" style="2970" customWidth="1"/>
    <col min="17" max="24" width="15" customWidth="1"/>
    <col min="25" max="25" width="15" style="2970" customWidth="1"/>
    <col min="26" max="29" width="15" customWidth="1"/>
    <col min="30" max="31" width="13" customWidth="1"/>
    <col min="32" max="32" width="9.5703125" bestFit="1" customWidth="1"/>
  </cols>
  <sheetData>
    <row r="1" spans="2:35" x14ac:dyDescent="0.25">
      <c r="B1" s="1" t="s">
        <v>0</v>
      </c>
    </row>
    <row r="2" spans="2:35" x14ac:dyDescent="0.25">
      <c r="B2" s="2" t="s">
        <v>1</v>
      </c>
    </row>
    <row r="3" spans="2:35" x14ac:dyDescent="0.25">
      <c r="B3" s="3" t="s">
        <v>2</v>
      </c>
    </row>
    <row r="4" spans="2:35" x14ac:dyDescent="0.25">
      <c r="B4" s="4" t="s">
        <v>3</v>
      </c>
    </row>
    <row r="5" spans="2:35" x14ac:dyDescent="0.25">
      <c r="B5" s="5" t="s">
        <v>4</v>
      </c>
      <c r="C5">
        <f>C10/C9</f>
        <v>0.37135946917894952</v>
      </c>
    </row>
    <row r="7" spans="2:35" ht="30" customHeight="1" x14ac:dyDescent="0.25">
      <c r="B7" s="6" t="s">
        <v>5</v>
      </c>
      <c r="C7" s="7" t="s">
        <v>6</v>
      </c>
      <c r="D7" s="8" t="s">
        <v>7</v>
      </c>
      <c r="E7" s="9" t="s">
        <v>8</v>
      </c>
      <c r="F7" s="10" t="s">
        <v>9</v>
      </c>
      <c r="G7" s="11" t="s">
        <v>10</v>
      </c>
      <c r="H7" s="12" t="s">
        <v>11</v>
      </c>
      <c r="I7" s="13" t="s">
        <v>12</v>
      </c>
      <c r="J7" s="14" t="s">
        <v>13</v>
      </c>
      <c r="K7" s="15" t="s">
        <v>14</v>
      </c>
      <c r="L7" s="16" t="s">
        <v>15</v>
      </c>
      <c r="M7" s="17" t="s">
        <v>16</v>
      </c>
      <c r="N7" s="18" t="s">
        <v>17</v>
      </c>
      <c r="O7" s="19" t="s">
        <v>18</v>
      </c>
      <c r="P7" s="2971" t="s">
        <v>19</v>
      </c>
      <c r="Q7" s="21" t="s">
        <v>20</v>
      </c>
      <c r="R7" s="22" t="s">
        <v>21</v>
      </c>
      <c r="S7" s="23" t="s">
        <v>22</v>
      </c>
      <c r="T7" s="24" t="s">
        <v>23</v>
      </c>
      <c r="U7" s="25" t="s">
        <v>24</v>
      </c>
      <c r="V7" s="26" t="s">
        <v>25</v>
      </c>
      <c r="W7" s="27" t="s">
        <v>26</v>
      </c>
      <c r="X7" s="28" t="s">
        <v>27</v>
      </c>
      <c r="Y7" s="3022" t="s">
        <v>28</v>
      </c>
      <c r="Z7" s="30" t="s">
        <v>29</v>
      </c>
      <c r="AA7" s="31" t="s">
        <v>30</v>
      </c>
      <c r="AB7" s="32" t="s">
        <v>31</v>
      </c>
      <c r="AC7" s="33" t="s">
        <v>32</v>
      </c>
      <c r="AD7" s="34" t="s">
        <v>33</v>
      </c>
      <c r="AE7" s="35" t="s">
        <v>34</v>
      </c>
    </row>
    <row r="8" spans="2:35" ht="15" customHeight="1" x14ac:dyDescent="0.25">
      <c r="B8" s="4014" t="s">
        <v>36</v>
      </c>
      <c r="C8" s="4015"/>
      <c r="D8" s="4016"/>
      <c r="E8" s="4017"/>
      <c r="F8" s="4018"/>
      <c r="G8" s="4019"/>
      <c r="H8" s="4020"/>
      <c r="I8" s="4021"/>
      <c r="J8" s="4022"/>
      <c r="K8" s="4023"/>
      <c r="L8" s="4024"/>
      <c r="M8" s="4025"/>
      <c r="N8" s="4026"/>
      <c r="O8" s="4027"/>
      <c r="P8" s="4028"/>
      <c r="Q8" s="4029"/>
      <c r="R8" s="4030"/>
      <c r="S8" s="4031"/>
      <c r="T8" s="4032"/>
      <c r="U8" s="4033"/>
      <c r="V8" s="4034"/>
      <c r="W8" s="4035"/>
      <c r="X8" s="4036"/>
      <c r="Y8" s="4037"/>
      <c r="Z8" s="4038"/>
      <c r="AA8" s="4039"/>
      <c r="AB8" s="4040"/>
      <c r="AC8" s="4041"/>
      <c r="AD8" s="4042"/>
      <c r="AE8" s="36" t="s">
        <v>35</v>
      </c>
    </row>
    <row r="9" spans="2:35" x14ac:dyDescent="0.25">
      <c r="B9" s="37" t="s">
        <v>37</v>
      </c>
      <c r="C9" s="38">
        <f>'VA eurostat'!B19</f>
        <v>1026636</v>
      </c>
      <c r="D9" s="38">
        <f>'VA eurostat'!C19</f>
        <v>1020751</v>
      </c>
      <c r="E9" s="38">
        <f>'VA eurostat'!D19</f>
        <v>1018996</v>
      </c>
      <c r="F9" s="38">
        <f>'VA eurostat'!E19</f>
        <v>1064245</v>
      </c>
      <c r="G9" s="38">
        <f>'VA eurostat'!F19</f>
        <v>1087509</v>
      </c>
      <c r="H9" s="38">
        <f>'VA eurostat'!G19</f>
        <v>1131541</v>
      </c>
      <c r="I9" s="38">
        <f>'VA eurostat'!H19</f>
        <v>1188691</v>
      </c>
      <c r="J9" s="38">
        <f>'VA eurostat'!I19</f>
        <v>1200777</v>
      </c>
      <c r="K9" s="38">
        <f>'VA eurostat'!J19</f>
        <v>1202906</v>
      </c>
      <c r="L9" s="38">
        <f>'VA eurostat'!K19</f>
        <v>1239513</v>
      </c>
      <c r="M9" s="38">
        <f>'VA eurostat'!L19</f>
        <v>1261154</v>
      </c>
      <c r="N9" s="38">
        <f>'VA eurostat'!M19</f>
        <v>1334004</v>
      </c>
      <c r="O9" s="38">
        <f>'VA eurostat'!N19</f>
        <v>1415371</v>
      </c>
      <c r="P9" s="38">
        <f>'VA eurostat'!O19</f>
        <v>1432682</v>
      </c>
      <c r="Q9" s="38">
        <f>'VA eurostat'!P19</f>
        <v>1345362</v>
      </c>
      <c r="R9" s="38">
        <f>'VA eurostat'!Q19</f>
        <v>1434562</v>
      </c>
      <c r="S9" s="38">
        <f>'VA eurostat'!R19</f>
        <v>1509134</v>
      </c>
      <c r="T9" s="38">
        <f>'VA eurostat'!S19</f>
        <v>1538006</v>
      </c>
      <c r="U9" s="38">
        <f>'VA eurostat'!T19</f>
        <v>1576908</v>
      </c>
      <c r="V9" s="38">
        <f>'VA eurostat'!U19</f>
        <v>1659213</v>
      </c>
      <c r="W9" s="38">
        <f>'VA eurostat'!V19</f>
        <v>1728950</v>
      </c>
      <c r="X9" s="38">
        <f>'VA eurostat'!W19</f>
        <v>1805094</v>
      </c>
      <c r="Y9" s="38">
        <f>'VA eurostat'!X19</f>
        <v>1894148</v>
      </c>
      <c r="Z9" s="38">
        <f>'VA eurostat'!Y19</f>
        <v>1963399</v>
      </c>
      <c r="AA9" s="38">
        <f>'VA eurostat'!Z19</f>
        <v>2007945</v>
      </c>
      <c r="AB9" s="38">
        <f>'VA eurostat'!AA19</f>
        <v>1950941</v>
      </c>
      <c r="AC9" s="38">
        <f>'VA eurostat'!AB19</f>
        <v>2104957</v>
      </c>
      <c r="AD9" s="38">
        <f>'VA eurostat'!AC19</f>
        <v>2304978</v>
      </c>
      <c r="AE9" s="38">
        <f>'VA eurostat'!AD19</f>
        <v>2458863</v>
      </c>
    </row>
    <row r="10" spans="2:35" x14ac:dyDescent="0.25">
      <c r="B10" s="67" t="s">
        <v>38</v>
      </c>
      <c r="C10" s="68">
        <f>'EBE eurostat'!B19</f>
        <v>381251</v>
      </c>
      <c r="D10" s="68">
        <f>'EBE eurostat'!C19</f>
        <v>383908</v>
      </c>
      <c r="E10" s="68">
        <f>'EBE eurostat'!D19</f>
        <v>395067</v>
      </c>
      <c r="F10" s="68">
        <f>'EBE eurostat'!E19</f>
        <v>425979</v>
      </c>
      <c r="G10" s="68">
        <f>'EBE eurostat'!F19</f>
        <v>421993</v>
      </c>
      <c r="H10" s="68">
        <f>'EBE eurostat'!G19</f>
        <v>434048</v>
      </c>
      <c r="I10" s="68">
        <f>'EBE eurostat'!H19</f>
        <v>479682</v>
      </c>
      <c r="J10" s="68">
        <f>'EBE eurostat'!I19</f>
        <v>488838</v>
      </c>
      <c r="K10" s="68">
        <f>'EBE eurostat'!J19</f>
        <v>485725</v>
      </c>
      <c r="L10" s="68">
        <f>'EBE eurostat'!K19</f>
        <v>515834</v>
      </c>
      <c r="M10" s="68">
        <f>'EBE eurostat'!L19</f>
        <v>539701</v>
      </c>
      <c r="N10" s="68">
        <f>'EBE eurostat'!M19</f>
        <v>595615</v>
      </c>
      <c r="O10" s="68">
        <f>'EBE eurostat'!N19</f>
        <v>647825</v>
      </c>
      <c r="P10" s="68">
        <f>'EBE eurostat'!O19</f>
        <v>630897</v>
      </c>
      <c r="Q10" s="68">
        <f>'EBE eurostat'!P19</f>
        <v>553406</v>
      </c>
      <c r="R10" s="68">
        <f>'EBE eurostat'!Q19</f>
        <v>607766</v>
      </c>
      <c r="S10" s="68">
        <f>'EBE eurostat'!R19</f>
        <v>636842</v>
      </c>
      <c r="T10" s="68">
        <f>'EBE eurostat'!S19</f>
        <v>621717</v>
      </c>
      <c r="U10" s="68">
        <f>'EBE eurostat'!T19</f>
        <v>631383</v>
      </c>
      <c r="V10" s="68">
        <f>'EBE eurostat'!U19</f>
        <v>670124</v>
      </c>
      <c r="W10" s="68">
        <f>'EBE eurostat'!V19</f>
        <v>693998</v>
      </c>
      <c r="X10" s="68">
        <f>'EBE eurostat'!W19</f>
        <v>727798</v>
      </c>
      <c r="Y10" s="68">
        <f>'EBE eurostat'!X19</f>
        <v>758511</v>
      </c>
      <c r="Z10" s="68">
        <f>'EBE eurostat'!Y19</f>
        <v>760663</v>
      </c>
      <c r="AA10" s="68">
        <f>'EBE eurostat'!Z19</f>
        <v>747223</v>
      </c>
      <c r="AB10" s="68">
        <f>'EBE eurostat'!AA19</f>
        <v>733920</v>
      </c>
      <c r="AC10" s="68">
        <f>'EBE eurostat'!AB19</f>
        <v>846043</v>
      </c>
      <c r="AD10" s="68">
        <f>'EBE eurostat'!AC19</f>
        <v>906817</v>
      </c>
      <c r="AE10" s="68">
        <f>'EBE eurostat'!AD19</f>
        <v>962041</v>
      </c>
    </row>
    <row r="11" spans="2:35" x14ac:dyDescent="0.25">
      <c r="B11" s="69" t="s">
        <v>39</v>
      </c>
      <c r="C11" s="68">
        <f>' revenus distribués verEurostat'!B19</f>
        <v>142242</v>
      </c>
      <c r="D11" s="68">
        <f>' revenus distribués verEurostat'!C19</f>
        <v>138379</v>
      </c>
      <c r="E11" s="68">
        <f>' revenus distribués verEurostat'!D19</f>
        <v>152637</v>
      </c>
      <c r="F11" s="68">
        <f>' revenus distribués verEurostat'!E19</f>
        <v>174331</v>
      </c>
      <c r="G11" s="68">
        <f>' revenus distribués verEurostat'!F19</f>
        <v>186348</v>
      </c>
      <c r="H11" s="68">
        <f>' revenus distribués verEurostat'!G19</f>
        <v>192012</v>
      </c>
      <c r="I11" s="68">
        <f>' revenus distribués verEurostat'!H19</f>
        <v>263154</v>
      </c>
      <c r="J11" s="68">
        <f>' revenus distribués verEurostat'!I19</f>
        <v>229173</v>
      </c>
      <c r="K11" s="68">
        <f>' revenus distribués verEurostat'!J19</f>
        <v>245729</v>
      </c>
      <c r="L11" s="68">
        <f>' revenus distribués verEurostat'!K19</f>
        <v>255282</v>
      </c>
      <c r="M11" s="68">
        <f>' revenus distribués verEurostat'!L19</f>
        <v>285986</v>
      </c>
      <c r="N11" s="68">
        <f>' revenus distribués verEurostat'!M19</f>
        <v>324168</v>
      </c>
      <c r="O11" s="68">
        <f>' revenus distribués verEurostat'!N19</f>
        <v>344336</v>
      </c>
      <c r="P11" s="68">
        <f>' revenus distribués verEurostat'!O19</f>
        <v>337671</v>
      </c>
      <c r="Q11" s="68">
        <f>' revenus distribués verEurostat'!P19</f>
        <v>294524</v>
      </c>
      <c r="R11" s="68">
        <f>' revenus distribués verEurostat'!Q19</f>
        <v>285243</v>
      </c>
      <c r="S11" s="68">
        <f>' revenus distribués verEurostat'!R19</f>
        <v>304378</v>
      </c>
      <c r="T11" s="68">
        <f>' revenus distribués verEurostat'!S19</f>
        <v>308473</v>
      </c>
      <c r="U11" s="68">
        <f>' revenus distribués verEurostat'!T19</f>
        <v>300249</v>
      </c>
      <c r="V11" s="68">
        <f>' revenus distribués verEurostat'!U19</f>
        <v>298480</v>
      </c>
      <c r="W11" s="68">
        <f>' revenus distribués verEurostat'!V19</f>
        <v>310197</v>
      </c>
      <c r="X11" s="68">
        <f>' revenus distribués verEurostat'!W19</f>
        <v>334015</v>
      </c>
      <c r="Y11" s="68">
        <f>' revenus distribués verEurostat'!X19</f>
        <v>330948</v>
      </c>
      <c r="Z11" s="68">
        <f>' revenus distribués verEurostat'!Y19</f>
        <v>371737</v>
      </c>
      <c r="AA11" s="68">
        <f>' revenus distribués verEurostat'!Z19</f>
        <v>345377</v>
      </c>
      <c r="AB11" s="68">
        <f>' revenus distribués verEurostat'!AA19</f>
        <v>287031</v>
      </c>
      <c r="AC11" s="68">
        <f>' revenus distribués verEurostat'!AB19</f>
        <v>340005</v>
      </c>
      <c r="AD11" s="68">
        <f>' revenus distribués verEurostat'!AC19</f>
        <v>437208</v>
      </c>
      <c r="AE11" s="68">
        <f>' revenus distribués verEurostat'!AD19</f>
        <v>437471</v>
      </c>
    </row>
    <row r="12" spans="2:35" x14ac:dyDescent="0.25">
      <c r="B12" s="2829" t="s">
        <v>233</v>
      </c>
      <c r="C12" s="3173"/>
      <c r="D12" s="3173"/>
      <c r="E12" s="3173"/>
      <c r="F12" s="3173"/>
      <c r="G12" s="3173"/>
      <c r="H12" s="3173"/>
      <c r="I12" s="3173"/>
      <c r="J12" s="3173"/>
      <c r="K12" s="3173"/>
      <c r="L12" s="3173"/>
      <c r="M12" s="3173"/>
      <c r="N12" s="3173"/>
      <c r="O12" s="3173"/>
      <c r="P12" s="3173"/>
      <c r="Q12" s="3173"/>
      <c r="R12" s="3173"/>
      <c r="S12" s="3173"/>
      <c r="T12" s="3173"/>
      <c r="U12" s="3173"/>
      <c r="V12" s="3173"/>
      <c r="W12" s="3173"/>
      <c r="X12" s="3173"/>
      <c r="Y12" s="3173"/>
      <c r="Z12" s="3173"/>
      <c r="AA12" s="3173"/>
      <c r="AB12" s="3173"/>
      <c r="AC12" s="3173"/>
      <c r="AD12" s="3173"/>
      <c r="AE12" s="3173"/>
      <c r="AH12">
        <v>1</v>
      </c>
    </row>
    <row r="13" spans="2:35" x14ac:dyDescent="0.25">
      <c r="B13" s="70" t="s">
        <v>40</v>
      </c>
      <c r="C13" s="71">
        <f>' épargen brute eurost'!B19</f>
        <v>200975</v>
      </c>
      <c r="D13" s="71">
        <f>' épargen brute eurost'!C19</f>
        <v>205436</v>
      </c>
      <c r="E13" s="71">
        <f>' épargen brute eurost'!D19</f>
        <v>209328</v>
      </c>
      <c r="F13" s="71">
        <f>' épargen brute eurost'!E19</f>
        <v>226545</v>
      </c>
      <c r="G13" s="71">
        <f>' épargen brute eurost'!F19</f>
        <v>175531</v>
      </c>
      <c r="H13" s="71">
        <f>' épargen brute eurost'!G19</f>
        <v>183797</v>
      </c>
      <c r="I13" s="71">
        <f>' épargen brute eurost'!H19</f>
        <v>219946</v>
      </c>
      <c r="J13" s="71">
        <f>' épargen brute eurost'!I19</f>
        <v>243886</v>
      </c>
      <c r="K13" s="71">
        <f>' épargen brute eurost'!J19</f>
        <v>210469</v>
      </c>
      <c r="L13" s="71">
        <f>' épargen brute eurost'!K19</f>
        <v>260330</v>
      </c>
      <c r="M13" s="71">
        <f>' épargen brute eurost'!L19</f>
        <v>246328</v>
      </c>
      <c r="N13" s="71">
        <f>' épargen brute eurost'!M19</f>
        <v>271645</v>
      </c>
      <c r="O13" s="71">
        <f>' épargen brute eurost'!N19</f>
        <v>308022</v>
      </c>
      <c r="P13" s="71">
        <f>' épargen brute eurost'!O19</f>
        <v>290140</v>
      </c>
      <c r="Q13" s="71">
        <f>' épargen brute eurost'!P19</f>
        <v>286954</v>
      </c>
      <c r="R13" s="71">
        <f>' épargen brute eurost'!Q19</f>
        <v>344150</v>
      </c>
      <c r="S13" s="71">
        <f>' épargen brute eurost'!R19</f>
        <v>365963</v>
      </c>
      <c r="T13" s="71">
        <f>' épargen brute eurost'!S19</f>
        <v>335523</v>
      </c>
      <c r="U13" s="71">
        <f>' épargen brute eurost'!T19</f>
        <v>344614</v>
      </c>
      <c r="V13" s="71">
        <f>' épargen brute eurost'!U19</f>
        <v>357451</v>
      </c>
      <c r="W13" s="71">
        <f>' épargen brute eurost'!V19</f>
        <v>376212</v>
      </c>
      <c r="X13" s="71">
        <f>' épargen brute eurost'!W19</f>
        <v>411904</v>
      </c>
      <c r="Y13" s="71">
        <f>' épargen brute eurost'!X19</f>
        <v>412869</v>
      </c>
      <c r="Z13" s="71">
        <f>' épargen brute eurost'!Y19</f>
        <v>419357</v>
      </c>
      <c r="AA13" s="71">
        <f>' épargen brute eurost'!Z19</f>
        <v>437796</v>
      </c>
      <c r="AB13" s="71">
        <f>' épargen brute eurost'!AA19</f>
        <v>452559</v>
      </c>
      <c r="AC13" s="71">
        <f>' épargen brute eurost'!AB19</f>
        <v>516374</v>
      </c>
      <c r="AD13" s="71">
        <f>' épargen brute eurost'!AC19</f>
        <v>492630</v>
      </c>
      <c r="AE13" s="71">
        <f>' épargen brute eurost'!AD19</f>
        <v>541138</v>
      </c>
    </row>
    <row r="14" spans="2:35" x14ac:dyDescent="0.25">
      <c r="B14" s="72" t="s">
        <v>41</v>
      </c>
      <c r="C14" s="73">
        <f>'FBCF eurostat'!B19</f>
        <v>230892</v>
      </c>
      <c r="D14" s="73">
        <f>'FBCF eurostat'!C19</f>
        <v>228871</v>
      </c>
      <c r="E14" s="73">
        <f>'FBCF eurostat'!D19</f>
        <v>227511</v>
      </c>
      <c r="F14" s="73">
        <f>'FBCF eurostat'!E19</f>
        <v>239588</v>
      </c>
      <c r="G14" s="73">
        <f>'FBCF eurostat'!F19</f>
        <v>250237</v>
      </c>
      <c r="H14" s="73">
        <f>'FBCF eurostat'!G19</f>
        <v>268620</v>
      </c>
      <c r="I14" s="73">
        <f>'FBCF eurostat'!H19</f>
        <v>264532</v>
      </c>
      <c r="J14" s="73">
        <f>'FBCF eurostat'!I19</f>
        <v>240699</v>
      </c>
      <c r="K14" s="73">
        <f>'FBCF eurostat'!J19</f>
        <v>236898</v>
      </c>
      <c r="L14" s="73">
        <f>'FBCF eurostat'!K19</f>
        <v>242778</v>
      </c>
      <c r="M14" s="73">
        <f>'FBCF eurostat'!L19</f>
        <v>249126</v>
      </c>
      <c r="N14" s="73">
        <f>'FBCF eurostat'!M19</f>
        <v>271597</v>
      </c>
      <c r="O14" s="73">
        <f>'FBCF eurostat'!N19</f>
        <v>294178</v>
      </c>
      <c r="P14" s="73">
        <f>'FBCF eurostat'!O19</f>
        <v>302152</v>
      </c>
      <c r="Q14" s="73">
        <f>'FBCF eurostat'!P19</f>
        <v>258533</v>
      </c>
      <c r="R14" s="73">
        <f>'FBCF eurostat'!Q19</f>
        <v>277741</v>
      </c>
      <c r="S14" s="73">
        <f>'FBCF eurostat'!R19</f>
        <v>305011</v>
      </c>
      <c r="T14" s="73">
        <f>'FBCF eurostat'!S19</f>
        <v>307586</v>
      </c>
      <c r="U14" s="73">
        <f>'FBCF eurostat'!T19</f>
        <v>307953</v>
      </c>
      <c r="V14" s="73">
        <f>'FBCF eurostat'!U19</f>
        <v>329304</v>
      </c>
      <c r="W14" s="73">
        <f>'FBCF eurostat'!V19</f>
        <v>345355</v>
      </c>
      <c r="X14" s="73">
        <f>'FBCF eurostat'!W19</f>
        <v>360884</v>
      </c>
      <c r="Y14" s="73">
        <f>'FBCF eurostat'!X19</f>
        <v>381833</v>
      </c>
      <c r="Z14" s="73">
        <f>'FBCF eurostat'!Y19</f>
        <v>405280</v>
      </c>
      <c r="AA14" s="73">
        <f>'FBCF eurostat'!Z19</f>
        <v>422830</v>
      </c>
      <c r="AB14" s="73">
        <f>'FBCF eurostat'!AA19</f>
        <v>396121</v>
      </c>
      <c r="AC14" s="73">
        <f>'FBCF eurostat'!AB19</f>
        <v>417429</v>
      </c>
      <c r="AD14" s="73">
        <f>'FBCF eurostat'!AC19</f>
        <v>465869</v>
      </c>
      <c r="AE14" s="73">
        <f>'FBCF eurostat'!AD19</f>
        <v>492844</v>
      </c>
    </row>
    <row r="15" spans="2:35" x14ac:dyDescent="0.25">
      <c r="B15" s="3148" t="s">
        <v>191</v>
      </c>
      <c r="C15" s="75">
        <f>'revenus distibués recus ménages'!B19</f>
        <v>119721</v>
      </c>
      <c r="D15" s="75">
        <f>'revenus distibués recus ménages'!C19</f>
        <v>114846</v>
      </c>
      <c r="E15" s="75">
        <f>'revenus distibués recus ménages'!D19</f>
        <v>126302</v>
      </c>
      <c r="F15" s="75">
        <f>'revenus distibués recus ménages'!E19</f>
        <v>135449</v>
      </c>
      <c r="G15" s="75">
        <f>'revenus distibués recus ménages'!F19</f>
        <v>150969</v>
      </c>
      <c r="H15" s="75">
        <f>'revenus distibués recus ménages'!G19</f>
        <v>144925</v>
      </c>
      <c r="I15" s="75">
        <f>'revenus distibués recus ménages'!H19</f>
        <v>177931</v>
      </c>
      <c r="J15" s="75">
        <f>'revenus distibués recus ménages'!I19</f>
        <v>168512</v>
      </c>
      <c r="K15" s="75">
        <f>'revenus distibués recus ménages'!J19</f>
        <v>202028</v>
      </c>
      <c r="L15" s="75">
        <f>'revenus distibués recus ménages'!K19</f>
        <v>210354</v>
      </c>
      <c r="M15" s="75">
        <f>'revenus distibués recus ménages'!L19</f>
        <v>238127</v>
      </c>
      <c r="N15" s="75">
        <f>'revenus distibués recus ménages'!M19</f>
        <v>262278</v>
      </c>
      <c r="O15" s="75">
        <f>'revenus distibués recus ménages'!N19</f>
        <v>272066</v>
      </c>
      <c r="P15" s="75">
        <f>'revenus distibués recus ménages'!O19</f>
        <v>261109</v>
      </c>
      <c r="Q15" s="75">
        <f>'revenus distibués recus ménages'!P19</f>
        <v>250438</v>
      </c>
      <c r="R15" s="75">
        <f>'revenus distibués recus ménages'!Q19</f>
        <v>232654</v>
      </c>
      <c r="S15" s="75">
        <f>'revenus distibués recus ménages'!R19</f>
        <v>237491</v>
      </c>
      <c r="T15" s="75">
        <f>'revenus distibués recus ménages'!S19</f>
        <v>244723</v>
      </c>
      <c r="U15" s="75">
        <f>'revenus distibués recus ménages'!T19</f>
        <v>243768</v>
      </c>
      <c r="V15" s="75">
        <f>'revenus distibués recus ménages'!U19</f>
        <v>239371</v>
      </c>
      <c r="W15" s="75">
        <f>'revenus distibués recus ménages'!V19</f>
        <v>247066</v>
      </c>
      <c r="X15" s="75">
        <f>'revenus distibués recus ménages'!W19</f>
        <v>259722</v>
      </c>
      <c r="Y15" s="75">
        <f>'revenus distibués recus ménages'!X19</f>
        <v>264393</v>
      </c>
      <c r="Z15" s="75">
        <f>'revenus distibués recus ménages'!Y19</f>
        <v>292836</v>
      </c>
      <c r="AA15" s="75">
        <f>'revenus distibués recus ménages'!Z19</f>
        <v>263601</v>
      </c>
      <c r="AB15" s="75">
        <f>'revenus distibués recus ménages'!AA19</f>
        <v>230658</v>
      </c>
      <c r="AC15" s="75">
        <f>'revenus distibués recus ménages'!AB19</f>
        <v>268754</v>
      </c>
      <c r="AD15" s="75">
        <f>'revenus distibués recus ménages'!AC19</f>
        <v>354666</v>
      </c>
      <c r="AE15" s="75">
        <f>'revenus distibués recus ménages'!AD19</f>
        <v>341406</v>
      </c>
      <c r="AH15" s="2970"/>
      <c r="AI15" s="2970">
        <f>AE15/H15</f>
        <v>2.3557426254959464</v>
      </c>
    </row>
    <row r="16" spans="2:35" x14ac:dyDescent="0.25">
      <c r="B16" s="3159" t="s">
        <v>192</v>
      </c>
      <c r="C16" s="77"/>
      <c r="D16" s="78"/>
      <c r="E16" s="79"/>
      <c r="F16" s="80"/>
      <c r="G16" s="81"/>
      <c r="H16" s="82"/>
      <c r="I16" s="83"/>
      <c r="J16" s="84"/>
      <c r="K16" s="85"/>
      <c r="L16" s="86"/>
      <c r="M16" s="87"/>
      <c r="N16" s="88"/>
      <c r="O16" s="89"/>
      <c r="P16" s="2972"/>
      <c r="Q16" s="91"/>
      <c r="R16" s="92"/>
      <c r="S16" s="93"/>
      <c r="T16" s="94"/>
      <c r="U16" s="95"/>
      <c r="V16" s="96"/>
      <c r="W16" s="97"/>
      <c r="X16" s="98"/>
      <c r="Y16" s="3023"/>
      <c r="Z16" s="100"/>
      <c r="AA16" s="101"/>
      <c r="AB16" s="102"/>
      <c r="AC16" s="103"/>
      <c r="AD16" s="104"/>
      <c r="AE16" s="105"/>
    </row>
    <row r="17" spans="2:31" ht="15" customHeight="1" x14ac:dyDescent="0.25">
      <c r="B17" s="4043" t="s">
        <v>44</v>
      </c>
      <c r="C17" s="4044"/>
      <c r="D17" s="4045"/>
      <c r="E17" s="4046"/>
      <c r="F17" s="4047"/>
      <c r="G17" s="4048"/>
      <c r="H17" s="4049"/>
      <c r="I17" s="4050"/>
      <c r="J17" s="4051"/>
      <c r="K17" s="4052"/>
      <c r="L17" s="4053"/>
      <c r="M17" s="4054"/>
      <c r="N17" s="4055"/>
      <c r="O17" s="4056"/>
      <c r="P17" s="4057"/>
      <c r="Q17" s="4058"/>
      <c r="R17" s="4059"/>
      <c r="S17" s="4060"/>
      <c r="T17" s="4061"/>
      <c r="U17" s="4062"/>
      <c r="V17" s="4063"/>
      <c r="W17" s="4064"/>
      <c r="X17" s="4065"/>
      <c r="Y17" s="4066"/>
      <c r="Z17" s="4067"/>
      <c r="AA17" s="4068"/>
      <c r="AB17" s="4069"/>
      <c r="AC17" s="4070"/>
      <c r="AD17" s="4071"/>
      <c r="AE17" s="106" t="s">
        <v>35</v>
      </c>
    </row>
    <row r="18" spans="2:31" x14ac:dyDescent="0.25">
      <c r="B18" s="107" t="s">
        <v>38</v>
      </c>
      <c r="C18" s="108">
        <v>96911</v>
      </c>
      <c r="D18" s="109">
        <v>95963</v>
      </c>
      <c r="E18" s="110">
        <v>102482</v>
      </c>
      <c r="F18" s="111">
        <v>107923</v>
      </c>
      <c r="G18" s="112">
        <v>119546</v>
      </c>
      <c r="H18" s="113">
        <v>128893</v>
      </c>
      <c r="I18" s="114">
        <v>134261</v>
      </c>
      <c r="J18" s="115">
        <v>152081</v>
      </c>
      <c r="K18" s="116">
        <v>162839</v>
      </c>
      <c r="L18" s="117">
        <v>172744</v>
      </c>
      <c r="M18" s="118">
        <v>197240</v>
      </c>
      <c r="N18" s="119">
        <v>221678</v>
      </c>
      <c r="O18" s="120">
        <v>231207</v>
      </c>
      <c r="P18" s="2973">
        <v>268247</v>
      </c>
      <c r="Q18" s="122">
        <v>263567</v>
      </c>
      <c r="R18" s="123">
        <v>298084</v>
      </c>
      <c r="S18" s="124">
        <v>317585</v>
      </c>
      <c r="T18" s="125">
        <v>305709</v>
      </c>
      <c r="U18" s="126">
        <v>314979</v>
      </c>
      <c r="V18" s="127">
        <v>285542</v>
      </c>
      <c r="W18" s="128">
        <v>272892</v>
      </c>
      <c r="X18" s="129">
        <v>322610</v>
      </c>
      <c r="Y18" s="3024">
        <v>347365</v>
      </c>
      <c r="Z18" s="131">
        <v>390062</v>
      </c>
      <c r="AA18" s="132">
        <v>426269</v>
      </c>
      <c r="AB18" s="133">
        <v>474972</v>
      </c>
      <c r="AC18" s="134">
        <v>564749</v>
      </c>
      <c r="AD18" s="135">
        <v>626563</v>
      </c>
      <c r="AE18" s="136" t="s">
        <v>35</v>
      </c>
    </row>
    <row r="19" spans="2:31" x14ac:dyDescent="0.25">
      <c r="B19" s="137" t="s">
        <v>39</v>
      </c>
      <c r="C19" s="138">
        <v>5354</v>
      </c>
      <c r="D19" s="139">
        <v>6555</v>
      </c>
      <c r="E19" s="140">
        <v>6767</v>
      </c>
      <c r="F19" s="141">
        <v>7748</v>
      </c>
      <c r="G19" s="142">
        <v>8677</v>
      </c>
      <c r="H19" s="143">
        <v>6814</v>
      </c>
      <c r="I19" s="144">
        <v>7367</v>
      </c>
      <c r="J19" s="145">
        <v>7734</v>
      </c>
      <c r="K19" s="146">
        <v>7866</v>
      </c>
      <c r="L19" s="147">
        <v>7912</v>
      </c>
      <c r="M19" s="148">
        <v>9994</v>
      </c>
      <c r="N19" s="149">
        <v>6575</v>
      </c>
      <c r="O19" s="150">
        <v>5532</v>
      </c>
      <c r="P19" s="2974">
        <v>5115</v>
      </c>
      <c r="Q19" s="152">
        <v>5080</v>
      </c>
      <c r="R19" s="153">
        <v>5339</v>
      </c>
      <c r="S19" s="154">
        <v>6278</v>
      </c>
      <c r="T19" s="155">
        <v>7684</v>
      </c>
      <c r="U19" s="156">
        <v>7132</v>
      </c>
      <c r="V19" s="157">
        <v>8257</v>
      </c>
      <c r="W19" s="158">
        <v>7741</v>
      </c>
      <c r="X19" s="159">
        <v>6767</v>
      </c>
      <c r="Y19" s="3025">
        <v>8702</v>
      </c>
      <c r="Z19" s="161">
        <v>8223</v>
      </c>
      <c r="AA19" s="162">
        <v>5979</v>
      </c>
      <c r="AB19" s="163">
        <v>6796</v>
      </c>
      <c r="AC19" s="164">
        <v>3578</v>
      </c>
      <c r="AD19" s="165">
        <v>3239</v>
      </c>
      <c r="AE19" s="166" t="s">
        <v>35</v>
      </c>
    </row>
    <row r="20" spans="2:31" x14ac:dyDescent="0.25">
      <c r="B20" s="167" t="s">
        <v>40</v>
      </c>
      <c r="C20" s="168">
        <v>48153</v>
      </c>
      <c r="D20" s="169">
        <v>43705</v>
      </c>
      <c r="E20" s="170">
        <v>50177</v>
      </c>
      <c r="F20" s="171">
        <v>52792</v>
      </c>
      <c r="G20" s="172">
        <v>53519</v>
      </c>
      <c r="H20" s="173">
        <v>61730</v>
      </c>
      <c r="I20" s="174">
        <v>72231</v>
      </c>
      <c r="J20" s="175">
        <v>78723</v>
      </c>
      <c r="K20" s="176">
        <v>82691</v>
      </c>
      <c r="L20" s="177">
        <v>74944</v>
      </c>
      <c r="M20" s="178">
        <v>79649</v>
      </c>
      <c r="N20" s="179">
        <v>81038</v>
      </c>
      <c r="O20" s="180">
        <v>78402</v>
      </c>
      <c r="P20" s="2975">
        <v>121242</v>
      </c>
      <c r="Q20" s="182">
        <v>131325</v>
      </c>
      <c r="R20" s="183">
        <v>133922</v>
      </c>
      <c r="S20" s="184">
        <v>156427</v>
      </c>
      <c r="T20" s="185">
        <v>152515</v>
      </c>
      <c r="U20" s="186">
        <v>153965</v>
      </c>
      <c r="V20" s="187">
        <v>129384</v>
      </c>
      <c r="W20" s="188">
        <v>104827</v>
      </c>
      <c r="X20" s="189">
        <v>136537</v>
      </c>
      <c r="Y20" s="3026">
        <v>135133</v>
      </c>
      <c r="Z20" s="191">
        <v>155676</v>
      </c>
      <c r="AA20" s="192">
        <v>205918</v>
      </c>
      <c r="AB20" s="193">
        <v>266326</v>
      </c>
      <c r="AC20" s="194">
        <v>246500</v>
      </c>
      <c r="AD20" s="195">
        <v>284302</v>
      </c>
      <c r="AE20" s="196" t="s">
        <v>35</v>
      </c>
    </row>
    <row r="21" spans="2:31" x14ac:dyDescent="0.25">
      <c r="B21" s="197" t="s">
        <v>41</v>
      </c>
      <c r="C21" s="198">
        <v>67150</v>
      </c>
      <c r="D21" s="199">
        <v>71427</v>
      </c>
      <c r="E21" s="200">
        <v>75717</v>
      </c>
      <c r="F21" s="201">
        <v>79376</v>
      </c>
      <c r="G21" s="202">
        <v>79630</v>
      </c>
      <c r="H21" s="203">
        <v>74964</v>
      </c>
      <c r="I21" s="204">
        <v>81670</v>
      </c>
      <c r="J21" s="205">
        <v>93744</v>
      </c>
      <c r="K21" s="206">
        <v>105126</v>
      </c>
      <c r="L21" s="207">
        <v>116315</v>
      </c>
      <c r="M21" s="208">
        <v>130083</v>
      </c>
      <c r="N21" s="209">
        <v>145850</v>
      </c>
      <c r="O21" s="210">
        <v>173898</v>
      </c>
      <c r="P21" s="2976">
        <v>181828</v>
      </c>
      <c r="Q21" s="212">
        <v>172725</v>
      </c>
      <c r="R21" s="213">
        <v>195162</v>
      </c>
      <c r="S21" s="214">
        <v>238721</v>
      </c>
      <c r="T21" s="215">
        <v>256716</v>
      </c>
      <c r="U21" s="216">
        <v>243838</v>
      </c>
      <c r="V21" s="217">
        <v>224311</v>
      </c>
      <c r="W21" s="218">
        <v>199596</v>
      </c>
      <c r="X21" s="219">
        <v>187854</v>
      </c>
      <c r="Y21" s="3027">
        <v>203631</v>
      </c>
      <c r="Z21" s="221">
        <v>205748</v>
      </c>
      <c r="AA21" s="222">
        <v>201069</v>
      </c>
      <c r="AB21" s="223">
        <v>214309</v>
      </c>
      <c r="AC21" s="224">
        <v>251943</v>
      </c>
      <c r="AD21" s="225">
        <v>284896</v>
      </c>
      <c r="AE21" s="226" t="s">
        <v>35</v>
      </c>
    </row>
    <row r="22" spans="2:31" x14ac:dyDescent="0.25">
      <c r="B22" s="3159" t="s">
        <v>192</v>
      </c>
      <c r="C22" s="227">
        <f>'ménages OCDE'!C15</f>
        <v>6500</v>
      </c>
      <c r="D22" s="227">
        <f>'ménages OCDE'!D15</f>
        <v>6781</v>
      </c>
      <c r="E22" s="227">
        <f>'ménages OCDE'!E15</f>
        <v>7833</v>
      </c>
      <c r="F22" s="227">
        <f>'ménages OCDE'!F15</f>
        <v>8560</v>
      </c>
      <c r="G22" s="227">
        <f>'ménages OCDE'!G15</f>
        <v>10781</v>
      </c>
      <c r="H22" s="227">
        <f>'ménages OCDE'!H15</f>
        <v>13453</v>
      </c>
      <c r="I22" s="227">
        <f>'ménages OCDE'!I15</f>
        <v>11943</v>
      </c>
      <c r="J22" s="227">
        <f>'ménages OCDE'!J15</f>
        <v>14041</v>
      </c>
      <c r="K22" s="227">
        <f>'ménages OCDE'!K15</f>
        <v>16168</v>
      </c>
      <c r="L22" s="227">
        <f>'ménages OCDE'!L15</f>
        <v>18861</v>
      </c>
      <c r="M22" s="227">
        <f>'ménages OCDE'!M15</f>
        <v>21410</v>
      </c>
      <c r="N22" s="227">
        <f>'ménages OCDE'!N15</f>
        <v>26696</v>
      </c>
      <c r="O22" s="227">
        <f>'ménages OCDE'!O15</f>
        <v>28056</v>
      </c>
      <c r="P22" s="227">
        <f>'ménages OCDE'!P15</f>
        <v>28550</v>
      </c>
      <c r="Q22" s="227">
        <f>'ménages OCDE'!Q15</f>
        <v>26824</v>
      </c>
      <c r="R22" s="227">
        <f>'ménages OCDE'!R15</f>
        <v>29307</v>
      </c>
      <c r="S22" s="227">
        <f>'ménages OCDE'!S15</f>
        <v>30055</v>
      </c>
      <c r="T22" s="227">
        <f>'ménages OCDE'!T15</f>
        <v>30352</v>
      </c>
      <c r="U22" s="227">
        <f>'ménages OCDE'!U15</f>
        <v>33012</v>
      </c>
      <c r="V22" s="227">
        <f>'ménages OCDE'!V15</f>
        <v>33305</v>
      </c>
      <c r="W22" s="227">
        <f>'ménages OCDE'!W15</f>
        <v>34576</v>
      </c>
      <c r="X22" s="227">
        <f>'ménages OCDE'!X15</f>
        <v>34338</v>
      </c>
      <c r="Y22" s="227">
        <f>'ménages OCDE'!Y15</f>
        <v>38686</v>
      </c>
      <c r="Z22" s="227">
        <f>'ménages OCDE'!Z15</f>
        <v>42939</v>
      </c>
      <c r="AA22" s="227">
        <f>'ménages OCDE'!AA15</f>
        <v>41182</v>
      </c>
      <c r="AB22" s="227">
        <f>'ménages OCDE'!AB15</f>
        <v>35493</v>
      </c>
      <c r="AC22" s="227">
        <f>'ménages OCDE'!AC15</f>
        <v>44386</v>
      </c>
      <c r="AD22" s="227">
        <f>'ménages OCDE'!AD15</f>
        <v>47494</v>
      </c>
      <c r="AE22" s="227" t="str">
        <f>'ménages OCDE'!AE15</f>
        <v/>
      </c>
    </row>
    <row r="23" spans="2:31" ht="15" customHeight="1" x14ac:dyDescent="0.25">
      <c r="B23" s="3956" t="s">
        <v>45</v>
      </c>
      <c r="C23" s="3957"/>
      <c r="D23" s="3958"/>
      <c r="E23" s="3959"/>
      <c r="F23" s="3960"/>
      <c r="G23" s="3961"/>
      <c r="H23" s="3962"/>
      <c r="I23" s="3963"/>
      <c r="J23" s="3964"/>
      <c r="K23" s="3965"/>
      <c r="L23" s="3966"/>
      <c r="M23" s="3967"/>
      <c r="N23" s="3968"/>
      <c r="O23" s="3969"/>
      <c r="P23" s="3970"/>
      <c r="Q23" s="3971"/>
      <c r="R23" s="3972"/>
      <c r="S23" s="3973"/>
      <c r="T23" s="3974"/>
      <c r="U23" s="3975"/>
      <c r="V23" s="3976"/>
      <c r="W23" s="3977"/>
      <c r="X23" s="3978"/>
      <c r="Y23" s="3979"/>
      <c r="Z23" s="3980"/>
      <c r="AA23" s="3981"/>
      <c r="AB23" s="3982"/>
      <c r="AC23" s="3983"/>
      <c r="AD23" s="3984"/>
      <c r="AE23" s="256" t="s">
        <v>35</v>
      </c>
    </row>
    <row r="24" spans="2:31" x14ac:dyDescent="0.25">
      <c r="B24" s="257" t="s">
        <v>37</v>
      </c>
      <c r="C24" s="258">
        <f>'VA eurostat'!B34</f>
        <v>92135</v>
      </c>
      <c r="D24" s="258">
        <f>'VA eurostat'!C34</f>
        <v>93245</v>
      </c>
      <c r="E24" s="258">
        <f>'VA eurostat'!D34</f>
        <v>95721</v>
      </c>
      <c r="F24" s="258">
        <f>'VA eurostat'!E34</f>
        <v>100306</v>
      </c>
      <c r="G24" s="258">
        <f>'VA eurostat'!F34</f>
        <v>105420</v>
      </c>
      <c r="H24" s="258">
        <f>'VA eurostat'!G34</f>
        <v>111475</v>
      </c>
      <c r="I24" s="258">
        <f>'VA eurostat'!H34</f>
        <v>116704</v>
      </c>
      <c r="J24" s="258">
        <f>'VA eurostat'!I34</f>
        <v>119820</v>
      </c>
      <c r="K24" s="258">
        <f>'VA eurostat'!J34</f>
        <v>123460</v>
      </c>
      <c r="L24" s="258">
        <f>'VA eurostat'!K34</f>
        <v>128593</v>
      </c>
      <c r="M24" s="258">
        <f>'VA eurostat'!L34</f>
        <v>134289</v>
      </c>
      <c r="N24" s="258">
        <f>'VA eurostat'!M34</f>
        <v>143338</v>
      </c>
      <c r="O24" s="258">
        <f>'VA eurostat'!N34</f>
        <v>153037</v>
      </c>
      <c r="P24" s="258">
        <f>'VA eurostat'!O34</f>
        <v>158283</v>
      </c>
      <c r="Q24" s="258">
        <f>'VA eurostat'!P34</f>
        <v>152381</v>
      </c>
      <c r="R24" s="258">
        <f>'VA eurostat'!Q34</f>
        <v>156728</v>
      </c>
      <c r="S24" s="258">
        <f>'VA eurostat'!R34</f>
        <v>165814</v>
      </c>
      <c r="T24" s="258">
        <f>'VA eurostat'!S34</f>
        <v>170354</v>
      </c>
      <c r="U24" s="258">
        <f>'VA eurostat'!T34</f>
        <v>171927</v>
      </c>
      <c r="V24" s="258">
        <f>'VA eurostat'!U34</f>
        <v>177530</v>
      </c>
      <c r="W24" s="258">
        <f>'VA eurostat'!V34</f>
        <v>183741</v>
      </c>
      <c r="X24" s="258">
        <f>'VA eurostat'!W34</f>
        <v>193264</v>
      </c>
      <c r="Y24" s="258">
        <f>'VA eurostat'!X34</f>
        <v>199046</v>
      </c>
      <c r="Z24" s="258">
        <f>'VA eurostat'!Y34</f>
        <v>210059</v>
      </c>
      <c r="AA24" s="258">
        <f>'VA eurostat'!Z34</f>
        <v>216958</v>
      </c>
      <c r="AB24" s="258">
        <f>'VA eurostat'!AA34</f>
        <v>207070</v>
      </c>
      <c r="AC24" s="258">
        <f>'VA eurostat'!AB34</f>
        <v>221212</v>
      </c>
      <c r="AD24" s="258">
        <f>'VA eurostat'!AC34</f>
        <v>248172</v>
      </c>
      <c r="AE24" s="258">
        <f>'VA eurostat'!AD34</f>
        <v>257930</v>
      </c>
    </row>
    <row r="25" spans="2:31" x14ac:dyDescent="0.25">
      <c r="B25" s="287" t="s">
        <v>38</v>
      </c>
      <c r="C25" s="288">
        <f>'EBE eurostat'!B34</f>
        <v>34021</v>
      </c>
      <c r="D25" s="288">
        <f>'EBE eurostat'!C34</f>
        <v>35610</v>
      </c>
      <c r="E25" s="288">
        <f>'EBE eurostat'!D34</f>
        <v>38258</v>
      </c>
      <c r="F25" s="288">
        <f>'EBE eurostat'!E34</f>
        <v>40646</v>
      </c>
      <c r="G25" s="288">
        <f>'EBE eurostat'!F34</f>
        <v>42960</v>
      </c>
      <c r="H25" s="288">
        <f>'EBE eurostat'!G34</f>
        <v>46119</v>
      </c>
      <c r="I25" s="288">
        <f>'EBE eurostat'!H34</f>
        <v>49348</v>
      </c>
      <c r="J25" s="288">
        <f>'EBE eurostat'!I34</f>
        <v>50976</v>
      </c>
      <c r="K25" s="288">
        <f>'EBE eurostat'!J34</f>
        <v>53070</v>
      </c>
      <c r="L25" s="288">
        <f>'EBE eurostat'!K34</f>
        <v>57452</v>
      </c>
      <c r="M25" s="288">
        <f>'EBE eurostat'!L34</f>
        <v>61605</v>
      </c>
      <c r="N25" s="288">
        <f>'EBE eurostat'!M34</f>
        <v>66421</v>
      </c>
      <c r="O25" s="288">
        <f>'EBE eurostat'!N34</f>
        <v>71418</v>
      </c>
      <c r="P25" s="288">
        <f>'EBE eurostat'!O34</f>
        <v>70521</v>
      </c>
      <c r="Q25" s="288">
        <f>'EBE eurostat'!P34</f>
        <v>65484</v>
      </c>
      <c r="R25" s="288">
        <f>'EBE eurostat'!Q34</f>
        <v>67790</v>
      </c>
      <c r="S25" s="288">
        <f>'EBE eurostat'!R34</f>
        <v>71821</v>
      </c>
      <c r="T25" s="288">
        <f>'EBE eurostat'!S34</f>
        <v>72066</v>
      </c>
      <c r="U25" s="288">
        <f>'EBE eurostat'!T34</f>
        <v>70074</v>
      </c>
      <c r="V25" s="288">
        <f>'EBE eurostat'!U34</f>
        <v>72715</v>
      </c>
      <c r="W25" s="288">
        <f>'EBE eurostat'!V34</f>
        <v>75951</v>
      </c>
      <c r="X25" s="288">
        <f>'EBE eurostat'!W34</f>
        <v>80678</v>
      </c>
      <c r="Y25" s="288">
        <f>'EBE eurostat'!X34</f>
        <v>82504</v>
      </c>
      <c r="Z25" s="288">
        <f>'EBE eurostat'!Y34</f>
        <v>87235</v>
      </c>
      <c r="AA25" s="288">
        <f>'EBE eurostat'!Z34</f>
        <v>87983</v>
      </c>
      <c r="AB25" s="288">
        <f>'EBE eurostat'!AA34</f>
        <v>90917</v>
      </c>
      <c r="AC25" s="288">
        <f>'EBE eurostat'!AB34</f>
        <v>97586</v>
      </c>
      <c r="AD25" s="288">
        <f>'EBE eurostat'!AC34</f>
        <v>103438</v>
      </c>
      <c r="AE25" s="288">
        <f>'EBE eurostat'!AD34</f>
        <v>99402</v>
      </c>
    </row>
    <row r="26" spans="2:31" x14ac:dyDescent="0.25">
      <c r="B26" s="289" t="s">
        <v>39</v>
      </c>
      <c r="C26" s="290">
        <f>' revenus distribués verEurostat'!B34</f>
        <v>10143</v>
      </c>
      <c r="D26" s="290">
        <f>' revenus distribués verEurostat'!C34</f>
        <v>13964</v>
      </c>
      <c r="E26" s="290">
        <f>' revenus distribués verEurostat'!D34</f>
        <v>14233</v>
      </c>
      <c r="F26" s="290">
        <f>' revenus distribués verEurostat'!E34</f>
        <v>16813</v>
      </c>
      <c r="G26" s="290">
        <f>' revenus distribués verEurostat'!F34</f>
        <v>16918</v>
      </c>
      <c r="H26" s="290">
        <f>' revenus distribués verEurostat'!G34</f>
        <v>19052</v>
      </c>
      <c r="I26" s="290">
        <f>' revenus distribués verEurostat'!H34</f>
        <v>18685</v>
      </c>
      <c r="J26" s="290">
        <f>' revenus distribués verEurostat'!I34</f>
        <v>17181</v>
      </c>
      <c r="K26" s="290">
        <f>' revenus distribués verEurostat'!J34</f>
        <v>21373</v>
      </c>
      <c r="L26" s="290">
        <f>' revenus distribués verEurostat'!K34</f>
        <v>25268</v>
      </c>
      <c r="M26" s="290">
        <f>' revenus distribués verEurostat'!L34</f>
        <v>28247</v>
      </c>
      <c r="N26" s="290">
        <f>' revenus distribués verEurostat'!M34</f>
        <v>30185</v>
      </c>
      <c r="O26" s="290">
        <f>' revenus distribués verEurostat'!N34</f>
        <v>33386</v>
      </c>
      <c r="P26" s="290">
        <f>' revenus distribués verEurostat'!O34</f>
        <v>32627</v>
      </c>
      <c r="Q26" s="290">
        <f>' revenus distribués verEurostat'!P34</f>
        <v>30190</v>
      </c>
      <c r="R26" s="290">
        <f>' revenus distribués verEurostat'!Q34</f>
        <v>26145</v>
      </c>
      <c r="S26" s="290">
        <f>' revenus distribués verEurostat'!R34</f>
        <v>25541</v>
      </c>
      <c r="T26" s="290">
        <f>' revenus distribués verEurostat'!S34</f>
        <v>30758</v>
      </c>
      <c r="U26" s="290">
        <f>' revenus distribués verEurostat'!T34</f>
        <v>28238</v>
      </c>
      <c r="V26" s="290">
        <f>' revenus distribués verEurostat'!U34</f>
        <v>29933</v>
      </c>
      <c r="W26" s="290">
        <f>' revenus distribués verEurostat'!V34</f>
        <v>30064</v>
      </c>
      <c r="X26" s="290">
        <f>' revenus distribués verEurostat'!W34</f>
        <v>26341</v>
      </c>
      <c r="Y26" s="290">
        <f>' revenus distribués verEurostat'!X34</f>
        <v>28430</v>
      </c>
      <c r="Z26" s="290">
        <f>' revenus distribués verEurostat'!Y34</f>
        <v>34496</v>
      </c>
      <c r="AA26" s="290">
        <f>' revenus distribués verEurostat'!Z34</f>
        <v>31482</v>
      </c>
      <c r="AB26" s="290">
        <f>' revenus distribués verEurostat'!AA34</f>
        <v>21843</v>
      </c>
      <c r="AC26" s="290">
        <f>' revenus distribués verEurostat'!AB34</f>
        <v>27703</v>
      </c>
      <c r="AD26" s="290">
        <f>' revenus distribués verEurostat'!AC34</f>
        <v>34155</v>
      </c>
      <c r="AE26" s="290">
        <f>' revenus distribués verEurostat'!AD34</f>
        <v>38445</v>
      </c>
    </row>
    <row r="27" spans="2:31" x14ac:dyDescent="0.25">
      <c r="B27" s="3174" t="s">
        <v>234</v>
      </c>
      <c r="C27" s="2833"/>
      <c r="D27" s="2834"/>
      <c r="E27" s="2835"/>
      <c r="F27" s="2836"/>
      <c r="G27" s="2837"/>
      <c r="H27" s="2838"/>
      <c r="I27" s="2839"/>
      <c r="J27" s="2840"/>
      <c r="K27" s="2841"/>
      <c r="L27" s="2842"/>
      <c r="M27" s="2843"/>
      <c r="N27" s="2844"/>
      <c r="O27" s="2845"/>
      <c r="P27" s="2977"/>
      <c r="Q27" s="2846"/>
      <c r="R27" s="2847"/>
      <c r="S27" s="2848"/>
      <c r="T27" s="2849"/>
      <c r="U27" s="2850"/>
      <c r="V27" s="2851"/>
      <c r="W27" s="2852"/>
      <c r="X27" s="2853"/>
      <c r="Y27" s="3028"/>
      <c r="Z27" s="2854"/>
      <c r="AA27" s="2855"/>
      <c r="AB27" s="2856"/>
      <c r="AC27" s="2857"/>
      <c r="AD27" s="2858"/>
      <c r="AE27" s="2859"/>
    </row>
    <row r="28" spans="2:31" x14ac:dyDescent="0.25">
      <c r="B28" s="291" t="s">
        <v>40</v>
      </c>
      <c r="C28" s="292">
        <f>' épargen brute eurost'!B34</f>
        <v>19153</v>
      </c>
      <c r="D28" s="292">
        <f>' épargen brute eurost'!C34</f>
        <v>16945</v>
      </c>
      <c r="E28" s="292">
        <f>' épargen brute eurost'!D34</f>
        <v>18549</v>
      </c>
      <c r="F28" s="292">
        <f>' épargen brute eurost'!E34</f>
        <v>20524</v>
      </c>
      <c r="G28" s="292">
        <f>' épargen brute eurost'!F34</f>
        <v>21615</v>
      </c>
      <c r="H28" s="292">
        <f>' épargen brute eurost'!G34</f>
        <v>22527</v>
      </c>
      <c r="I28" s="292">
        <f>' épargen brute eurost'!H34</f>
        <v>22918</v>
      </c>
      <c r="J28" s="292">
        <f>' épargen brute eurost'!I34</f>
        <v>30211</v>
      </c>
      <c r="K28" s="292">
        <f>' épargen brute eurost'!J34</f>
        <v>30399</v>
      </c>
      <c r="L28" s="292">
        <f>' épargen brute eurost'!K34</f>
        <v>31498</v>
      </c>
      <c r="M28" s="292">
        <f>' épargen brute eurost'!L34</f>
        <v>32025</v>
      </c>
      <c r="N28" s="292">
        <f>' épargen brute eurost'!M34</f>
        <v>36695</v>
      </c>
      <c r="O28" s="292">
        <f>' épargen brute eurost'!N34</f>
        <v>35924</v>
      </c>
      <c r="P28" s="292">
        <f>' épargen brute eurost'!O34</f>
        <v>36131</v>
      </c>
      <c r="Q28" s="292">
        <f>' épargen brute eurost'!P34</f>
        <v>35373</v>
      </c>
      <c r="R28" s="292">
        <f>' épargen brute eurost'!Q34</f>
        <v>41829</v>
      </c>
      <c r="S28" s="292">
        <f>' épargen brute eurost'!R34</f>
        <v>45358</v>
      </c>
      <c r="T28" s="292">
        <f>' épargen brute eurost'!S34</f>
        <v>40672</v>
      </c>
      <c r="U28" s="292">
        <f>' épargen brute eurost'!T34</f>
        <v>43087</v>
      </c>
      <c r="V28" s="292">
        <f>' épargen brute eurost'!U34</f>
        <v>43742</v>
      </c>
      <c r="W28" s="292">
        <f>' épargen brute eurost'!V34</f>
        <v>44532</v>
      </c>
      <c r="X28" s="292">
        <f>' épargen brute eurost'!W34</f>
        <v>55398</v>
      </c>
      <c r="Y28" s="292">
        <f>' épargen brute eurost'!X34</f>
        <v>51872</v>
      </c>
      <c r="Z28" s="292">
        <f>' épargen brute eurost'!Y34</f>
        <v>52032</v>
      </c>
      <c r="AA28" s="292">
        <f>' épargen brute eurost'!Z34</f>
        <v>56344</v>
      </c>
      <c r="AB28" s="292">
        <f>' épargen brute eurost'!AA34</f>
        <v>73875</v>
      </c>
      <c r="AC28" s="292">
        <f>' épargen brute eurost'!AB34</f>
        <v>71976</v>
      </c>
      <c r="AD28" s="292">
        <f>' épargen brute eurost'!AC34</f>
        <v>68724</v>
      </c>
      <c r="AE28" s="292">
        <f>' épargen brute eurost'!AD34</f>
        <v>61629</v>
      </c>
    </row>
    <row r="29" spans="2:31" x14ac:dyDescent="0.25">
      <c r="B29" s="293" t="s">
        <v>41</v>
      </c>
      <c r="C29" s="294">
        <f>'FBCF eurostat'!B34</f>
        <v>24469</v>
      </c>
      <c r="D29" s="294">
        <f>'FBCF eurostat'!C34</f>
        <v>25687</v>
      </c>
      <c r="E29" s="294">
        <f>'FBCF eurostat'!D34</f>
        <v>26400</v>
      </c>
      <c r="F29" s="294">
        <f>'FBCF eurostat'!E34</f>
        <v>27897</v>
      </c>
      <c r="G29" s="294">
        <f>'FBCF eurostat'!F34</f>
        <v>28865</v>
      </c>
      <c r="H29" s="294">
        <f>'FBCF eurostat'!G34</f>
        <v>32473</v>
      </c>
      <c r="I29" s="294">
        <f>'FBCF eurostat'!H34</f>
        <v>33419</v>
      </c>
      <c r="J29" s="294">
        <f>'FBCF eurostat'!I34</f>
        <v>32066</v>
      </c>
      <c r="K29" s="294">
        <f>'FBCF eurostat'!J34</f>
        <v>35257</v>
      </c>
      <c r="L29" s="294">
        <f>'FBCF eurostat'!K34</f>
        <v>35992</v>
      </c>
      <c r="M29" s="294">
        <f>'FBCF eurostat'!L34</f>
        <v>35698</v>
      </c>
      <c r="N29" s="294">
        <f>'FBCF eurostat'!M34</f>
        <v>36843</v>
      </c>
      <c r="O29" s="294">
        <f>'FBCF eurostat'!N34</f>
        <v>39745</v>
      </c>
      <c r="P29" s="294">
        <f>'FBCF eurostat'!O34</f>
        <v>40527</v>
      </c>
      <c r="Q29" s="294">
        <f>'FBCF eurostat'!P34</f>
        <v>36319</v>
      </c>
      <c r="R29" s="294">
        <f>'FBCF eurostat'!Q34</f>
        <v>36139</v>
      </c>
      <c r="S29" s="294">
        <f>'FBCF eurostat'!R34</f>
        <v>41852</v>
      </c>
      <c r="T29" s="294">
        <f>'FBCF eurostat'!S34</f>
        <v>43989</v>
      </c>
      <c r="U29" s="294">
        <f>'FBCF eurostat'!T34</f>
        <v>45109</v>
      </c>
      <c r="V29" s="294">
        <f>'FBCF eurostat'!U34</f>
        <v>45442</v>
      </c>
      <c r="W29" s="294">
        <f>'FBCF eurostat'!V34</f>
        <v>46796</v>
      </c>
      <c r="X29" s="294">
        <f>'FBCF eurostat'!W34</f>
        <v>50515</v>
      </c>
      <c r="Y29" s="294">
        <f>'FBCF eurostat'!X34</f>
        <v>52844</v>
      </c>
      <c r="Z29" s="294">
        <f>'FBCF eurostat'!Y34</f>
        <v>56227</v>
      </c>
      <c r="AA29" s="294">
        <f>'FBCF eurostat'!Z34</f>
        <v>60064</v>
      </c>
      <c r="AB29" s="294">
        <f>'FBCF eurostat'!AA34</f>
        <v>55912</v>
      </c>
      <c r="AC29" s="294">
        <f>'FBCF eurostat'!AB34</f>
        <v>60328</v>
      </c>
      <c r="AD29" s="294">
        <f>'FBCF eurostat'!AC34</f>
        <v>65869</v>
      </c>
      <c r="AE29" s="294">
        <f>'FBCF eurostat'!AD34</f>
        <v>67960</v>
      </c>
    </row>
    <row r="30" spans="2:31" x14ac:dyDescent="0.25">
      <c r="B30" s="3148" t="s">
        <v>191</v>
      </c>
      <c r="C30" s="295">
        <f>'revenus distibués recus ménages'!B34</f>
        <v>6601</v>
      </c>
      <c r="D30" s="295">
        <f>'revenus distibués recus ménages'!C34</f>
        <v>11302</v>
      </c>
      <c r="E30" s="295">
        <f>'revenus distibués recus ménages'!D34</f>
        <v>11901</v>
      </c>
      <c r="F30" s="295">
        <f>'revenus distibués recus ménages'!E34</f>
        <v>12051</v>
      </c>
      <c r="G30" s="295">
        <f>'revenus distibués recus ménages'!F34</f>
        <v>13243</v>
      </c>
      <c r="H30" s="295">
        <f>'revenus distibués recus ménages'!G34</f>
        <v>13585</v>
      </c>
      <c r="I30" s="295">
        <f>'revenus distibués recus ménages'!H34</f>
        <v>12925</v>
      </c>
      <c r="J30" s="295">
        <f>'revenus distibués recus ménages'!I34</f>
        <v>11220</v>
      </c>
      <c r="K30" s="295">
        <f>'revenus distibués recus ménages'!J34</f>
        <v>13451</v>
      </c>
      <c r="L30" s="295">
        <f>'revenus distibués recus ménages'!K34</f>
        <v>15469</v>
      </c>
      <c r="M30" s="295">
        <f>'revenus distibués recus ménages'!L34</f>
        <v>19035</v>
      </c>
      <c r="N30" s="295">
        <f>'revenus distibués recus ménages'!M34</f>
        <v>19667</v>
      </c>
      <c r="O30" s="295">
        <f>'revenus distibués recus ménages'!N34</f>
        <v>21619</v>
      </c>
      <c r="P30" s="295">
        <f>'revenus distibués recus ménages'!O34</f>
        <v>20574</v>
      </c>
      <c r="Q30" s="295">
        <f>'revenus distibués recus ménages'!P34</f>
        <v>17133</v>
      </c>
      <c r="R30" s="295">
        <f>'revenus distibués recus ménages'!Q34</f>
        <v>15420</v>
      </c>
      <c r="S30" s="295">
        <f>'revenus distibués recus ménages'!R34</f>
        <v>13981</v>
      </c>
      <c r="T30" s="295">
        <f>'revenus distibués recus ménages'!S34</f>
        <v>17688</v>
      </c>
      <c r="U30" s="295">
        <f>'revenus distibués recus ménages'!T34</f>
        <v>13861</v>
      </c>
      <c r="V30" s="295">
        <f>'revenus distibués recus ménages'!U34</f>
        <v>15590</v>
      </c>
      <c r="W30" s="295">
        <f>'revenus distibués recus ménages'!V34</f>
        <v>17295</v>
      </c>
      <c r="X30" s="295">
        <f>'revenus distibués recus ménages'!W34</f>
        <v>14375</v>
      </c>
      <c r="Y30" s="295">
        <f>'revenus distibués recus ménages'!X34</f>
        <v>15755</v>
      </c>
      <c r="Z30" s="295">
        <f>'revenus distibués recus ménages'!Y34</f>
        <v>17861</v>
      </c>
      <c r="AA30" s="295">
        <f>'revenus distibués recus ménages'!Z34</f>
        <v>16128</v>
      </c>
      <c r="AB30" s="295">
        <f>'revenus distibués recus ménages'!AA34</f>
        <v>9463</v>
      </c>
      <c r="AC30" s="295">
        <f>'revenus distibués recus ménages'!AB34</f>
        <v>14225</v>
      </c>
      <c r="AD30" s="295">
        <f>'revenus distibués recus ménages'!AC34</f>
        <v>18196</v>
      </c>
      <c r="AE30" s="295">
        <f>'revenus distibués recus ménages'!AD34</f>
        <v>18317</v>
      </c>
    </row>
    <row r="31" spans="2:31" x14ac:dyDescent="0.25">
      <c r="B31" s="3159" t="s">
        <v>192</v>
      </c>
      <c r="C31" s="296"/>
      <c r="D31" s="297"/>
      <c r="E31" s="298"/>
      <c r="F31" s="299"/>
      <c r="G31" s="300"/>
      <c r="H31" s="301"/>
      <c r="I31" s="302"/>
      <c r="J31" s="303"/>
      <c r="K31" s="304"/>
      <c r="L31" s="305"/>
      <c r="M31" s="306"/>
      <c r="N31" s="307"/>
      <c r="O31" s="308"/>
      <c r="P31" s="2978"/>
      <c r="Q31" s="310"/>
      <c r="R31" s="311"/>
      <c r="S31" s="312"/>
      <c r="T31" s="313"/>
      <c r="U31" s="314"/>
      <c r="V31" s="315"/>
      <c r="W31" s="316"/>
      <c r="X31" s="317"/>
      <c r="Y31" s="3029"/>
      <c r="Z31" s="319"/>
      <c r="AA31" s="320"/>
      <c r="AB31" s="321"/>
      <c r="AC31" s="322"/>
      <c r="AD31" s="323"/>
      <c r="AE31" s="324"/>
    </row>
    <row r="32" spans="2:31" ht="15" customHeight="1" x14ac:dyDescent="0.25">
      <c r="B32" s="3985" t="s">
        <v>46</v>
      </c>
      <c r="C32" s="3986"/>
      <c r="D32" s="3987"/>
      <c r="E32" s="3988"/>
      <c r="F32" s="3989"/>
      <c r="G32" s="3990"/>
      <c r="H32" s="3991"/>
      <c r="I32" s="3992"/>
      <c r="J32" s="3993"/>
      <c r="K32" s="3994"/>
      <c r="L32" s="3995"/>
      <c r="M32" s="3996"/>
      <c r="N32" s="3997"/>
      <c r="O32" s="3998"/>
      <c r="P32" s="3999"/>
      <c r="Q32" s="4000"/>
      <c r="R32" s="4001"/>
      <c r="S32" s="4002"/>
      <c r="T32" s="4003"/>
      <c r="U32" s="4004"/>
      <c r="V32" s="4005"/>
      <c r="W32" s="4006"/>
      <c r="X32" s="4007"/>
      <c r="Y32" s="4008"/>
      <c r="Z32" s="4009"/>
      <c r="AA32" s="4010"/>
      <c r="AB32" s="4011"/>
      <c r="AC32" s="4012"/>
      <c r="AD32" s="4013"/>
      <c r="AE32" s="325" t="s">
        <v>35</v>
      </c>
    </row>
    <row r="33" spans="2:31" x14ac:dyDescent="0.25">
      <c r="B33" s="326" t="s">
        <v>37</v>
      </c>
      <c r="C33" s="327">
        <f>'VA eurostat'!B15</f>
        <v>116978</v>
      </c>
      <c r="D33" s="327">
        <f>'VA eurostat'!C15</f>
        <v>116089</v>
      </c>
      <c r="E33" s="327">
        <f>'VA eurostat'!D15</f>
        <v>118804</v>
      </c>
      <c r="F33" s="327">
        <f>'VA eurostat'!E15</f>
        <v>124146</v>
      </c>
      <c r="G33" s="327">
        <f>'VA eurostat'!F15</f>
        <v>129335</v>
      </c>
      <c r="H33" s="327">
        <f>'VA eurostat'!G15</f>
        <v>137890</v>
      </c>
      <c r="I33" s="327">
        <f>'VA eurostat'!H15</f>
        <v>143810</v>
      </c>
      <c r="J33" s="327">
        <f>'VA eurostat'!I15</f>
        <v>148505</v>
      </c>
      <c r="K33" s="327">
        <f>'VA eurostat'!J15</f>
        <v>154237</v>
      </c>
      <c r="L33" s="327">
        <f>'VA eurostat'!K15</f>
        <v>163694</v>
      </c>
      <c r="M33" s="327">
        <f>'VA eurostat'!L15</f>
        <v>170897</v>
      </c>
      <c r="N33" s="327">
        <f>'VA eurostat'!M15</f>
        <v>178789</v>
      </c>
      <c r="O33" s="327">
        <f>'VA eurostat'!N15</f>
        <v>191238</v>
      </c>
      <c r="P33" s="327">
        <f>'VA eurostat'!O15</f>
        <v>196661</v>
      </c>
      <c r="Q33" s="327">
        <f>'VA eurostat'!P15</f>
        <v>188638</v>
      </c>
      <c r="R33" s="327">
        <f>'VA eurostat'!Q15</f>
        <v>197110</v>
      </c>
      <c r="S33" s="327">
        <f>'VA eurostat'!R15</f>
        <v>207184</v>
      </c>
      <c r="T33" s="327">
        <f>'VA eurostat'!S15</f>
        <v>209489</v>
      </c>
      <c r="U33" s="327">
        <f>'VA eurostat'!T15</f>
        <v>212266</v>
      </c>
      <c r="V33" s="327">
        <f>'VA eurostat'!U15</f>
        <v>216332</v>
      </c>
      <c r="W33" s="327">
        <f>'VA eurostat'!V15</f>
        <v>222859</v>
      </c>
      <c r="X33" s="327">
        <f>'VA eurostat'!W15</f>
        <v>229427</v>
      </c>
      <c r="Y33" s="327">
        <f>'VA eurostat'!X15</f>
        <v>237694</v>
      </c>
      <c r="Z33" s="327">
        <f>'VA eurostat'!Y15</f>
        <v>247096</v>
      </c>
      <c r="AA33" s="327">
        <f>'VA eurostat'!Z15</f>
        <v>260494</v>
      </c>
      <c r="AB33" s="327">
        <f>'VA eurostat'!AA15</f>
        <v>250365</v>
      </c>
      <c r="AC33" s="327">
        <f>'VA eurostat'!AB15</f>
        <v>274618</v>
      </c>
      <c r="AD33" s="327">
        <f>'VA eurostat'!AC15</f>
        <v>314541</v>
      </c>
      <c r="AE33" s="327">
        <f>'VA eurostat'!AD15</f>
        <v>329818</v>
      </c>
    </row>
    <row r="34" spans="2:31" x14ac:dyDescent="0.25">
      <c r="B34" s="356" t="s">
        <v>38</v>
      </c>
      <c r="C34" s="357">
        <f>'EBE eurostat'!B15</f>
        <v>42731</v>
      </c>
      <c r="D34" s="357">
        <f>'EBE eurostat'!C15</f>
        <v>42085</v>
      </c>
      <c r="E34" s="357">
        <f>'EBE eurostat'!D15</f>
        <v>43381</v>
      </c>
      <c r="F34" s="357">
        <f>'EBE eurostat'!E15</f>
        <v>45901</v>
      </c>
      <c r="G34" s="357">
        <f>'EBE eurostat'!F15</f>
        <v>46136</v>
      </c>
      <c r="H34" s="357">
        <f>'EBE eurostat'!G15</f>
        <v>50494</v>
      </c>
      <c r="I34" s="357">
        <f>'EBE eurostat'!H15</f>
        <v>50946</v>
      </c>
      <c r="J34" s="357">
        <f>'EBE eurostat'!I15</f>
        <v>52662</v>
      </c>
      <c r="K34" s="357">
        <f>'EBE eurostat'!J15</f>
        <v>57188</v>
      </c>
      <c r="L34" s="357">
        <f>'EBE eurostat'!K15</f>
        <v>64019</v>
      </c>
      <c r="M34" s="357">
        <f>'EBE eurostat'!L15</f>
        <v>69051</v>
      </c>
      <c r="N34" s="357">
        <f>'EBE eurostat'!M15</f>
        <v>72524</v>
      </c>
      <c r="O34" s="357">
        <f>'EBE eurostat'!N15</f>
        <v>79526</v>
      </c>
      <c r="P34" s="357">
        <f>'EBE eurostat'!O15</f>
        <v>78706</v>
      </c>
      <c r="Q34" s="357">
        <f>'EBE eurostat'!P15</f>
        <v>71285</v>
      </c>
      <c r="R34" s="357">
        <f>'EBE eurostat'!Q15</f>
        <v>78281</v>
      </c>
      <c r="S34" s="357">
        <f>'EBE eurostat'!R15</f>
        <v>83096</v>
      </c>
      <c r="T34" s="357">
        <f>'EBE eurostat'!S15</f>
        <v>80581</v>
      </c>
      <c r="U34" s="357">
        <f>'EBE eurostat'!T15</f>
        <v>81791</v>
      </c>
      <c r="V34" s="357">
        <f>'EBE eurostat'!U15</f>
        <v>84714</v>
      </c>
      <c r="W34" s="357">
        <f>'EBE eurostat'!V15</f>
        <v>89909</v>
      </c>
      <c r="X34" s="357">
        <f>'EBE eurostat'!W15</f>
        <v>93714</v>
      </c>
      <c r="Y34" s="357">
        <f>'EBE eurostat'!X15</f>
        <v>96751</v>
      </c>
      <c r="Z34" s="357">
        <f>'EBE eurostat'!Y15</f>
        <v>101314</v>
      </c>
      <c r="AA34" s="357">
        <f>'EBE eurostat'!Z15</f>
        <v>108732</v>
      </c>
      <c r="AB34" s="357">
        <f>'EBE eurostat'!AA15</f>
        <v>108123</v>
      </c>
      <c r="AC34" s="357">
        <f>'EBE eurostat'!AB15</f>
        <v>120195</v>
      </c>
      <c r="AD34" s="357">
        <f>'EBE eurostat'!AC15</f>
        <v>142187</v>
      </c>
      <c r="AE34" s="357">
        <f>'EBE eurostat'!AD15</f>
        <v>139948</v>
      </c>
    </row>
    <row r="35" spans="2:31" x14ac:dyDescent="0.25">
      <c r="B35" s="358" t="s">
        <v>39</v>
      </c>
      <c r="C35" s="359">
        <f>' revenus distribués verEurostat'!B15</f>
        <v>14781</v>
      </c>
      <c r="D35" s="359">
        <f>' revenus distribués verEurostat'!C15</f>
        <v>14283</v>
      </c>
      <c r="E35" s="359">
        <f>' revenus distribués verEurostat'!D15</f>
        <v>14787</v>
      </c>
      <c r="F35" s="359">
        <f>' revenus distribués verEurostat'!E15</f>
        <v>17429</v>
      </c>
      <c r="G35" s="359">
        <f>' revenus distribués verEurostat'!F15</f>
        <v>17423</v>
      </c>
      <c r="H35" s="359">
        <f>' revenus distribués verEurostat'!G15</f>
        <v>18970</v>
      </c>
      <c r="I35" s="359">
        <f>' revenus distribués verEurostat'!H15</f>
        <v>23210</v>
      </c>
      <c r="J35" s="359">
        <f>' revenus distribués verEurostat'!I15</f>
        <v>24366</v>
      </c>
      <c r="K35" s="359">
        <f>' revenus distribués verEurostat'!J15</f>
        <v>22934</v>
      </c>
      <c r="L35" s="359">
        <f>' revenus distribués verEurostat'!K15</f>
        <v>25657</v>
      </c>
      <c r="M35" s="359">
        <f>' revenus distribués verEurostat'!L15</f>
        <v>26567</v>
      </c>
      <c r="N35" s="359">
        <f>' revenus distribués verEurostat'!M15</f>
        <v>35008</v>
      </c>
      <c r="O35" s="359">
        <f>' revenus distribués verEurostat'!N15</f>
        <v>34588</v>
      </c>
      <c r="P35" s="359">
        <f>' revenus distribués verEurostat'!O15</f>
        <v>41619</v>
      </c>
      <c r="Q35" s="359">
        <f>' revenus distribués verEurostat'!P15</f>
        <v>34174</v>
      </c>
      <c r="R35" s="359">
        <f>' revenus distribués verEurostat'!Q15</f>
        <v>32103</v>
      </c>
      <c r="S35" s="359">
        <f>' revenus distribués verEurostat'!R15</f>
        <v>37955</v>
      </c>
      <c r="T35" s="359">
        <f>' revenus distribués verEurostat'!S15</f>
        <v>36308</v>
      </c>
      <c r="U35" s="359">
        <f>' revenus distribués verEurostat'!T15</f>
        <v>36061</v>
      </c>
      <c r="V35" s="359">
        <f>' revenus distribués verEurostat'!U15</f>
        <v>36778</v>
      </c>
      <c r="W35" s="359">
        <f>' revenus distribués verEurostat'!V15</f>
        <v>42770</v>
      </c>
      <c r="X35" s="359">
        <f>' revenus distribués verEurostat'!W15</f>
        <v>35748</v>
      </c>
      <c r="Y35" s="359">
        <f>' revenus distribués verEurostat'!X15</f>
        <v>42052</v>
      </c>
      <c r="Z35" s="359">
        <f>' revenus distribués verEurostat'!Y15</f>
        <v>44240</v>
      </c>
      <c r="AA35" s="359">
        <f>' revenus distribués verEurostat'!Z15</f>
        <v>55415</v>
      </c>
      <c r="AB35" s="359">
        <f>' revenus distribués verEurostat'!AA15</f>
        <v>46097</v>
      </c>
      <c r="AC35" s="359">
        <f>' revenus distribués verEurostat'!AB15</f>
        <v>46851</v>
      </c>
      <c r="AD35" s="359">
        <f>' revenus distribués verEurostat'!AC15</f>
        <v>50086</v>
      </c>
      <c r="AE35" s="359">
        <f>' revenus distribués verEurostat'!AD15</f>
        <v>67031</v>
      </c>
    </row>
    <row r="36" spans="2:31" x14ac:dyDescent="0.25">
      <c r="B36" s="3174" t="s">
        <v>234</v>
      </c>
      <c r="C36" s="3175">
        <f>'Dividendes versés eurosatt'!B15</f>
        <v>14732</v>
      </c>
      <c r="D36" s="3175">
        <f>'Dividendes versés eurosatt'!C15</f>
        <v>14202</v>
      </c>
      <c r="E36" s="3175">
        <f>'Dividendes versés eurosatt'!D15</f>
        <v>14714</v>
      </c>
      <c r="F36" s="3175">
        <f>'Dividendes versés eurosatt'!E15</f>
        <v>17393</v>
      </c>
      <c r="G36" s="3175">
        <f>'Dividendes versés eurosatt'!F15</f>
        <v>17370</v>
      </c>
      <c r="H36" s="3175">
        <f>'Dividendes versés eurosatt'!G15</f>
        <v>18931</v>
      </c>
      <c r="I36" s="3175">
        <f>'Dividendes versés eurosatt'!H15</f>
        <v>23171</v>
      </c>
      <c r="J36" s="3175">
        <f>'Dividendes versés eurosatt'!I15</f>
        <v>24324</v>
      </c>
      <c r="K36" s="3175">
        <f>'Dividendes versés eurosatt'!J15</f>
        <v>22903</v>
      </c>
      <c r="L36" s="3175">
        <f>'Dividendes versés eurosatt'!K15</f>
        <v>25625</v>
      </c>
      <c r="M36" s="3175">
        <f>'Dividendes versés eurosatt'!L15</f>
        <v>26533</v>
      </c>
      <c r="N36" s="3175">
        <f>'Dividendes versés eurosatt'!M15</f>
        <v>34961</v>
      </c>
      <c r="O36" s="3175">
        <f>'Dividendes versés eurosatt'!N15</f>
        <v>34535</v>
      </c>
      <c r="P36" s="3175">
        <f>'Dividendes versés eurosatt'!O15</f>
        <v>41549</v>
      </c>
      <c r="Q36" s="3175">
        <f>'Dividendes versés eurosatt'!P15</f>
        <v>34069</v>
      </c>
      <c r="R36" s="3175">
        <f>'Dividendes versés eurosatt'!Q15</f>
        <v>31998</v>
      </c>
      <c r="S36" s="3175">
        <f>'Dividendes versés eurosatt'!R15</f>
        <v>37832</v>
      </c>
      <c r="T36" s="3175">
        <f>'Dividendes versés eurosatt'!S15</f>
        <v>36195</v>
      </c>
      <c r="U36" s="3175">
        <f>'Dividendes versés eurosatt'!T15</f>
        <v>35951</v>
      </c>
      <c r="V36" s="3175">
        <f>'Dividendes versés eurosatt'!U15</f>
        <v>36694</v>
      </c>
      <c r="W36" s="3175">
        <f>'Dividendes versés eurosatt'!V15</f>
        <v>42680</v>
      </c>
      <c r="X36" s="3175">
        <f>'Dividendes versés eurosatt'!W15</f>
        <v>35648</v>
      </c>
      <c r="Y36" s="3175">
        <f>'Dividendes versés eurosatt'!X15</f>
        <v>41952</v>
      </c>
      <c r="Z36" s="3175">
        <f>'Dividendes versés eurosatt'!Y15</f>
        <v>44136</v>
      </c>
      <c r="AA36" s="3175">
        <f>'Dividendes versés eurosatt'!Z15</f>
        <v>55298</v>
      </c>
      <c r="AB36" s="3175">
        <f>'Dividendes versés eurosatt'!AA15</f>
        <v>45986</v>
      </c>
      <c r="AC36" s="3175">
        <f>'Dividendes versés eurosatt'!AB15</f>
        <v>46728</v>
      </c>
      <c r="AD36" s="3175">
        <f>'Dividendes versés eurosatt'!AC15</f>
        <v>49941</v>
      </c>
      <c r="AE36" s="3175">
        <f>'Dividendes versés eurosatt'!AD15</f>
        <v>66839</v>
      </c>
    </row>
    <row r="37" spans="2:31" x14ac:dyDescent="0.25">
      <c r="B37" s="360" t="s">
        <v>40</v>
      </c>
      <c r="C37" s="361">
        <f>' épargen brute eurost'!B15</f>
        <v>27742</v>
      </c>
      <c r="D37" s="361">
        <f>' épargen brute eurost'!C15</f>
        <v>27495</v>
      </c>
      <c r="E37" s="361">
        <f>' épargen brute eurost'!D15</f>
        <v>28844</v>
      </c>
      <c r="F37" s="361">
        <f>' épargen brute eurost'!E15</f>
        <v>27205</v>
      </c>
      <c r="G37" s="361">
        <f>' épargen brute eurost'!F15</f>
        <v>28502</v>
      </c>
      <c r="H37" s="361">
        <f>' épargen brute eurost'!G15</f>
        <v>33732</v>
      </c>
      <c r="I37" s="361">
        <f>' épargen brute eurost'!H15</f>
        <v>31316</v>
      </c>
      <c r="J37" s="361">
        <f>' épargen brute eurost'!I15</f>
        <v>30366</v>
      </c>
      <c r="K37" s="361">
        <f>' épargen brute eurost'!J15</f>
        <v>36367</v>
      </c>
      <c r="L37" s="361">
        <f>' épargen brute eurost'!K15</f>
        <v>36381</v>
      </c>
      <c r="M37" s="361">
        <f>' épargen brute eurost'!L15</f>
        <v>38440</v>
      </c>
      <c r="N37" s="361">
        <f>' épargen brute eurost'!M15</f>
        <v>35765</v>
      </c>
      <c r="O37" s="361">
        <f>' épargen brute eurost'!N15</f>
        <v>43324</v>
      </c>
      <c r="P37" s="361">
        <f>' épargen brute eurost'!O15</f>
        <v>43426</v>
      </c>
      <c r="Q37" s="361">
        <f>' épargen brute eurost'!P15</f>
        <v>44190</v>
      </c>
      <c r="R37" s="361">
        <f>' épargen brute eurost'!Q15</f>
        <v>51263</v>
      </c>
      <c r="S37" s="361">
        <f>' épargen brute eurost'!R15</f>
        <v>52428</v>
      </c>
      <c r="T37" s="361">
        <f>' épargen brute eurost'!S15</f>
        <v>51579</v>
      </c>
      <c r="U37" s="361">
        <f>' épargen brute eurost'!T15</f>
        <v>57156</v>
      </c>
      <c r="V37" s="361">
        <f>' épargen brute eurost'!U15</f>
        <v>58651</v>
      </c>
      <c r="W37" s="361">
        <f>' épargen brute eurost'!V15</f>
        <v>59444</v>
      </c>
      <c r="X37" s="361">
        <f>' épargen brute eurost'!W15</f>
        <v>59342</v>
      </c>
      <c r="Y37" s="361">
        <f>' épargen brute eurost'!X15</f>
        <v>60577</v>
      </c>
      <c r="Z37" s="361">
        <f>' épargen brute eurost'!Y15</f>
        <v>63554</v>
      </c>
      <c r="AA37" s="361">
        <f>' épargen brute eurost'!Z15</f>
        <v>72665</v>
      </c>
      <c r="AB37" s="361">
        <f>' épargen brute eurost'!AA15</f>
        <v>75482</v>
      </c>
      <c r="AC37" s="361">
        <f>' épargen brute eurost'!AB15</f>
        <v>79597</v>
      </c>
      <c r="AD37" s="361">
        <f>' épargen brute eurost'!AC15</f>
        <v>97726</v>
      </c>
      <c r="AE37" s="361">
        <f>' épargen brute eurost'!AD15</f>
        <v>91405</v>
      </c>
    </row>
    <row r="38" spans="2:31" x14ac:dyDescent="0.25">
      <c r="B38" s="362" t="s">
        <v>41</v>
      </c>
      <c r="C38" s="363">
        <f>'FBCF eurostat'!B15</f>
        <v>25094</v>
      </c>
      <c r="D38" s="363">
        <f>'FBCF eurostat'!C15</f>
        <v>26417</v>
      </c>
      <c r="E38" s="363">
        <f>'FBCF eurostat'!D15</f>
        <v>27148</v>
      </c>
      <c r="F38" s="363">
        <f>'FBCF eurostat'!E15</f>
        <v>29376</v>
      </c>
      <c r="G38" s="363">
        <f>'FBCF eurostat'!F15</f>
        <v>30787</v>
      </c>
      <c r="H38" s="363">
        <f>'FBCF eurostat'!G15</f>
        <v>34491</v>
      </c>
      <c r="I38" s="363">
        <f>'FBCF eurostat'!H15</f>
        <v>35672</v>
      </c>
      <c r="J38" s="363">
        <f>'FBCF eurostat'!I15</f>
        <v>33806</v>
      </c>
      <c r="K38" s="363">
        <f>'FBCF eurostat'!J15</f>
        <v>35090</v>
      </c>
      <c r="L38" s="363">
        <f>'FBCF eurostat'!K15</f>
        <v>38711</v>
      </c>
      <c r="M38" s="363">
        <f>'FBCF eurostat'!L15</f>
        <v>40969</v>
      </c>
      <c r="N38" s="363">
        <f>'FBCF eurostat'!M15</f>
        <v>42974</v>
      </c>
      <c r="O38" s="363">
        <f>'FBCF eurostat'!N15</f>
        <v>47759</v>
      </c>
      <c r="P38" s="363">
        <f>'FBCF eurostat'!O15</f>
        <v>50668</v>
      </c>
      <c r="Q38" s="363">
        <f>'FBCF eurostat'!P15</f>
        <v>45527</v>
      </c>
      <c r="R38" s="363">
        <f>'FBCF eurostat'!Q15</f>
        <v>46202</v>
      </c>
      <c r="S38" s="363">
        <f>'FBCF eurostat'!R15</f>
        <v>51304</v>
      </c>
      <c r="T38" s="363">
        <f>'FBCF eurostat'!S15</f>
        <v>52309</v>
      </c>
      <c r="U38" s="363">
        <f>'FBCF eurostat'!T15</f>
        <v>52058</v>
      </c>
      <c r="V38" s="363">
        <f>'FBCF eurostat'!U15</f>
        <v>54446</v>
      </c>
      <c r="W38" s="363">
        <f>'FBCF eurostat'!V15</f>
        <v>58198</v>
      </c>
      <c r="X38" s="363">
        <f>'FBCF eurostat'!W15</f>
        <v>61331</v>
      </c>
      <c r="Y38" s="363">
        <f>'FBCF eurostat'!X15</f>
        <v>62929</v>
      </c>
      <c r="Z38" s="363">
        <f>'FBCF eurostat'!Y15</f>
        <v>65323</v>
      </c>
      <c r="AA38" s="363">
        <f>'FBCF eurostat'!Z15</f>
        <v>70175</v>
      </c>
      <c r="AB38" s="363">
        <f>'FBCF eurostat'!AA15</f>
        <v>66429</v>
      </c>
      <c r="AC38" s="363">
        <f>'FBCF eurostat'!AB15</f>
        <v>72401</v>
      </c>
      <c r="AD38" s="363">
        <f>'FBCF eurostat'!AC15</f>
        <v>82231</v>
      </c>
      <c r="AE38" s="363">
        <f>'FBCF eurostat'!AD15</f>
        <v>90346</v>
      </c>
    </row>
    <row r="39" spans="2:31" x14ac:dyDescent="0.25">
      <c r="B39" s="3148" t="s">
        <v>191</v>
      </c>
      <c r="C39" s="364">
        <f>'revenus distibués recus ménages'!B15</f>
        <v>6546</v>
      </c>
      <c r="D39" s="364">
        <f>'revenus distibués recus ménages'!C15</f>
        <v>5448</v>
      </c>
      <c r="E39" s="364">
        <f>'revenus distibués recus ménages'!D15</f>
        <v>5298</v>
      </c>
      <c r="F39" s="364">
        <f>'revenus distibués recus ménages'!E15</f>
        <v>6994</v>
      </c>
      <c r="G39" s="364">
        <f>'revenus distibués recus ménages'!F15</f>
        <v>7769</v>
      </c>
      <c r="H39" s="364">
        <f>'revenus distibués recus ménages'!G15</f>
        <v>9472</v>
      </c>
      <c r="I39" s="364">
        <f>'revenus distibués recus ménages'!H15</f>
        <v>10249</v>
      </c>
      <c r="J39" s="364">
        <f>'revenus distibués recus ménages'!I15</f>
        <v>9324</v>
      </c>
      <c r="K39" s="364">
        <f>'revenus distibués recus ménages'!J15</f>
        <v>10608</v>
      </c>
      <c r="L39" s="364">
        <f>'revenus distibués recus ménages'!K15</f>
        <v>10756</v>
      </c>
      <c r="M39" s="364">
        <f>'revenus distibués recus ménages'!L15</f>
        <v>11002</v>
      </c>
      <c r="N39" s="364">
        <f>'revenus distibués recus ménages'!M15</f>
        <v>11616</v>
      </c>
      <c r="O39" s="364">
        <f>'revenus distibués recus ménages'!N15</f>
        <v>12589</v>
      </c>
      <c r="P39" s="364">
        <f>'revenus distibués recus ménages'!O15</f>
        <v>14170</v>
      </c>
      <c r="Q39" s="364">
        <f>'revenus distibués recus ménages'!P15</f>
        <v>11772</v>
      </c>
      <c r="R39" s="364">
        <f>'revenus distibués recus ménages'!Q15</f>
        <v>12084</v>
      </c>
      <c r="S39" s="364">
        <f>'revenus distibués recus ménages'!R15</f>
        <v>12646</v>
      </c>
      <c r="T39" s="364">
        <f>'revenus distibués recus ménages'!S15</f>
        <v>13233</v>
      </c>
      <c r="U39" s="364">
        <f>'revenus distibués recus ménages'!T15</f>
        <v>13569</v>
      </c>
      <c r="V39" s="364">
        <f>'revenus distibués recus ménages'!U15</f>
        <v>13954</v>
      </c>
      <c r="W39" s="364">
        <f>'revenus distibués recus ménages'!V15</f>
        <v>14334</v>
      </c>
      <c r="X39" s="364">
        <f>'revenus distibués recus ménages'!W15</f>
        <v>14565</v>
      </c>
      <c r="Y39" s="364">
        <f>'revenus distibués recus ménages'!X15</f>
        <v>15573</v>
      </c>
      <c r="Z39" s="364">
        <f>'revenus distibués recus ménages'!Y15</f>
        <v>15993</v>
      </c>
      <c r="AA39" s="364">
        <f>'revenus distibués recus ménages'!Z15</f>
        <v>17403</v>
      </c>
      <c r="AB39" s="364">
        <f>'revenus distibués recus ménages'!AA15</f>
        <v>15917</v>
      </c>
      <c r="AC39" s="364">
        <f>'revenus distibués recus ménages'!AB15</f>
        <v>19994</v>
      </c>
      <c r="AD39" s="364">
        <f>'revenus distibués recus ménages'!AC15</f>
        <v>22649</v>
      </c>
      <c r="AE39" s="364">
        <f>'revenus distibués recus ménages'!AD15</f>
        <v>23436</v>
      </c>
    </row>
    <row r="40" spans="2:31" x14ac:dyDescent="0.25">
      <c r="B40" s="3159" t="s">
        <v>192</v>
      </c>
      <c r="C40" s="366">
        <f>'dividendes recu sménages eurost'!B15</f>
        <v>6546</v>
      </c>
      <c r="D40" s="366">
        <f>'dividendes recu sménages eurost'!C15</f>
        <v>5448</v>
      </c>
      <c r="E40" s="366">
        <f>'dividendes recu sménages eurost'!D15</f>
        <v>5298</v>
      </c>
      <c r="F40" s="366">
        <f>'dividendes recu sménages eurost'!E15</f>
        <v>6994</v>
      </c>
      <c r="G40" s="366">
        <f>'dividendes recu sménages eurost'!F15</f>
        <v>7769</v>
      </c>
      <c r="H40" s="366">
        <f>'dividendes recu sménages eurost'!G15</f>
        <v>9472</v>
      </c>
      <c r="I40" s="366">
        <f>'dividendes recu sménages eurost'!H15</f>
        <v>10249</v>
      </c>
      <c r="J40" s="366">
        <f>'dividendes recu sménages eurost'!I15</f>
        <v>9324</v>
      </c>
      <c r="K40" s="366">
        <f>'dividendes recu sménages eurost'!J15</f>
        <v>10608</v>
      </c>
      <c r="L40" s="366">
        <f>'dividendes recu sménages eurost'!K15</f>
        <v>10756</v>
      </c>
      <c r="M40" s="366">
        <f>'dividendes recu sménages eurost'!L15</f>
        <v>11002</v>
      </c>
      <c r="N40" s="366">
        <f>'dividendes recu sménages eurost'!M15</f>
        <v>11616</v>
      </c>
      <c r="O40" s="366">
        <f>'dividendes recu sménages eurost'!N15</f>
        <v>12589</v>
      </c>
      <c r="P40" s="366">
        <f>'dividendes recu sménages eurost'!O15</f>
        <v>14170</v>
      </c>
      <c r="Q40" s="366">
        <f>'dividendes recu sménages eurost'!P15</f>
        <v>11686</v>
      </c>
      <c r="R40" s="366">
        <f>'dividendes recu sménages eurost'!Q15</f>
        <v>11995</v>
      </c>
      <c r="S40" s="366">
        <f>'dividendes recu sménages eurost'!R15</f>
        <v>12565</v>
      </c>
      <c r="T40" s="366">
        <f>'dividendes recu sménages eurost'!S15</f>
        <v>13169</v>
      </c>
      <c r="U40" s="366">
        <f>'dividendes recu sménages eurost'!T15</f>
        <v>13509</v>
      </c>
      <c r="V40" s="366">
        <f>'dividendes recu sménages eurost'!U15</f>
        <v>13896</v>
      </c>
      <c r="W40" s="366">
        <f>'dividendes recu sménages eurost'!V15</f>
        <v>14271</v>
      </c>
      <c r="X40" s="366">
        <f>'dividendes recu sménages eurost'!W15</f>
        <v>14497</v>
      </c>
      <c r="Y40" s="366">
        <f>'dividendes recu sménages eurost'!X15</f>
        <v>15521</v>
      </c>
      <c r="Z40" s="366">
        <f>'dividendes recu sménages eurost'!Y15</f>
        <v>15929</v>
      </c>
      <c r="AA40" s="366">
        <f>'dividendes recu sménages eurost'!Z15</f>
        <v>17318</v>
      </c>
      <c r="AB40" s="366">
        <f>'dividendes recu sménages eurost'!AA15</f>
        <v>15855</v>
      </c>
      <c r="AC40" s="366">
        <f>'dividendes recu sménages eurost'!AB15</f>
        <v>19873</v>
      </c>
      <c r="AD40" s="366">
        <f>'dividendes recu sménages eurost'!AC15</f>
        <v>22469</v>
      </c>
      <c r="AE40" s="366">
        <f>'dividendes recu sménages eurost'!AD15</f>
        <v>23256</v>
      </c>
    </row>
    <row r="41" spans="2:31" ht="15" customHeight="1" x14ac:dyDescent="0.25">
      <c r="B41" s="3898" t="s">
        <v>48</v>
      </c>
      <c r="C41" s="3899"/>
      <c r="D41" s="3900"/>
      <c r="E41" s="3901"/>
      <c r="F41" s="3902"/>
      <c r="G41" s="3903"/>
      <c r="H41" s="3904"/>
      <c r="I41" s="3905"/>
      <c r="J41" s="3906"/>
      <c r="K41" s="3907"/>
      <c r="L41" s="3908"/>
      <c r="M41" s="3909"/>
      <c r="N41" s="3910"/>
      <c r="O41" s="3911"/>
      <c r="P41" s="3912"/>
      <c r="Q41" s="3913"/>
      <c r="R41" s="3914"/>
      <c r="S41" s="3915"/>
      <c r="T41" s="3916"/>
      <c r="U41" s="3917"/>
      <c r="V41" s="3918"/>
      <c r="W41" s="3919"/>
      <c r="X41" s="3920"/>
      <c r="Y41" s="3921"/>
      <c r="Z41" s="3922"/>
      <c r="AA41" s="3923"/>
      <c r="AB41" s="3924"/>
      <c r="AC41" s="3925"/>
      <c r="AD41" s="3926"/>
      <c r="AE41" s="395" t="s">
        <v>35</v>
      </c>
    </row>
    <row r="42" spans="2:31" x14ac:dyDescent="0.25">
      <c r="B42" s="396" t="s">
        <v>38</v>
      </c>
      <c r="C42" s="397">
        <v>171858</v>
      </c>
      <c r="D42" s="398">
        <v>181962</v>
      </c>
      <c r="E42" s="399">
        <v>185575</v>
      </c>
      <c r="F42" s="400">
        <v>180668</v>
      </c>
      <c r="G42" s="401">
        <v>205614</v>
      </c>
      <c r="H42" s="402">
        <v>243770</v>
      </c>
      <c r="I42" s="403">
        <v>249417</v>
      </c>
      <c r="J42" s="404">
        <v>253141</v>
      </c>
      <c r="K42" s="405">
        <v>279851</v>
      </c>
      <c r="L42" s="406">
        <v>303889</v>
      </c>
      <c r="M42" s="407">
        <v>340476</v>
      </c>
      <c r="N42" s="408">
        <v>349066</v>
      </c>
      <c r="O42" s="409">
        <v>367470</v>
      </c>
      <c r="P42" s="2979">
        <v>391884</v>
      </c>
      <c r="Q42" s="411">
        <v>310596</v>
      </c>
      <c r="R42" s="412">
        <v>358673</v>
      </c>
      <c r="S42" s="413">
        <v>400498</v>
      </c>
      <c r="T42" s="414">
        <v>398167</v>
      </c>
      <c r="U42" s="415">
        <v>415045</v>
      </c>
      <c r="V42" s="416">
        <v>448230</v>
      </c>
      <c r="W42" s="417">
        <v>391967</v>
      </c>
      <c r="X42" s="418">
        <v>413292</v>
      </c>
      <c r="Y42" s="3030">
        <v>452915</v>
      </c>
      <c r="Z42" s="420">
        <v>472288</v>
      </c>
      <c r="AA42" s="421">
        <v>480478</v>
      </c>
      <c r="AB42" s="422">
        <v>487157</v>
      </c>
      <c r="AC42" s="423">
        <v>584567</v>
      </c>
      <c r="AD42" s="424">
        <v>667798</v>
      </c>
      <c r="AE42" s="425">
        <v>613858</v>
      </c>
    </row>
    <row r="43" spans="2:31" x14ac:dyDescent="0.25">
      <c r="B43" s="426" t="s">
        <v>39</v>
      </c>
      <c r="C43" s="427" t="s">
        <v>35</v>
      </c>
      <c r="D43" s="428" t="s">
        <v>35</v>
      </c>
      <c r="E43" s="429">
        <v>26563</v>
      </c>
      <c r="F43" s="430">
        <v>25577</v>
      </c>
      <c r="G43" s="431">
        <v>37124</v>
      </c>
      <c r="H43" s="432">
        <v>40184</v>
      </c>
      <c r="I43" s="433">
        <v>44751</v>
      </c>
      <c r="J43" s="434">
        <v>46671</v>
      </c>
      <c r="K43" s="435">
        <v>49133</v>
      </c>
      <c r="L43" s="436">
        <v>67918</v>
      </c>
      <c r="M43" s="437">
        <v>75781</v>
      </c>
      <c r="N43" s="438">
        <v>78625</v>
      </c>
      <c r="O43" s="439">
        <v>78043</v>
      </c>
      <c r="P43" s="2980">
        <v>80234</v>
      </c>
      <c r="Q43" s="441">
        <v>80505</v>
      </c>
      <c r="R43" s="442">
        <v>102012</v>
      </c>
      <c r="S43" s="443">
        <v>106288</v>
      </c>
      <c r="T43" s="444">
        <v>119466</v>
      </c>
      <c r="U43" s="445">
        <v>133650</v>
      </c>
      <c r="V43" s="446">
        <v>139913</v>
      </c>
      <c r="W43" s="447">
        <v>135290</v>
      </c>
      <c r="X43" s="448">
        <v>131147</v>
      </c>
      <c r="Y43" s="3031">
        <v>150086</v>
      </c>
      <c r="Z43" s="450">
        <v>159540</v>
      </c>
      <c r="AA43" s="451">
        <v>154241</v>
      </c>
      <c r="AB43" s="452">
        <v>153144</v>
      </c>
      <c r="AC43" s="453">
        <v>165612</v>
      </c>
      <c r="AD43" s="454">
        <v>192363</v>
      </c>
      <c r="AE43" s="455">
        <v>208282</v>
      </c>
    </row>
    <row r="44" spans="2:31" x14ac:dyDescent="0.25">
      <c r="B44" s="456" t="s">
        <v>40</v>
      </c>
      <c r="C44" s="457" t="s">
        <v>35</v>
      </c>
      <c r="D44" s="458" t="s">
        <v>35</v>
      </c>
      <c r="E44" s="459">
        <v>95244</v>
      </c>
      <c r="F44" s="460">
        <v>93475</v>
      </c>
      <c r="G44" s="461">
        <v>105011</v>
      </c>
      <c r="H44" s="462">
        <v>123787</v>
      </c>
      <c r="I44" s="463">
        <v>138136</v>
      </c>
      <c r="J44" s="464">
        <v>142407</v>
      </c>
      <c r="K44" s="465">
        <v>166438</v>
      </c>
      <c r="L44" s="466">
        <v>174810</v>
      </c>
      <c r="M44" s="467">
        <v>192740</v>
      </c>
      <c r="N44" s="468">
        <v>191770</v>
      </c>
      <c r="O44" s="469">
        <v>203578</v>
      </c>
      <c r="P44" s="2981">
        <v>228893</v>
      </c>
      <c r="Q44" s="471">
        <v>170263</v>
      </c>
      <c r="R44" s="472">
        <v>192350</v>
      </c>
      <c r="S44" s="473">
        <v>223149</v>
      </c>
      <c r="T44" s="474">
        <v>204668</v>
      </c>
      <c r="U44" s="475">
        <v>203127</v>
      </c>
      <c r="V44" s="476">
        <v>221444</v>
      </c>
      <c r="W44" s="477">
        <v>166503</v>
      </c>
      <c r="X44" s="478">
        <v>185434</v>
      </c>
      <c r="Y44" s="3032">
        <v>203171</v>
      </c>
      <c r="Z44" s="480">
        <v>209636</v>
      </c>
      <c r="AA44" s="481">
        <v>229321</v>
      </c>
      <c r="AB44" s="482">
        <v>250723</v>
      </c>
      <c r="AC44" s="483">
        <v>301040</v>
      </c>
      <c r="AD44" s="484">
        <v>337454</v>
      </c>
      <c r="AE44" s="485">
        <v>270441</v>
      </c>
    </row>
    <row r="45" spans="2:31" x14ac:dyDescent="0.25">
      <c r="B45" s="486" t="s">
        <v>41</v>
      </c>
      <c r="C45" s="487" t="s">
        <v>35</v>
      </c>
      <c r="D45" s="488" t="s">
        <v>35</v>
      </c>
      <c r="E45" s="489">
        <v>100300</v>
      </c>
      <c r="F45" s="490">
        <v>107591</v>
      </c>
      <c r="G45" s="491">
        <v>111911</v>
      </c>
      <c r="H45" s="492">
        <v>121012</v>
      </c>
      <c r="I45" s="493">
        <v>113968</v>
      </c>
      <c r="J45" s="494">
        <v>114859</v>
      </c>
      <c r="K45" s="495">
        <v>125467</v>
      </c>
      <c r="L45" s="496">
        <v>133905</v>
      </c>
      <c r="M45" s="497">
        <v>151396</v>
      </c>
      <c r="N45" s="498">
        <v>167589</v>
      </c>
      <c r="O45" s="499">
        <v>172295</v>
      </c>
      <c r="P45" s="2982">
        <v>180985</v>
      </c>
      <c r="Q45" s="501">
        <v>137767</v>
      </c>
      <c r="R45" s="502">
        <v>167124</v>
      </c>
      <c r="S45" s="503">
        <v>192804</v>
      </c>
      <c r="T45" s="504">
        <v>213807</v>
      </c>
      <c r="U45" s="505">
        <v>227819</v>
      </c>
      <c r="V45" s="506">
        <v>254147</v>
      </c>
      <c r="W45" s="507">
        <v>215836</v>
      </c>
      <c r="X45" s="508">
        <v>200104</v>
      </c>
      <c r="Y45" s="3033">
        <v>225811</v>
      </c>
      <c r="Z45" s="510">
        <v>232590</v>
      </c>
      <c r="AA45" s="511">
        <v>248042</v>
      </c>
      <c r="AB45" s="512">
        <v>193507</v>
      </c>
      <c r="AC45" s="513">
        <v>259215</v>
      </c>
      <c r="AD45" s="514">
        <v>328489</v>
      </c>
      <c r="AE45" s="515">
        <v>306483</v>
      </c>
    </row>
    <row r="46" spans="2:31" x14ac:dyDescent="0.25">
      <c r="B46" s="516" t="s">
        <v>42</v>
      </c>
      <c r="C46" s="517" t="s">
        <v>35</v>
      </c>
      <c r="D46" s="518" t="s">
        <v>35</v>
      </c>
      <c r="E46" s="519">
        <v>-3747</v>
      </c>
      <c r="F46" s="520">
        <v>-12273</v>
      </c>
      <c r="G46" s="521">
        <v>-3042</v>
      </c>
      <c r="H46" s="522">
        <v>6352</v>
      </c>
      <c r="I46" s="523">
        <v>26950</v>
      </c>
      <c r="J46" s="524">
        <v>30094</v>
      </c>
      <c r="K46" s="525">
        <v>42428</v>
      </c>
      <c r="L46" s="526">
        <v>43513</v>
      </c>
      <c r="M46" s="527">
        <v>44153</v>
      </c>
      <c r="N46" s="528">
        <v>27581</v>
      </c>
      <c r="O46" s="529">
        <v>33964</v>
      </c>
      <c r="P46" s="2983">
        <v>49414</v>
      </c>
      <c r="Q46" s="531">
        <v>35692</v>
      </c>
      <c r="R46" s="532">
        <v>36691</v>
      </c>
      <c r="S46" s="533">
        <v>35467</v>
      </c>
      <c r="T46" s="534">
        <v>-3806</v>
      </c>
      <c r="U46" s="535">
        <v>-19419</v>
      </c>
      <c r="V46" s="536">
        <v>-27980</v>
      </c>
      <c r="W46" s="537">
        <v>-45682</v>
      </c>
      <c r="X46" s="538">
        <v>-6859</v>
      </c>
      <c r="Y46" s="3034">
        <v>-14634</v>
      </c>
      <c r="Z46" s="540">
        <v>-15284</v>
      </c>
      <c r="AA46" s="541">
        <v>-9342</v>
      </c>
      <c r="AB46" s="542">
        <v>65526</v>
      </c>
      <c r="AC46" s="543">
        <v>56149</v>
      </c>
      <c r="AD46" s="544">
        <v>21498</v>
      </c>
      <c r="AE46" s="545">
        <v>-18664</v>
      </c>
    </row>
    <row r="47" spans="2:31" ht="15" customHeight="1" x14ac:dyDescent="0.25">
      <c r="B47" s="3927" t="s">
        <v>49</v>
      </c>
      <c r="C47" s="3928"/>
      <c r="D47" s="3929"/>
      <c r="E47" s="3930"/>
      <c r="F47" s="3931"/>
      <c r="G47" s="3932"/>
      <c r="H47" s="3933"/>
      <c r="I47" s="3934"/>
      <c r="J47" s="3935"/>
      <c r="K47" s="3936"/>
      <c r="L47" s="3937"/>
      <c r="M47" s="3938"/>
      <c r="N47" s="3939"/>
      <c r="O47" s="3940"/>
      <c r="P47" s="3941"/>
      <c r="Q47" s="3942"/>
      <c r="R47" s="3943"/>
      <c r="S47" s="3944"/>
      <c r="T47" s="3945"/>
      <c r="U47" s="3946"/>
      <c r="V47" s="3947"/>
      <c r="W47" s="3948"/>
      <c r="X47" s="3949"/>
      <c r="Y47" s="3950"/>
      <c r="Z47" s="3951"/>
      <c r="AA47" s="3952"/>
      <c r="AB47" s="3953"/>
      <c r="AC47" s="3954"/>
      <c r="AD47" s="3955"/>
      <c r="AE47" s="546" t="s">
        <v>35</v>
      </c>
    </row>
    <row r="48" spans="2:31" x14ac:dyDescent="0.25">
      <c r="B48" s="547" t="s">
        <v>37</v>
      </c>
      <c r="C48" s="548">
        <f>'VA eurostat'!B18</f>
        <v>65565</v>
      </c>
      <c r="D48" s="548">
        <f>'VA eurostat'!C18</f>
        <v>68964</v>
      </c>
      <c r="E48" s="548">
        <f>'VA eurostat'!D18</f>
        <v>72926</v>
      </c>
      <c r="F48" s="548">
        <f>'VA eurostat'!E18</f>
        <v>74639</v>
      </c>
      <c r="G48" s="548">
        <f>'VA eurostat'!F18</f>
        <v>81695</v>
      </c>
      <c r="H48" s="548">
        <f>'VA eurostat'!G18</f>
        <v>90084</v>
      </c>
      <c r="I48" s="548">
        <f>'VA eurostat'!H18</f>
        <v>92429</v>
      </c>
      <c r="J48" s="548">
        <f>'VA eurostat'!I18</f>
        <v>94877</v>
      </c>
      <c r="K48" s="548">
        <f>'VA eurostat'!J18</f>
        <v>96667</v>
      </c>
      <c r="L48" s="548">
        <f>'VA eurostat'!K18</f>
        <v>101946</v>
      </c>
      <c r="M48" s="548">
        <f>'VA eurostat'!L18</f>
        <v>107524</v>
      </c>
      <c r="N48" s="548">
        <f>'VA eurostat'!M18</f>
        <v>115643</v>
      </c>
      <c r="O48" s="548">
        <f>'VA eurostat'!N18</f>
        <v>119660</v>
      </c>
      <c r="P48" s="548">
        <f>'VA eurostat'!O18</f>
        <v>125342</v>
      </c>
      <c r="Q48" s="548">
        <f>'VA eurostat'!P18</f>
        <v>114426</v>
      </c>
      <c r="R48" s="548">
        <f>'VA eurostat'!Q18</f>
        <v>121230</v>
      </c>
      <c r="S48" s="548">
        <f>'VA eurostat'!R18</f>
        <v>124683</v>
      </c>
      <c r="T48" s="548">
        <f>'VA eurostat'!S18</f>
        <v>127481</v>
      </c>
      <c r="U48" s="548">
        <f>'VA eurostat'!T18</f>
        <v>131168</v>
      </c>
      <c r="V48" s="548">
        <f>'VA eurostat'!U18</f>
        <v>136793</v>
      </c>
      <c r="W48" s="548">
        <f>'VA eurostat'!V18</f>
        <v>141901</v>
      </c>
      <c r="X48" s="548">
        <f>'VA eurostat'!W18</f>
        <v>149045</v>
      </c>
      <c r="Y48" s="548">
        <f>'VA eurostat'!X18</f>
        <v>157090</v>
      </c>
      <c r="Z48" s="548">
        <f>'VA eurostat'!Y18</f>
        <v>160970</v>
      </c>
      <c r="AA48" s="548">
        <f>'VA eurostat'!Z18</f>
        <v>166590</v>
      </c>
      <c r="AB48" s="548">
        <f>'VA eurostat'!AA18</f>
        <v>167710</v>
      </c>
      <c r="AC48" s="548">
        <f>'VA eurostat'!AB18</f>
        <v>192846</v>
      </c>
      <c r="AD48" s="548">
        <f>'VA eurostat'!AC18</f>
        <v>225449</v>
      </c>
      <c r="AE48" s="548">
        <f>'VA eurostat'!AD18</f>
        <v>216780</v>
      </c>
    </row>
    <row r="49" spans="2:31" x14ac:dyDescent="0.25">
      <c r="B49" s="577" t="s">
        <v>38</v>
      </c>
      <c r="C49" s="578">
        <f>'EBE eurostat'!B18</f>
        <v>27173</v>
      </c>
      <c r="D49" s="578">
        <f>'EBE eurostat'!C18</f>
        <v>28700</v>
      </c>
      <c r="E49" s="578">
        <f>'EBE eurostat'!D18</f>
        <v>30699</v>
      </c>
      <c r="F49" s="578">
        <f>'EBE eurostat'!E18</f>
        <v>29557</v>
      </c>
      <c r="G49" s="578">
        <f>'EBE eurostat'!F18</f>
        <v>33542</v>
      </c>
      <c r="H49" s="578">
        <f>'EBE eurostat'!G18</f>
        <v>39627</v>
      </c>
      <c r="I49" s="578">
        <f>'EBE eurostat'!H18</f>
        <v>38688</v>
      </c>
      <c r="J49" s="578">
        <f>'EBE eurostat'!I18</f>
        <v>39300</v>
      </c>
      <c r="K49" s="578">
        <f>'EBE eurostat'!J18</f>
        <v>39944</v>
      </c>
      <c r="L49" s="578">
        <f>'EBE eurostat'!K18</f>
        <v>43413</v>
      </c>
      <c r="M49" s="578">
        <f>'EBE eurostat'!L18</f>
        <v>45448</v>
      </c>
      <c r="N49" s="578">
        <f>'EBE eurostat'!M18</f>
        <v>49449</v>
      </c>
      <c r="O49" s="578">
        <f>'EBE eurostat'!N18</f>
        <v>47835</v>
      </c>
      <c r="P49" s="578">
        <f>'EBE eurostat'!O18</f>
        <v>49634</v>
      </c>
      <c r="Q49" s="578">
        <f>'EBE eurostat'!P18</f>
        <v>42980</v>
      </c>
      <c r="R49" s="578">
        <f>'EBE eurostat'!Q18</f>
        <v>50145</v>
      </c>
      <c r="S49" s="578">
        <f>'EBE eurostat'!R18</f>
        <v>51493</v>
      </c>
      <c r="T49" s="578">
        <f>'EBE eurostat'!S18</f>
        <v>53188</v>
      </c>
      <c r="U49" s="578">
        <f>'EBE eurostat'!T18</f>
        <v>54990</v>
      </c>
      <c r="V49" s="578">
        <f>'EBE eurostat'!U18</f>
        <v>57906</v>
      </c>
      <c r="W49" s="578">
        <f>'EBE eurostat'!V18</f>
        <v>59767</v>
      </c>
      <c r="X49" s="578">
        <f>'EBE eurostat'!W18</f>
        <v>62331</v>
      </c>
      <c r="Y49" s="578">
        <f>'EBE eurostat'!X18</f>
        <v>66758</v>
      </c>
      <c r="Z49" s="578">
        <f>'EBE eurostat'!Y18</f>
        <v>67118</v>
      </c>
      <c r="AA49" s="578">
        <f>'EBE eurostat'!Z18</f>
        <v>68871</v>
      </c>
      <c r="AB49" s="578">
        <f>'EBE eurostat'!AA18</f>
        <v>73144</v>
      </c>
      <c r="AC49" s="578">
        <f>'EBE eurostat'!AB18</f>
        <v>89665</v>
      </c>
      <c r="AD49" s="578">
        <f>'EBE eurostat'!AC18</f>
        <v>109741</v>
      </c>
      <c r="AE49" s="578">
        <f>'EBE eurostat'!AD18</f>
        <v>94803</v>
      </c>
    </row>
    <row r="50" spans="2:31" x14ac:dyDescent="0.25">
      <c r="B50" s="579" t="s">
        <v>39</v>
      </c>
      <c r="C50" s="580">
        <f>' revenus distribués verEurostat'!B18</f>
        <v>3881</v>
      </c>
      <c r="D50" s="580">
        <f>' revenus distribués verEurostat'!C18</f>
        <v>3936</v>
      </c>
      <c r="E50" s="580">
        <f>' revenus distribués verEurostat'!D18</f>
        <v>4100</v>
      </c>
      <c r="F50" s="580">
        <f>' revenus distribués verEurostat'!E18</f>
        <v>4325</v>
      </c>
      <c r="G50" s="580">
        <f>' revenus distribués verEurostat'!F18</f>
        <v>4031</v>
      </c>
      <c r="H50" s="580">
        <f>' revenus distribués verEurostat'!G18</f>
        <v>2234</v>
      </c>
      <c r="I50" s="580">
        <f>' revenus distribués verEurostat'!H18</f>
        <v>9729</v>
      </c>
      <c r="J50" s="580">
        <f>' revenus distribués verEurostat'!I18</f>
        <v>2848</v>
      </c>
      <c r="K50" s="580">
        <f>' revenus distribués verEurostat'!J18</f>
        <v>3015</v>
      </c>
      <c r="L50" s="580">
        <f>' revenus distribués verEurostat'!K18</f>
        <v>7255</v>
      </c>
      <c r="M50" s="580">
        <f>' revenus distribués verEurostat'!L18</f>
        <v>7624</v>
      </c>
      <c r="N50" s="580">
        <f>' revenus distribués verEurostat'!M18</f>
        <v>19211</v>
      </c>
      <c r="O50" s="580">
        <f>' revenus distribués verEurostat'!N18</f>
        <v>13147</v>
      </c>
      <c r="P50" s="580">
        <f>' revenus distribués verEurostat'!O18</f>
        <v>13409</v>
      </c>
      <c r="Q50" s="580">
        <f>' revenus distribués verEurostat'!P18</f>
        <v>13936</v>
      </c>
      <c r="R50" s="580">
        <f>' revenus distribués verEurostat'!Q18</f>
        <v>10425</v>
      </c>
      <c r="S50" s="580">
        <f>' revenus distribués verEurostat'!R18</f>
        <v>13683</v>
      </c>
      <c r="T50" s="580">
        <f>' revenus distribués verEurostat'!S18</f>
        <v>12207</v>
      </c>
      <c r="U50" s="580">
        <f>' revenus distribués verEurostat'!T18</f>
        <v>13272</v>
      </c>
      <c r="V50" s="580">
        <f>' revenus distribués verEurostat'!U18</f>
        <v>17875</v>
      </c>
      <c r="W50" s="580">
        <f>' revenus distribués verEurostat'!V18</f>
        <v>21887</v>
      </c>
      <c r="X50" s="580">
        <f>' revenus distribués verEurostat'!W18</f>
        <v>22031</v>
      </c>
      <c r="Y50" s="580">
        <f>' revenus distribués verEurostat'!X18</f>
        <v>23050</v>
      </c>
      <c r="Z50" s="580">
        <f>' revenus distribués verEurostat'!Y18</f>
        <v>24688</v>
      </c>
      <c r="AA50" s="580">
        <f>' revenus distribués verEurostat'!Z18</f>
        <v>28779</v>
      </c>
      <c r="AB50" s="580">
        <f>' revenus distribués verEurostat'!AA18</f>
        <v>25487</v>
      </c>
      <c r="AC50" s="580">
        <f>' revenus distribués verEurostat'!AB18</f>
        <v>27565</v>
      </c>
      <c r="AD50" s="580">
        <f>' revenus distribués verEurostat'!AC18</f>
        <v>41125</v>
      </c>
      <c r="AE50" s="580">
        <f>' revenus distribués verEurostat'!AD18</f>
        <v>46850</v>
      </c>
    </row>
    <row r="51" spans="2:31" x14ac:dyDescent="0.25">
      <c r="B51" s="3174" t="s">
        <v>234</v>
      </c>
      <c r="C51" s="2796"/>
      <c r="D51" s="2797"/>
      <c r="E51" s="2798"/>
      <c r="F51" s="2799"/>
      <c r="G51" s="2800"/>
      <c r="H51" s="2801"/>
      <c r="I51" s="2802"/>
      <c r="J51" s="2803"/>
      <c r="K51" s="2804"/>
      <c r="L51" s="2805"/>
      <c r="M51" s="2806"/>
      <c r="N51" s="2807"/>
      <c r="O51" s="2808"/>
      <c r="P51" s="2984"/>
      <c r="Q51" s="2809"/>
      <c r="R51" s="2810"/>
      <c r="S51" s="2811"/>
      <c r="T51" s="2812"/>
      <c r="U51" s="2813"/>
      <c r="V51" s="2814"/>
      <c r="W51" s="2815"/>
      <c r="X51" s="2816"/>
      <c r="Y51" s="3035"/>
      <c r="Z51" s="2817"/>
      <c r="AA51" s="2818"/>
      <c r="AB51" s="2819"/>
      <c r="AC51" s="2820"/>
      <c r="AD51" s="2821"/>
      <c r="AE51" s="2822"/>
    </row>
    <row r="52" spans="2:31" x14ac:dyDescent="0.25">
      <c r="B52" s="581" t="s">
        <v>40</v>
      </c>
      <c r="C52" s="582">
        <f>' épargen brute eurost'!B18</f>
        <v>21989</v>
      </c>
      <c r="D52" s="582">
        <f>' épargen brute eurost'!C18</f>
        <v>23816</v>
      </c>
      <c r="E52" s="582">
        <f>' épargen brute eurost'!D18</f>
        <v>26889</v>
      </c>
      <c r="F52" s="582">
        <f>' épargen brute eurost'!E18</f>
        <v>25370</v>
      </c>
      <c r="G52" s="582">
        <f>' épargen brute eurost'!F18</f>
        <v>29191</v>
      </c>
      <c r="H52" s="582">
        <f>' épargen brute eurost'!G18</f>
        <v>33154</v>
      </c>
      <c r="I52" s="582">
        <f>' épargen brute eurost'!H18</f>
        <v>27954</v>
      </c>
      <c r="J52" s="582">
        <f>' épargen brute eurost'!I18</f>
        <v>35457</v>
      </c>
      <c r="K52" s="582">
        <f>' épargen brute eurost'!J18</f>
        <v>35690</v>
      </c>
      <c r="L52" s="582">
        <f>' épargen brute eurost'!K18</f>
        <v>34609</v>
      </c>
      <c r="M52" s="582">
        <f>' épargen brute eurost'!L18</f>
        <v>34236</v>
      </c>
      <c r="N52" s="582">
        <f>' épargen brute eurost'!M18</f>
        <v>35339</v>
      </c>
      <c r="O52" s="582">
        <f>' épargen brute eurost'!N18</f>
        <v>31681</v>
      </c>
      <c r="P52" s="582">
        <f>' épargen brute eurost'!O18</f>
        <v>35651</v>
      </c>
      <c r="Q52" s="582">
        <f>' épargen brute eurost'!P18</f>
        <v>30380</v>
      </c>
      <c r="R52" s="582">
        <f>' épargen brute eurost'!Q18</f>
        <v>33659</v>
      </c>
      <c r="S52" s="582">
        <f>' épargen brute eurost'!R18</f>
        <v>37075</v>
      </c>
      <c r="T52" s="582">
        <f>' épargen brute eurost'!S18</f>
        <v>38746</v>
      </c>
      <c r="U52" s="582">
        <f>' épargen brute eurost'!T18</f>
        <v>40251</v>
      </c>
      <c r="V52" s="582">
        <f>' épargen brute eurost'!U18</f>
        <v>48024</v>
      </c>
      <c r="W52" s="582">
        <f>' épargen brute eurost'!V18</f>
        <v>46254</v>
      </c>
      <c r="X52" s="582">
        <f>' épargen brute eurost'!W18</f>
        <v>52098</v>
      </c>
      <c r="Y52" s="582">
        <f>' épargen brute eurost'!X18</f>
        <v>48385</v>
      </c>
      <c r="Z52" s="582">
        <f>' épargen brute eurost'!Y18</f>
        <v>45717</v>
      </c>
      <c r="AA52" s="582">
        <f>' épargen brute eurost'!Z18</f>
        <v>42610</v>
      </c>
      <c r="AB52" s="582">
        <f>' épargen brute eurost'!AA18</f>
        <v>52686</v>
      </c>
      <c r="AC52" s="582">
        <f>' épargen brute eurost'!AB18</f>
        <v>62284</v>
      </c>
      <c r="AD52" s="582">
        <f>' épargen brute eurost'!AC18</f>
        <v>69923</v>
      </c>
      <c r="AE52" s="582">
        <f>' épargen brute eurost'!AD18</f>
        <v>48864</v>
      </c>
    </row>
    <row r="53" spans="2:31" x14ac:dyDescent="0.25">
      <c r="B53" s="583" t="s">
        <v>41</v>
      </c>
      <c r="C53" s="584">
        <f>'FBCF eurostat'!B18</f>
        <v>16241</v>
      </c>
      <c r="D53" s="584">
        <f>'FBCF eurostat'!C18</f>
        <v>16370</v>
      </c>
      <c r="E53" s="584">
        <f>'FBCF eurostat'!D18</f>
        <v>18225</v>
      </c>
      <c r="F53" s="584">
        <f>'FBCF eurostat'!E18</f>
        <v>20531</v>
      </c>
      <c r="G53" s="584">
        <f>'FBCF eurostat'!F18</f>
        <v>20477</v>
      </c>
      <c r="H53" s="584">
        <f>'FBCF eurostat'!G18</f>
        <v>22023</v>
      </c>
      <c r="I53" s="584">
        <f>'FBCF eurostat'!H18</f>
        <v>22603</v>
      </c>
      <c r="J53" s="584">
        <f>'FBCF eurostat'!I18</f>
        <v>22726</v>
      </c>
      <c r="K53" s="584">
        <f>'FBCF eurostat'!J18</f>
        <v>22936</v>
      </c>
      <c r="L53" s="584">
        <f>'FBCF eurostat'!K18</f>
        <v>23471</v>
      </c>
      <c r="M53" s="584">
        <f>'FBCF eurostat'!L18</f>
        <v>24391</v>
      </c>
      <c r="N53" s="584">
        <f>'FBCF eurostat'!M18</f>
        <v>27705</v>
      </c>
      <c r="O53" s="584">
        <f>'FBCF eurostat'!N18</f>
        <v>29116</v>
      </c>
      <c r="P53" s="584">
        <f>'FBCF eurostat'!O18</f>
        <v>30704</v>
      </c>
      <c r="Q53" s="584">
        <f>'FBCF eurostat'!P18</f>
        <v>26827</v>
      </c>
      <c r="R53" s="584">
        <f>'FBCF eurostat'!Q18</f>
        <v>23707</v>
      </c>
      <c r="S53" s="584">
        <f>'FBCF eurostat'!R18</f>
        <v>24493</v>
      </c>
      <c r="T53" s="584">
        <f>'FBCF eurostat'!S18</f>
        <v>25785</v>
      </c>
      <c r="U53" s="584">
        <f>'FBCF eurostat'!T18</f>
        <v>28101</v>
      </c>
      <c r="V53" s="584">
        <f>'FBCF eurostat'!U18</f>
        <v>29785</v>
      </c>
      <c r="W53" s="584">
        <f>'FBCF eurostat'!V18</f>
        <v>31578</v>
      </c>
      <c r="X53" s="584">
        <f>'FBCF eurostat'!W18</f>
        <v>35032</v>
      </c>
      <c r="Y53" s="584">
        <f>'FBCF eurostat'!X18</f>
        <v>37295</v>
      </c>
      <c r="Z53" s="584">
        <f>'FBCF eurostat'!Y18</f>
        <v>38729</v>
      </c>
      <c r="AA53" s="584">
        <f>'FBCF eurostat'!Z18</f>
        <v>38996</v>
      </c>
      <c r="AB53" s="584">
        <f>'FBCF eurostat'!AA18</f>
        <v>41453</v>
      </c>
      <c r="AC53" s="584">
        <f>'FBCF eurostat'!AB18</f>
        <v>45881</v>
      </c>
      <c r="AD53" s="584">
        <f>'FBCF eurostat'!AC18</f>
        <v>51493</v>
      </c>
      <c r="AE53" s="584">
        <f>'FBCF eurostat'!AD18</f>
        <v>49645</v>
      </c>
    </row>
    <row r="54" spans="2:31" x14ac:dyDescent="0.25">
      <c r="B54" s="3148" t="s">
        <v>191</v>
      </c>
      <c r="C54" s="585">
        <f>'revenus distibués recus ménages'!B18</f>
        <v>935</v>
      </c>
      <c r="D54" s="585">
        <f>'revenus distibués recus ménages'!C18</f>
        <v>937</v>
      </c>
      <c r="E54" s="585">
        <f>'revenus distibués recus ménages'!D18</f>
        <v>929</v>
      </c>
      <c r="F54" s="585">
        <f>'revenus distibués recus ménages'!E18</f>
        <v>925</v>
      </c>
      <c r="G54" s="585">
        <f>'revenus distibués recus ménages'!F18</f>
        <v>733</v>
      </c>
      <c r="H54" s="585">
        <f>'revenus distibués recus ménages'!G18</f>
        <v>1355</v>
      </c>
      <c r="I54" s="585">
        <f>'revenus distibués recus ménages'!H18</f>
        <v>1703</v>
      </c>
      <c r="J54" s="585">
        <f>'revenus distibués recus ménages'!I18</f>
        <v>1528</v>
      </c>
      <c r="K54" s="585">
        <f>'revenus distibués recus ménages'!J18</f>
        <v>1932</v>
      </c>
      <c r="L54" s="585">
        <f>'revenus distibués recus ménages'!K18</f>
        <v>2420</v>
      </c>
      <c r="M54" s="585">
        <f>'revenus distibués recus ménages'!L18</f>
        <v>2376</v>
      </c>
      <c r="N54" s="585">
        <f>'revenus distibués recus ménages'!M18</f>
        <v>3663</v>
      </c>
      <c r="O54" s="585">
        <f>'revenus distibués recus ménages'!N18</f>
        <v>3223</v>
      </c>
      <c r="P54" s="585">
        <f>'revenus distibués recus ménages'!O18</f>
        <v>3352</v>
      </c>
      <c r="Q54" s="585">
        <f>'revenus distibués recus ménages'!P18</f>
        <v>2915</v>
      </c>
      <c r="R54" s="585">
        <f>'revenus distibués recus ménages'!Q18</f>
        <v>2156</v>
      </c>
      <c r="S54" s="585">
        <f>'revenus distibués recus ménages'!R18</f>
        <v>2591</v>
      </c>
      <c r="T54" s="585">
        <f>'revenus distibués recus ménages'!S18</f>
        <v>2498</v>
      </c>
      <c r="U54" s="585">
        <f>'revenus distibués recus ménages'!T18</f>
        <v>2771</v>
      </c>
      <c r="V54" s="585">
        <f>'revenus distibués recus ménages'!U18</f>
        <v>3883</v>
      </c>
      <c r="W54" s="585">
        <f>'revenus distibués recus ménages'!V18</f>
        <v>4639</v>
      </c>
      <c r="X54" s="585">
        <f>'revenus distibués recus ménages'!W18</f>
        <v>5371</v>
      </c>
      <c r="Y54" s="585">
        <f>'revenus distibués recus ménages'!X18</f>
        <v>5147</v>
      </c>
      <c r="Z54" s="585">
        <f>'revenus distibués recus ménages'!Y18</f>
        <v>6465</v>
      </c>
      <c r="AA54" s="585">
        <f>'revenus distibués recus ménages'!Z18</f>
        <v>6978</v>
      </c>
      <c r="AB54" s="585">
        <f>'revenus distibués recus ménages'!AA18</f>
        <v>6589</v>
      </c>
      <c r="AC54" s="585">
        <f>'revenus distibués recus ménages'!AB18</f>
        <v>7276</v>
      </c>
      <c r="AD54" s="585">
        <f>'revenus distibués recus ménages'!AC18</f>
        <v>9959</v>
      </c>
      <c r="AE54" s="585">
        <f>'revenus distibués recus ménages'!AD18</f>
        <v>12735</v>
      </c>
    </row>
    <row r="55" spans="2:31" x14ac:dyDescent="0.25">
      <c r="B55" s="3159" t="s">
        <v>192</v>
      </c>
      <c r="C55" s="586">
        <v>0</v>
      </c>
      <c r="D55" s="587">
        <v>0</v>
      </c>
      <c r="E55" s="588">
        <v>0</v>
      </c>
      <c r="F55" s="589">
        <v>0</v>
      </c>
      <c r="G55" s="590">
        <v>0</v>
      </c>
      <c r="H55" s="591">
        <v>0</v>
      </c>
      <c r="I55" s="592">
        <v>0</v>
      </c>
      <c r="J55" s="593">
        <v>0</v>
      </c>
      <c r="K55" s="594">
        <v>0</v>
      </c>
      <c r="L55" s="595">
        <v>0</v>
      </c>
      <c r="M55" s="596">
        <v>0</v>
      </c>
      <c r="N55" s="597">
        <v>0</v>
      </c>
      <c r="O55" s="598">
        <v>0</v>
      </c>
      <c r="P55" s="2985">
        <v>0</v>
      </c>
      <c r="Q55" s="600">
        <v>0</v>
      </c>
      <c r="R55" s="601">
        <v>0</v>
      </c>
      <c r="S55" s="602">
        <v>0</v>
      </c>
      <c r="T55" s="603">
        <v>0</v>
      </c>
      <c r="U55" s="604">
        <v>0</v>
      </c>
      <c r="V55" s="605">
        <v>0</v>
      </c>
      <c r="W55" s="606">
        <v>0</v>
      </c>
      <c r="X55" s="607">
        <v>0</v>
      </c>
      <c r="Y55" s="3036">
        <v>0</v>
      </c>
      <c r="Z55" s="609">
        <v>0</v>
      </c>
      <c r="AA55" s="610">
        <v>0</v>
      </c>
      <c r="AB55" s="611">
        <v>0</v>
      </c>
      <c r="AC55" s="612">
        <v>0</v>
      </c>
      <c r="AD55" s="613">
        <v>0</v>
      </c>
      <c r="AE55" s="614">
        <v>0</v>
      </c>
    </row>
    <row r="56" spans="2:31" ht="15" customHeight="1" x14ac:dyDescent="0.25">
      <c r="B56" s="3840" t="s">
        <v>50</v>
      </c>
      <c r="C56" s="3841"/>
      <c r="D56" s="3842"/>
      <c r="E56" s="3843"/>
      <c r="F56" s="3844"/>
      <c r="G56" s="3845"/>
      <c r="H56" s="3846"/>
      <c r="I56" s="3847"/>
      <c r="J56" s="3848"/>
      <c r="K56" s="3849"/>
      <c r="L56" s="3850"/>
      <c r="M56" s="3851"/>
      <c r="N56" s="3852"/>
      <c r="O56" s="3853"/>
      <c r="P56" s="3854"/>
      <c r="Q56" s="3855"/>
      <c r="R56" s="3856"/>
      <c r="S56" s="3857"/>
      <c r="T56" s="3858"/>
      <c r="U56" s="3859"/>
      <c r="V56" s="3860"/>
      <c r="W56" s="3861"/>
      <c r="X56" s="3862"/>
      <c r="Y56" s="3863"/>
      <c r="Z56" s="3864"/>
      <c r="AA56" s="3865"/>
      <c r="AB56" s="3866"/>
      <c r="AC56" s="3867"/>
      <c r="AD56" s="3868"/>
      <c r="AE56" s="615" t="s">
        <v>35</v>
      </c>
    </row>
    <row r="57" spans="2:31" x14ac:dyDescent="0.25">
      <c r="B57" s="616" t="s">
        <v>37</v>
      </c>
      <c r="C57" s="617">
        <f>'VA eurostat'!B23</f>
        <v>237242</v>
      </c>
      <c r="D57" s="617">
        <f>'VA eurostat'!C23</f>
        <v>255345</v>
      </c>
      <c r="E57" s="617">
        <f>'VA eurostat'!D23</f>
        <v>262281</v>
      </c>
      <c r="F57" s="617">
        <f>'VA eurostat'!E23</f>
        <v>277591</v>
      </c>
      <c r="G57" s="617">
        <f>'VA eurostat'!F23</f>
        <v>299005</v>
      </c>
      <c r="H57" s="617">
        <f>'VA eurostat'!G23</f>
        <v>326120</v>
      </c>
      <c r="I57" s="617">
        <f>'VA eurostat'!H23</f>
        <v>352396</v>
      </c>
      <c r="J57" s="617">
        <f>'VA eurostat'!I23</f>
        <v>374858</v>
      </c>
      <c r="K57" s="617">
        <f>'VA eurostat'!J23</f>
        <v>396726</v>
      </c>
      <c r="L57" s="617">
        <f>'VA eurostat'!K23</f>
        <v>420831</v>
      </c>
      <c r="M57" s="617">
        <f>'VA eurostat'!L23</f>
        <v>450831</v>
      </c>
      <c r="N57" s="617">
        <f>'VA eurostat'!M23</f>
        <v>488856</v>
      </c>
      <c r="O57" s="617">
        <f>'VA eurostat'!N23</f>
        <v>541315</v>
      </c>
      <c r="P57" s="617">
        <f>'VA eurostat'!O23</f>
        <v>592800</v>
      </c>
      <c r="Q57" s="617">
        <f>'VA eurostat'!P23</f>
        <v>576491</v>
      </c>
      <c r="R57" s="617">
        <f>'VA eurostat'!Q23</f>
        <v>566901</v>
      </c>
      <c r="S57" s="617">
        <f>'VA eurostat'!R23</f>
        <v>556725</v>
      </c>
      <c r="T57" s="617">
        <f>'VA eurostat'!S23</f>
        <v>535095</v>
      </c>
      <c r="U57" s="617">
        <f>'VA eurostat'!T23</f>
        <v>524923</v>
      </c>
      <c r="V57" s="617">
        <f>'VA eurostat'!U23</f>
        <v>533943</v>
      </c>
      <c r="W57" s="617">
        <f>'VA eurostat'!V23</f>
        <v>561368</v>
      </c>
      <c r="X57" s="617">
        <f>'VA eurostat'!W23</f>
        <v>580215</v>
      </c>
      <c r="Y57" s="617">
        <f>'VA eurostat'!X23</f>
        <v>609770</v>
      </c>
      <c r="Z57" s="617">
        <f>'VA eurostat'!Y23</f>
        <v>631067</v>
      </c>
      <c r="AA57" s="617">
        <f>'VA eurostat'!Z23</f>
        <v>660077</v>
      </c>
      <c r="AB57" s="617">
        <f>'VA eurostat'!AA23</f>
        <v>575613</v>
      </c>
      <c r="AC57" s="617">
        <f>'VA eurostat'!AB23</f>
        <v>627962</v>
      </c>
      <c r="AD57" s="617">
        <f>'VA eurostat'!AC23</f>
        <v>729742</v>
      </c>
      <c r="AE57" s="617">
        <f>'VA eurostat'!AD23</f>
        <v>787444</v>
      </c>
    </row>
    <row r="58" spans="2:31" x14ac:dyDescent="0.25">
      <c r="B58" s="646" t="s">
        <v>38</v>
      </c>
      <c r="C58" s="647">
        <f>'EBE eurostat'!B23</f>
        <v>93610</v>
      </c>
      <c r="D58" s="647">
        <f>'EBE eurostat'!C23</f>
        <v>101323</v>
      </c>
      <c r="E58" s="647">
        <f>'EBE eurostat'!D23</f>
        <v>97990</v>
      </c>
      <c r="F58" s="647">
        <f>'EBE eurostat'!E23</f>
        <v>101436</v>
      </c>
      <c r="G58" s="647">
        <f>'EBE eurostat'!F23</f>
        <v>111288</v>
      </c>
      <c r="H58" s="647">
        <f>'EBE eurostat'!G23</f>
        <v>120034</v>
      </c>
      <c r="I58" s="647">
        <f>'EBE eurostat'!H23</f>
        <v>129907</v>
      </c>
      <c r="J58" s="647">
        <f>'EBE eurostat'!I23</f>
        <v>137463</v>
      </c>
      <c r="K58" s="647">
        <f>'EBE eurostat'!J23</f>
        <v>147162</v>
      </c>
      <c r="L58" s="647">
        <f>'EBE eurostat'!K23</f>
        <v>154675</v>
      </c>
      <c r="M58" s="647">
        <f>'EBE eurostat'!L23</f>
        <v>167555</v>
      </c>
      <c r="N58" s="647">
        <f>'EBE eurostat'!M23</f>
        <v>179843</v>
      </c>
      <c r="O58" s="647">
        <f>'EBE eurostat'!N23</f>
        <v>207598</v>
      </c>
      <c r="P58" s="647">
        <f>'EBE eurostat'!O23</f>
        <v>236335</v>
      </c>
      <c r="Q58" s="647">
        <f>'EBE eurostat'!P23</f>
        <v>237524</v>
      </c>
      <c r="R58" s="647">
        <f>'EBE eurostat'!Q23</f>
        <v>231229</v>
      </c>
      <c r="S58" s="647">
        <f>'EBE eurostat'!R23</f>
        <v>229106</v>
      </c>
      <c r="T58" s="647">
        <f>'EBE eurostat'!S23</f>
        <v>226097</v>
      </c>
      <c r="U58" s="647">
        <f>'EBE eurostat'!T23</f>
        <v>228410</v>
      </c>
      <c r="V58" s="647">
        <f>'EBE eurostat'!U23</f>
        <v>228991</v>
      </c>
      <c r="W58" s="647">
        <f>'EBE eurostat'!V23</f>
        <v>241610</v>
      </c>
      <c r="X58" s="647">
        <f>'EBE eurostat'!W23</f>
        <v>254301</v>
      </c>
      <c r="Y58" s="647">
        <f>'EBE eurostat'!X23</f>
        <v>266082</v>
      </c>
      <c r="Z58" s="647">
        <f>'EBE eurostat'!Y23</f>
        <v>270320</v>
      </c>
      <c r="AA58" s="647">
        <f>'EBE eurostat'!Z23</f>
        <v>274131</v>
      </c>
      <c r="AB58" s="647">
        <f>'EBE eurostat'!AA23</f>
        <v>216501</v>
      </c>
      <c r="AC58" s="647">
        <f>'EBE eurostat'!AB23</f>
        <v>237406</v>
      </c>
      <c r="AD58" s="647">
        <f>'EBE eurostat'!AC23</f>
        <v>293877</v>
      </c>
      <c r="AE58" s="647">
        <f>'EBE eurostat'!AD23</f>
        <v>312506</v>
      </c>
    </row>
    <row r="59" spans="2:31" x14ac:dyDescent="0.25">
      <c r="B59" s="648" t="s">
        <v>39</v>
      </c>
      <c r="C59" s="649">
        <f>' revenus distribués verEurostat'!B23</f>
        <v>9135</v>
      </c>
      <c r="D59" s="649">
        <f>' revenus distribués verEurostat'!C23</f>
        <v>11552</v>
      </c>
      <c r="E59" s="649">
        <f>' revenus distribués verEurostat'!D23</f>
        <v>13101</v>
      </c>
      <c r="F59" s="649">
        <f>' revenus distribués verEurostat'!E23</f>
        <v>14687</v>
      </c>
      <c r="G59" s="649">
        <f>' revenus distribués verEurostat'!F23</f>
        <v>17054</v>
      </c>
      <c r="H59" s="649">
        <f>' revenus distribués verEurostat'!G23</f>
        <v>20105</v>
      </c>
      <c r="I59" s="649">
        <f>' revenus distribués verEurostat'!H23</f>
        <v>28343</v>
      </c>
      <c r="J59" s="649">
        <f>' revenus distribués verEurostat'!I23</f>
        <v>28907</v>
      </c>
      <c r="K59" s="649">
        <f>' revenus distribués verEurostat'!J23</f>
        <v>29686</v>
      </c>
      <c r="L59" s="649">
        <f>' revenus distribués verEurostat'!K23</f>
        <v>30730</v>
      </c>
      <c r="M59" s="649">
        <f>' revenus distribués verEurostat'!L23</f>
        <v>43039</v>
      </c>
      <c r="N59" s="649">
        <f>' revenus distribués verEurostat'!M23</f>
        <v>49920</v>
      </c>
      <c r="O59" s="649">
        <f>' revenus distribués verEurostat'!N23</f>
        <v>56468</v>
      </c>
      <c r="P59" s="649">
        <f>' revenus distribués verEurostat'!O23</f>
        <v>63365</v>
      </c>
      <c r="Q59" s="649">
        <f>' revenus distribués verEurostat'!P23</f>
        <v>57139</v>
      </c>
      <c r="R59" s="649">
        <f>' revenus distribués verEurostat'!Q23</f>
        <v>53388</v>
      </c>
      <c r="S59" s="649">
        <f>' revenus distribués verEurostat'!R23</f>
        <v>60062</v>
      </c>
      <c r="T59" s="649">
        <f>' revenus distribués verEurostat'!S23</f>
        <v>54583</v>
      </c>
      <c r="U59" s="649">
        <f>' revenus distribués verEurostat'!T23</f>
        <v>52289</v>
      </c>
      <c r="V59" s="649">
        <f>' revenus distribués verEurostat'!U23</f>
        <v>53215</v>
      </c>
      <c r="W59" s="649">
        <f>' revenus distribués verEurostat'!V23</f>
        <v>52189</v>
      </c>
      <c r="X59" s="649">
        <f>' revenus distribués verEurostat'!W23</f>
        <v>60987</v>
      </c>
      <c r="Y59" s="649">
        <f>' revenus distribués verEurostat'!X23</f>
        <v>66368</v>
      </c>
      <c r="Z59" s="649">
        <f>' revenus distribués verEurostat'!Y23</f>
        <v>78788</v>
      </c>
      <c r="AA59" s="649">
        <f>' revenus distribués verEurostat'!Z23</f>
        <v>84813</v>
      </c>
      <c r="AB59" s="649">
        <f>' revenus distribués verEurostat'!AA23</f>
        <v>72477</v>
      </c>
      <c r="AC59" s="649">
        <f>' revenus distribués verEurostat'!AB23</f>
        <v>52999</v>
      </c>
      <c r="AD59" s="649">
        <f>' revenus distribués verEurostat'!AC23</f>
        <v>60972</v>
      </c>
      <c r="AE59" s="649">
        <f>' revenus distribués verEurostat'!AD23</f>
        <v>81976</v>
      </c>
    </row>
    <row r="60" spans="2:31" x14ac:dyDescent="0.25">
      <c r="B60" s="3174" t="s">
        <v>234</v>
      </c>
      <c r="C60" s="2861"/>
      <c r="D60" s="2861"/>
      <c r="E60" s="2861"/>
      <c r="F60" s="2861"/>
      <c r="G60" s="2861"/>
      <c r="H60" s="2861"/>
      <c r="I60" s="2861"/>
      <c r="J60" s="2861"/>
      <c r="K60" s="2861"/>
      <c r="L60" s="2861"/>
      <c r="M60" s="2861"/>
      <c r="N60" s="2861"/>
      <c r="O60" s="2861"/>
      <c r="P60" s="2861"/>
      <c r="Q60" s="2861"/>
      <c r="R60" s="2861"/>
      <c r="S60" s="2861"/>
      <c r="T60" s="2861"/>
      <c r="U60" s="2861"/>
      <c r="V60" s="2861"/>
      <c r="W60" s="2861"/>
      <c r="X60" s="2861"/>
      <c r="Y60" s="2861"/>
      <c r="Z60" s="2861"/>
      <c r="AA60" s="2861"/>
      <c r="AB60" s="2861"/>
      <c r="AC60" s="2861"/>
      <c r="AD60" s="2861"/>
      <c r="AE60" s="2861"/>
    </row>
    <row r="61" spans="2:31" x14ac:dyDescent="0.25">
      <c r="B61" s="650" t="s">
        <v>40</v>
      </c>
      <c r="C61" s="651">
        <f>' épargen brute eurost'!B23</f>
        <v>72545</v>
      </c>
      <c r="D61" s="651">
        <f>' épargen brute eurost'!C23</f>
        <v>76521</v>
      </c>
      <c r="E61" s="651">
        <f>' épargen brute eurost'!D23</f>
        <v>69134</v>
      </c>
      <c r="F61" s="651">
        <f>' épargen brute eurost'!E23</f>
        <v>66313</v>
      </c>
      <c r="G61" s="651">
        <f>' épargen brute eurost'!F23</f>
        <v>71885</v>
      </c>
      <c r="H61" s="651">
        <f>' épargen brute eurost'!G23</f>
        <v>73228</v>
      </c>
      <c r="I61" s="651">
        <f>' épargen brute eurost'!H23</f>
        <v>70901</v>
      </c>
      <c r="J61" s="651">
        <f>' épargen brute eurost'!I23</f>
        <v>80160</v>
      </c>
      <c r="K61" s="651">
        <f>' épargen brute eurost'!J23</f>
        <v>87248</v>
      </c>
      <c r="L61" s="651">
        <f>' épargen brute eurost'!K23</f>
        <v>91903</v>
      </c>
      <c r="M61" s="651">
        <f>' épargen brute eurost'!L23</f>
        <v>86084</v>
      </c>
      <c r="N61" s="651">
        <f>' épargen brute eurost'!M23</f>
        <v>87256</v>
      </c>
      <c r="O61" s="651">
        <f>' épargen brute eurost'!N23</f>
        <v>91443</v>
      </c>
      <c r="P61" s="651">
        <f>' épargen brute eurost'!O23</f>
        <v>122549</v>
      </c>
      <c r="Q61" s="651">
        <f>' épargen brute eurost'!P23</f>
        <v>157560</v>
      </c>
      <c r="R61" s="651">
        <f>' épargen brute eurost'!Q23</f>
        <v>161629</v>
      </c>
      <c r="S61" s="651">
        <f>' épargen brute eurost'!R23</f>
        <v>147813</v>
      </c>
      <c r="T61" s="651">
        <f>' épargen brute eurost'!S23</f>
        <v>155261</v>
      </c>
      <c r="U61" s="651">
        <f>' épargen brute eurost'!T23</f>
        <v>166706</v>
      </c>
      <c r="V61" s="651">
        <f>' épargen brute eurost'!U23</f>
        <v>171718</v>
      </c>
      <c r="W61" s="651">
        <f>' épargen brute eurost'!V23</f>
        <v>185216</v>
      </c>
      <c r="X61" s="651">
        <f>' épargen brute eurost'!W23</f>
        <v>194734</v>
      </c>
      <c r="Y61" s="651">
        <f>' épargen brute eurost'!X23</f>
        <v>200025</v>
      </c>
      <c r="Z61" s="651">
        <f>' épargen brute eurost'!Y23</f>
        <v>199313</v>
      </c>
      <c r="AA61" s="651">
        <f>' épargen brute eurost'!Z23</f>
        <v>201467</v>
      </c>
      <c r="AB61" s="651">
        <f>' épargen brute eurost'!AA23</f>
        <v>153286</v>
      </c>
      <c r="AC61" s="651">
        <f>' épargen brute eurost'!AB23</f>
        <v>172777</v>
      </c>
      <c r="AD61" s="651">
        <f>' épargen brute eurost'!AC23</f>
        <v>218794</v>
      </c>
      <c r="AE61" s="651">
        <f>' épargen brute eurost'!AD23</f>
        <v>218240</v>
      </c>
    </row>
    <row r="62" spans="2:31" x14ac:dyDescent="0.25">
      <c r="B62" s="652" t="s">
        <v>41</v>
      </c>
      <c r="C62" s="653">
        <f>'FBCF eurostat'!B23</f>
        <v>53662</v>
      </c>
      <c r="D62" s="653">
        <f>'FBCF eurostat'!C23</f>
        <v>59912</v>
      </c>
      <c r="E62" s="653">
        <f>'FBCF eurostat'!D23</f>
        <v>64057</v>
      </c>
      <c r="F62" s="653">
        <f>'FBCF eurostat'!E23</f>
        <v>72943</v>
      </c>
      <c r="G62" s="653">
        <f>'FBCF eurostat'!F23</f>
        <v>83942</v>
      </c>
      <c r="H62" s="653">
        <f>'FBCF eurostat'!G23</f>
        <v>92515</v>
      </c>
      <c r="I62" s="653">
        <f>'FBCF eurostat'!H23</f>
        <v>96613</v>
      </c>
      <c r="J62" s="653">
        <f>'FBCF eurostat'!I23</f>
        <v>101055</v>
      </c>
      <c r="K62" s="653">
        <f>'FBCF eurostat'!J23</f>
        <v>109343</v>
      </c>
      <c r="L62" s="653">
        <f>'FBCF eurostat'!K23</f>
        <v>119771</v>
      </c>
      <c r="M62" s="653">
        <f>'FBCF eurostat'!L23</f>
        <v>134291</v>
      </c>
      <c r="N62" s="653">
        <f>'FBCF eurostat'!M23</f>
        <v>151726</v>
      </c>
      <c r="O62" s="653">
        <f>'FBCF eurostat'!N23</f>
        <v>163333</v>
      </c>
      <c r="P62" s="653">
        <f>'FBCF eurostat'!O23</f>
        <v>152268</v>
      </c>
      <c r="Q62" s="653">
        <f>'FBCF eurostat'!P23</f>
        <v>108302</v>
      </c>
      <c r="R62" s="653">
        <f>'FBCF eurostat'!Q23</f>
        <v>109360</v>
      </c>
      <c r="S62" s="653">
        <f>'FBCF eurostat'!R23</f>
        <v>109134</v>
      </c>
      <c r="T62" s="653">
        <f>'FBCF eurostat'!S23</f>
        <v>117461</v>
      </c>
      <c r="U62" s="653">
        <f>'FBCF eurostat'!T23</f>
        <v>119834</v>
      </c>
      <c r="V62" s="653">
        <f>'FBCF eurostat'!U23</f>
        <v>129823</v>
      </c>
      <c r="W62" s="653">
        <f>'FBCF eurostat'!V23</f>
        <v>134090</v>
      </c>
      <c r="X62" s="653">
        <f>'FBCF eurostat'!W23</f>
        <v>144437</v>
      </c>
      <c r="Y62" s="653">
        <f>'FBCF eurostat'!X23</f>
        <v>155786</v>
      </c>
      <c r="Z62" s="653">
        <f>'FBCF eurostat'!Y23</f>
        <v>170251</v>
      </c>
      <c r="AA62" s="653">
        <f>'FBCF eurostat'!Z23</f>
        <v>182507</v>
      </c>
      <c r="AB62" s="653">
        <f>'FBCF eurostat'!AA23</f>
        <v>157422</v>
      </c>
      <c r="AC62" s="653">
        <f>'FBCF eurostat'!AB23</f>
        <v>162180</v>
      </c>
      <c r="AD62" s="653">
        <f>'FBCF eurostat'!AC23</f>
        <v>173221</v>
      </c>
      <c r="AE62" s="653">
        <f>'FBCF eurostat'!AD23</f>
        <v>181317</v>
      </c>
    </row>
    <row r="63" spans="2:31" x14ac:dyDescent="0.25">
      <c r="B63" s="3148" t="s">
        <v>191</v>
      </c>
      <c r="C63" s="654">
        <f>'revenus distibués recus ménages'!B23</f>
        <v>3791</v>
      </c>
      <c r="D63" s="654">
        <f>'revenus distibués recus ménages'!C23</f>
        <v>4536</v>
      </c>
      <c r="E63" s="654">
        <f>'revenus distibués recus ménages'!D23</f>
        <v>5045</v>
      </c>
      <c r="F63" s="654">
        <f>'revenus distibués recus ménages'!E23</f>
        <v>5326</v>
      </c>
      <c r="G63" s="654">
        <f>'revenus distibués recus ménages'!F23</f>
        <v>7238</v>
      </c>
      <c r="H63" s="654">
        <f>'revenus distibués recus ménages'!G23</f>
        <v>6176</v>
      </c>
      <c r="I63" s="654">
        <f>'revenus distibués recus ménages'!H23</f>
        <v>10607</v>
      </c>
      <c r="J63" s="654">
        <f>'revenus distibués recus ménages'!I23</f>
        <v>7555</v>
      </c>
      <c r="K63" s="654">
        <f>'revenus distibués recus ménages'!J23</f>
        <v>11170</v>
      </c>
      <c r="L63" s="654">
        <f>'revenus distibués recus ménages'!K23</f>
        <v>10661</v>
      </c>
      <c r="M63" s="654">
        <f>'revenus distibués recus ménages'!L23</f>
        <v>13870</v>
      </c>
      <c r="N63" s="654">
        <f>'revenus distibués recus ménages'!M23</f>
        <v>13786</v>
      </c>
      <c r="O63" s="654">
        <f>'revenus distibués recus ménages'!N23</f>
        <v>19461</v>
      </c>
      <c r="P63" s="654">
        <f>'revenus distibués recus ménages'!O23</f>
        <v>26283</v>
      </c>
      <c r="Q63" s="654">
        <f>'revenus distibués recus ménages'!P23</f>
        <v>17491</v>
      </c>
      <c r="R63" s="654">
        <f>'revenus distibués recus ménages'!Q23</f>
        <v>15502</v>
      </c>
      <c r="S63" s="654">
        <f>'revenus distibués recus ménages'!R23</f>
        <v>19296</v>
      </c>
      <c r="T63" s="654">
        <f>'revenus distibués recus ménages'!S23</f>
        <v>7842</v>
      </c>
      <c r="U63" s="654">
        <f>'revenus distibués recus ménages'!T23</f>
        <v>12979</v>
      </c>
      <c r="V63" s="654">
        <f>'revenus distibués recus ménages'!U23</f>
        <v>14516</v>
      </c>
      <c r="W63" s="654">
        <f>'revenus distibués recus ménages'!V23</f>
        <v>16144</v>
      </c>
      <c r="X63" s="654">
        <f>'revenus distibués recus ménages'!W23</f>
        <v>20075</v>
      </c>
      <c r="Y63" s="654">
        <f>'revenus distibués recus ménages'!X23</f>
        <v>23978</v>
      </c>
      <c r="Z63" s="654">
        <f>'revenus distibués recus ménages'!Y23</f>
        <v>23253</v>
      </c>
      <c r="AA63" s="654">
        <f>'revenus distibués recus ménages'!Z23</f>
        <v>27894</v>
      </c>
      <c r="AB63" s="654">
        <f>'revenus distibués recus ménages'!AA23</f>
        <v>21292</v>
      </c>
      <c r="AC63" s="654">
        <f>'revenus distibués recus ménages'!AB23</f>
        <v>18016</v>
      </c>
      <c r="AD63" s="654">
        <f>'revenus distibués recus ménages'!AC23</f>
        <v>20871</v>
      </c>
      <c r="AE63" s="654">
        <f>'revenus distibués recus ménages'!AD23</f>
        <v>25824</v>
      </c>
    </row>
    <row r="64" spans="2:31" x14ac:dyDescent="0.25">
      <c r="B64" s="3159" t="s">
        <v>192</v>
      </c>
      <c r="C64" s="3176"/>
      <c r="D64" s="3177"/>
      <c r="E64" s="3178"/>
      <c r="F64" s="3179"/>
      <c r="G64" s="3180"/>
      <c r="H64" s="3181"/>
      <c r="I64" s="3182"/>
      <c r="J64" s="3183"/>
      <c r="K64" s="3184"/>
      <c r="L64" s="3185"/>
      <c r="M64" s="3186"/>
      <c r="N64" s="3187"/>
      <c r="O64" s="3188"/>
      <c r="P64" s="3189"/>
      <c r="Q64" s="3190"/>
      <c r="R64" s="3191"/>
      <c r="S64" s="3192"/>
      <c r="T64" s="3193"/>
      <c r="U64" s="3194"/>
      <c r="V64" s="3195"/>
      <c r="W64" s="3196"/>
      <c r="X64" s="3197"/>
      <c r="Y64" s="3198"/>
      <c r="Z64" s="3199"/>
      <c r="AA64" s="3200"/>
      <c r="AB64" s="3201"/>
      <c r="AC64" s="3202"/>
      <c r="AD64" s="3203"/>
      <c r="AE64" s="2862"/>
    </row>
    <row r="65" spans="2:32" ht="15" customHeight="1" x14ac:dyDescent="0.25">
      <c r="B65" s="3869" t="s">
        <v>51</v>
      </c>
      <c r="C65" s="3870"/>
      <c r="D65" s="3871"/>
      <c r="E65" s="3872"/>
      <c r="F65" s="3873"/>
      <c r="G65" s="3874"/>
      <c r="H65" s="3875"/>
      <c r="I65" s="3876"/>
      <c r="J65" s="3877"/>
      <c r="K65" s="3878"/>
      <c r="L65" s="3879"/>
      <c r="M65" s="3880"/>
      <c r="N65" s="3881"/>
      <c r="O65" s="3882"/>
      <c r="P65" s="3883"/>
      <c r="Q65" s="3884"/>
      <c r="R65" s="3885"/>
      <c r="S65" s="3886"/>
      <c r="T65" s="3887"/>
      <c r="U65" s="3888"/>
      <c r="V65" s="3889"/>
      <c r="W65" s="3890"/>
      <c r="X65" s="3891"/>
      <c r="Y65" s="3892"/>
      <c r="Z65" s="3893"/>
      <c r="AA65" s="3894"/>
      <c r="AB65" s="3895"/>
      <c r="AC65" s="3896"/>
      <c r="AD65" s="3897"/>
      <c r="AE65" s="683" t="s">
        <v>35</v>
      </c>
    </row>
    <row r="66" spans="2:32" x14ac:dyDescent="0.25">
      <c r="B66" s="684" t="s">
        <v>37</v>
      </c>
      <c r="C66" s="685">
        <v>4124885</v>
      </c>
      <c r="D66" s="686">
        <v>4382140</v>
      </c>
      <c r="E66" s="687">
        <v>4699509</v>
      </c>
      <c r="F66" s="688">
        <v>4969506</v>
      </c>
      <c r="G66" s="689">
        <v>5266205</v>
      </c>
      <c r="H66" s="690">
        <v>5612451</v>
      </c>
      <c r="I66" s="691">
        <v>5571116</v>
      </c>
      <c r="J66" s="692">
        <v>5649330</v>
      </c>
      <c r="K66" s="693">
        <v>5838816</v>
      </c>
      <c r="L66" s="694">
        <v>6242381</v>
      </c>
      <c r="M66" s="695">
        <v>6684639</v>
      </c>
      <c r="N66" s="696">
        <v>7134293</v>
      </c>
      <c r="O66" s="697">
        <v>7372410</v>
      </c>
      <c r="P66" s="2986">
        <v>7444647</v>
      </c>
      <c r="Q66" s="699">
        <v>7021680</v>
      </c>
      <c r="R66" s="700">
        <v>7402702</v>
      </c>
      <c r="S66" s="701">
        <v>7776770</v>
      </c>
      <c r="T66" s="702">
        <v>8227671</v>
      </c>
      <c r="U66" s="703">
        <v>8535452</v>
      </c>
      <c r="V66" s="704">
        <v>8975244</v>
      </c>
      <c r="W66" s="705">
        <v>9354572</v>
      </c>
      <c r="X66" s="706">
        <v>9481980</v>
      </c>
      <c r="Y66" s="3037">
        <v>9912499</v>
      </c>
      <c r="Z66" s="708">
        <v>10484679</v>
      </c>
      <c r="AA66" s="709">
        <v>10949022</v>
      </c>
      <c r="AB66" s="710">
        <v>10656240</v>
      </c>
      <c r="AC66" s="711">
        <v>12167832</v>
      </c>
      <c r="AD66" s="712">
        <v>13471181</v>
      </c>
      <c r="AE66" s="713" t="s">
        <v>35</v>
      </c>
    </row>
    <row r="67" spans="2:32" x14ac:dyDescent="0.25">
      <c r="B67" s="714" t="s">
        <v>38</v>
      </c>
      <c r="C67" s="715">
        <v>1183963</v>
      </c>
      <c r="D67" s="716">
        <v>1283256</v>
      </c>
      <c r="E67" s="717">
        <v>1386810</v>
      </c>
      <c r="F67" s="718">
        <v>1409618</v>
      </c>
      <c r="G67" s="719">
        <v>1466380</v>
      </c>
      <c r="H67" s="720">
        <v>1495215</v>
      </c>
      <c r="I67" s="721">
        <v>1475610</v>
      </c>
      <c r="J67" s="722">
        <v>1568665</v>
      </c>
      <c r="K67" s="723">
        <v>1679329</v>
      </c>
      <c r="L67" s="724">
        <v>1869993</v>
      </c>
      <c r="M67" s="725">
        <v>2099397</v>
      </c>
      <c r="N67" s="726">
        <v>2312018</v>
      </c>
      <c r="O67" s="727">
        <v>2349630</v>
      </c>
      <c r="P67" s="2987">
        <v>2358252</v>
      </c>
      <c r="Q67" s="728">
        <v>2235047</v>
      </c>
      <c r="R67" s="729">
        <v>2515110</v>
      </c>
      <c r="S67" s="730">
        <v>2649379</v>
      </c>
      <c r="T67" s="731">
        <v>2841646</v>
      </c>
      <c r="U67" s="732">
        <v>2952157</v>
      </c>
      <c r="V67" s="733">
        <v>3103595</v>
      </c>
      <c r="W67" s="734">
        <v>3191246</v>
      </c>
      <c r="X67" s="735">
        <v>3159959</v>
      </c>
      <c r="Y67" s="3038">
        <v>3269582</v>
      </c>
      <c r="Z67" s="736">
        <v>3471431</v>
      </c>
      <c r="AA67" s="737">
        <v>3583139</v>
      </c>
      <c r="AB67" s="738">
        <v>3673996</v>
      </c>
      <c r="AC67" s="739">
        <v>4278462</v>
      </c>
      <c r="AD67" s="740">
        <v>4695447</v>
      </c>
      <c r="AE67" s="741" t="s">
        <v>35</v>
      </c>
    </row>
    <row r="68" spans="2:32" x14ac:dyDescent="0.25">
      <c r="B68" s="742" t="s">
        <v>39</v>
      </c>
      <c r="C68" s="743">
        <v>223392</v>
      </c>
      <c r="D68" s="744">
        <v>250245</v>
      </c>
      <c r="E68" s="745">
        <v>278280</v>
      </c>
      <c r="F68" s="746">
        <v>299249</v>
      </c>
      <c r="G68" s="747">
        <v>284377</v>
      </c>
      <c r="H68" s="748">
        <v>313357</v>
      </c>
      <c r="I68" s="749">
        <v>299323</v>
      </c>
      <c r="J68" s="750">
        <v>305028</v>
      </c>
      <c r="K68" s="751">
        <v>350708</v>
      </c>
      <c r="L68" s="752">
        <v>433335</v>
      </c>
      <c r="M68" s="753">
        <v>476254</v>
      </c>
      <c r="N68" s="754">
        <v>552467</v>
      </c>
      <c r="O68" s="755">
        <v>575654</v>
      </c>
      <c r="P68" s="2988">
        <v>599233</v>
      </c>
      <c r="Q68" s="756">
        <v>506824</v>
      </c>
      <c r="R68" s="757">
        <v>516629</v>
      </c>
      <c r="S68" s="758">
        <v>555685</v>
      </c>
      <c r="T68" s="759">
        <v>646862</v>
      </c>
      <c r="U68" s="760">
        <v>650726</v>
      </c>
      <c r="V68" s="761">
        <v>729399</v>
      </c>
      <c r="W68" s="762">
        <v>809199</v>
      </c>
      <c r="X68" s="763">
        <v>831987</v>
      </c>
      <c r="Y68" s="3039">
        <v>871619</v>
      </c>
      <c r="Z68" s="764">
        <v>1229574</v>
      </c>
      <c r="AA68" s="765">
        <v>1046863</v>
      </c>
      <c r="AB68" s="766">
        <v>1029745</v>
      </c>
      <c r="AC68" s="767">
        <v>1201289</v>
      </c>
      <c r="AD68" s="768">
        <v>1328678</v>
      </c>
      <c r="AE68" s="769" t="s">
        <v>35</v>
      </c>
    </row>
    <row r="69" spans="2:32" x14ac:dyDescent="0.25">
      <c r="B69" s="2588"/>
      <c r="C69" s="2589"/>
      <c r="D69" s="2590"/>
      <c r="E69" s="2591"/>
      <c r="F69" s="2592"/>
      <c r="G69" s="2593"/>
      <c r="H69" s="2594"/>
      <c r="I69" s="2595"/>
      <c r="J69" s="2596"/>
      <c r="K69" s="2597"/>
      <c r="L69" s="2598"/>
      <c r="M69" s="2599"/>
      <c r="N69" s="2600"/>
      <c r="O69" s="2601"/>
      <c r="P69" s="2989"/>
      <c r="Q69" s="2602"/>
      <c r="R69" s="2603"/>
      <c r="S69" s="2604"/>
      <c r="T69" s="2605"/>
      <c r="U69" s="2606"/>
      <c r="V69" s="2607"/>
      <c r="W69" s="2608"/>
      <c r="X69" s="2609"/>
      <c r="Y69" s="3040"/>
      <c r="Z69" s="2610"/>
      <c r="AA69" s="2611"/>
      <c r="AB69" s="2612"/>
      <c r="AC69" s="2613"/>
      <c r="AD69" s="2614"/>
      <c r="AE69" s="2615"/>
    </row>
    <row r="70" spans="2:32" x14ac:dyDescent="0.25">
      <c r="B70" s="770" t="s">
        <v>40</v>
      </c>
      <c r="C70" s="771">
        <v>696875</v>
      </c>
      <c r="D70" s="772">
        <v>763769</v>
      </c>
      <c r="E70" s="773">
        <v>831094</v>
      </c>
      <c r="F70" s="774">
        <v>815265</v>
      </c>
      <c r="G70" s="775">
        <v>858927</v>
      </c>
      <c r="H70" s="776">
        <v>825197</v>
      </c>
      <c r="I70" s="777">
        <v>832938</v>
      </c>
      <c r="J70" s="778">
        <v>957728</v>
      </c>
      <c r="K70" s="779">
        <v>1011057</v>
      </c>
      <c r="L70" s="780">
        <v>1088455</v>
      </c>
      <c r="M70" s="781">
        <v>1396426</v>
      </c>
      <c r="N70" s="782">
        <v>1280901</v>
      </c>
      <c r="O70" s="783">
        <v>1256335</v>
      </c>
      <c r="P70" s="2990">
        <v>1276937</v>
      </c>
      <c r="Q70" s="784">
        <v>1333234</v>
      </c>
      <c r="R70" s="785">
        <v>1543551</v>
      </c>
      <c r="S70" s="786">
        <v>1585867</v>
      </c>
      <c r="T70" s="787">
        <v>1653902</v>
      </c>
      <c r="U70" s="788">
        <v>1739859</v>
      </c>
      <c r="V70" s="789">
        <v>1780320</v>
      </c>
      <c r="W70" s="790">
        <v>1785593</v>
      </c>
      <c r="X70" s="791">
        <v>1736509</v>
      </c>
      <c r="Y70" s="3041">
        <v>1827714</v>
      </c>
      <c r="Z70" s="792">
        <v>2507100</v>
      </c>
      <c r="AA70" s="793">
        <v>2240471</v>
      </c>
      <c r="AB70" s="794">
        <v>2201464</v>
      </c>
      <c r="AC70" s="795">
        <v>2431035</v>
      </c>
      <c r="AD70" s="796">
        <v>2624205</v>
      </c>
      <c r="AE70" s="797" t="s">
        <v>35</v>
      </c>
    </row>
    <row r="71" spans="2:32" x14ac:dyDescent="0.25">
      <c r="B71" s="798" t="s">
        <v>41</v>
      </c>
      <c r="C71" s="799">
        <v>773668</v>
      </c>
      <c r="D71" s="800">
        <v>822459</v>
      </c>
      <c r="E71" s="801">
        <v>943421</v>
      </c>
      <c r="F71" s="802">
        <v>996941</v>
      </c>
      <c r="G71" s="803">
        <v>1076929</v>
      </c>
      <c r="H71" s="804">
        <v>1172611</v>
      </c>
      <c r="I71" s="805">
        <v>1053861</v>
      </c>
      <c r="J71" s="806">
        <v>997263</v>
      </c>
      <c r="K71" s="807">
        <v>1012486</v>
      </c>
      <c r="L71" s="808">
        <v>1112838</v>
      </c>
      <c r="M71" s="809">
        <v>1241795</v>
      </c>
      <c r="N71" s="810">
        <v>1383933</v>
      </c>
      <c r="O71" s="811">
        <v>1453986</v>
      </c>
      <c r="P71" s="2991">
        <v>1443231</v>
      </c>
      <c r="Q71" s="812">
        <v>1109267</v>
      </c>
      <c r="R71" s="813">
        <v>1349409</v>
      </c>
      <c r="S71" s="814">
        <v>1474092</v>
      </c>
      <c r="T71" s="815">
        <v>1654729</v>
      </c>
      <c r="U71" s="816">
        <v>1706387</v>
      </c>
      <c r="V71" s="817">
        <v>1872152</v>
      </c>
      <c r="W71" s="818">
        <v>1944597</v>
      </c>
      <c r="X71" s="819">
        <v>1882844</v>
      </c>
      <c r="Y71" s="3042">
        <v>1974491</v>
      </c>
      <c r="Z71" s="820">
        <v>2163974</v>
      </c>
      <c r="AA71" s="821">
        <v>2225946</v>
      </c>
      <c r="AB71" s="822">
        <v>2046767</v>
      </c>
      <c r="AC71" s="823">
        <v>2275519</v>
      </c>
      <c r="AD71" s="824">
        <v>2670623</v>
      </c>
      <c r="AE71" s="825" t="s">
        <v>35</v>
      </c>
    </row>
    <row r="72" spans="2:32" x14ac:dyDescent="0.25">
      <c r="B72" s="3148" t="s">
        <v>191</v>
      </c>
      <c r="C72" s="826">
        <f>'ménages OCDE'!C46</f>
        <v>259194</v>
      </c>
      <c r="D72" s="826">
        <f>'ménages OCDE'!D46</f>
        <v>302416</v>
      </c>
      <c r="E72" s="826">
        <f>'ménages OCDE'!E46</f>
        <v>337753</v>
      </c>
      <c r="F72" s="826">
        <f>'ménages OCDE'!F46</f>
        <v>358440</v>
      </c>
      <c r="G72" s="826">
        <f>'ménages OCDE'!G46</f>
        <v>348461</v>
      </c>
      <c r="H72" s="826">
        <f>'ménages OCDE'!H46</f>
        <v>386370</v>
      </c>
      <c r="I72" s="826">
        <f>'ménages OCDE'!I46</f>
        <v>374410</v>
      </c>
      <c r="J72" s="826">
        <f>'ménages OCDE'!J46</f>
        <v>401476</v>
      </c>
      <c r="K72" s="826">
        <f>'ménages OCDE'!K46</f>
        <v>431198</v>
      </c>
      <c r="L72" s="826">
        <f>'ménages OCDE'!L46</f>
        <v>559365</v>
      </c>
      <c r="M72" s="826">
        <f>'ménages OCDE'!M46</f>
        <v>555028</v>
      </c>
      <c r="N72" s="826">
        <f>'ménages OCDE'!N46</f>
        <v>683580</v>
      </c>
      <c r="O72" s="826">
        <f>'ménages OCDE'!O46</f>
        <v>780055</v>
      </c>
      <c r="P72" s="826">
        <f>'ménages OCDE'!P46</f>
        <v>805670</v>
      </c>
      <c r="Q72" s="826">
        <f>'ménages OCDE'!Q46</f>
        <v>565642</v>
      </c>
      <c r="R72" s="826">
        <f>'ménages OCDE'!R46</f>
        <v>536625</v>
      </c>
      <c r="S72" s="826">
        <f>'ménages OCDE'!S46</f>
        <v>690419</v>
      </c>
      <c r="T72" s="826">
        <f>'ménages OCDE'!T46</f>
        <v>831742</v>
      </c>
      <c r="U72" s="826">
        <f>'ménages OCDE'!U46</f>
        <v>781648</v>
      </c>
      <c r="V72" s="826">
        <f>'ménages OCDE'!V46</f>
        <v>917027</v>
      </c>
      <c r="W72" s="826">
        <f>'ménages OCDE'!W46</f>
        <v>996868</v>
      </c>
      <c r="X72" s="826">
        <f>'ménages OCDE'!X46</f>
        <v>1027446</v>
      </c>
      <c r="Y72" s="826">
        <f>'ménages OCDE'!Y46</f>
        <v>1144294</v>
      </c>
      <c r="Z72" s="826">
        <f>'ménages OCDE'!Z46</f>
        <v>1234903</v>
      </c>
      <c r="AA72" s="826">
        <f>'ménages OCDE'!AA46</f>
        <v>1346489</v>
      </c>
      <c r="AB72" s="826">
        <f>'ménages OCDE'!AB46</f>
        <v>1403470</v>
      </c>
      <c r="AC72" s="826">
        <f>'ménages OCDE'!AC46</f>
        <v>1699182</v>
      </c>
      <c r="AD72" s="826">
        <f>'ménages OCDE'!AD46</f>
        <v>1804545</v>
      </c>
      <c r="AE72" s="826" t="str">
        <f>'ménages OCDE'!AE46</f>
        <v/>
      </c>
    </row>
    <row r="73" spans="2:32" ht="15" customHeight="1" x14ac:dyDescent="0.25">
      <c r="B73" s="4072" t="s">
        <v>52</v>
      </c>
      <c r="C73" s="4073"/>
      <c r="D73" s="4074"/>
      <c r="E73" s="4075"/>
      <c r="F73" s="4076"/>
      <c r="G73" s="4077"/>
      <c r="H73" s="4078"/>
      <c r="I73" s="4079"/>
      <c r="J73" s="4080"/>
      <c r="K73" s="4081"/>
      <c r="L73" s="4082"/>
      <c r="M73" s="4083"/>
      <c r="N73" s="4084"/>
      <c r="O73" s="4085"/>
      <c r="P73" s="4086"/>
      <c r="Q73" s="4087"/>
      <c r="R73" s="4088"/>
      <c r="S73" s="4089"/>
      <c r="T73" s="4090"/>
      <c r="U73" s="4091"/>
      <c r="V73" s="4092"/>
      <c r="W73" s="4093"/>
      <c r="X73" s="4094"/>
      <c r="Y73" s="4095"/>
      <c r="Z73" s="4096"/>
      <c r="AA73" s="4097"/>
      <c r="AB73" s="4098"/>
      <c r="AC73" s="4099"/>
      <c r="AD73" s="4100"/>
      <c r="AE73" s="828" t="s">
        <v>35</v>
      </c>
    </row>
    <row r="74" spans="2:32" x14ac:dyDescent="0.25">
      <c r="B74" s="829" t="s">
        <v>37</v>
      </c>
      <c r="C74" s="830">
        <f>'VA eurostat'!B40</f>
        <v>54288</v>
      </c>
      <c r="D74" s="830">
        <f>'VA eurostat'!C40</f>
        <v>54867</v>
      </c>
      <c r="E74" s="830">
        <f>'VA eurostat'!D40</f>
        <v>59651</v>
      </c>
      <c r="F74" s="830">
        <f>'VA eurostat'!E40</f>
        <v>65652</v>
      </c>
      <c r="G74" s="830">
        <f>'VA eurostat'!F40</f>
        <v>70266</v>
      </c>
      <c r="H74" s="830">
        <f>'VA eurostat'!G40</f>
        <v>76680</v>
      </c>
      <c r="I74" s="830">
        <f>'VA eurostat'!H40</f>
        <v>82380</v>
      </c>
      <c r="J74" s="830">
        <f>'VA eurostat'!I40</f>
        <v>83806</v>
      </c>
      <c r="K74" s="830">
        <f>'VA eurostat'!J40</f>
        <v>84468</v>
      </c>
      <c r="L74" s="830">
        <f>'VA eurostat'!K40</f>
        <v>88918</v>
      </c>
      <c r="M74" s="830">
        <f>'VA eurostat'!L40</f>
        <v>91561</v>
      </c>
      <c r="N74" s="830">
        <f>'VA eurostat'!M40</f>
        <v>96447</v>
      </c>
      <c r="O74" s="830">
        <f>'VA eurostat'!N40</f>
        <v>105818</v>
      </c>
      <c r="P74" s="830">
        <f>'VA eurostat'!O40</f>
        <v>109940</v>
      </c>
      <c r="Q74" s="830">
        <f>'VA eurostat'!P40</f>
        <v>96857</v>
      </c>
      <c r="R74" s="830">
        <f>'VA eurostat'!Q40</f>
        <v>100870</v>
      </c>
      <c r="S74" s="830">
        <f>'VA eurostat'!R40</f>
        <v>104765</v>
      </c>
      <c r="T74" s="830">
        <f>'VA eurostat'!S40</f>
        <v>104211</v>
      </c>
      <c r="U74" s="830">
        <f>'VA eurostat'!T40</f>
        <v>105139</v>
      </c>
      <c r="V74" s="830">
        <f>'VA eurostat'!U40</f>
        <v>105477</v>
      </c>
      <c r="W74" s="830">
        <f>'VA eurostat'!V40</f>
        <v>108610</v>
      </c>
      <c r="X74" s="830">
        <f>'VA eurostat'!W40</f>
        <v>112131</v>
      </c>
      <c r="Y74" s="830">
        <f>'VA eurostat'!X40</f>
        <v>120102</v>
      </c>
      <c r="Z74" s="830">
        <f>'VA eurostat'!Y40</f>
        <v>123732</v>
      </c>
      <c r="AA74" s="830">
        <f>'VA eurostat'!Z40</f>
        <v>128048</v>
      </c>
      <c r="AB74" s="830">
        <f>'VA eurostat'!AA40</f>
        <v>125206</v>
      </c>
      <c r="AC74" s="830">
        <f>'VA eurostat'!AB40</f>
        <v>132262</v>
      </c>
      <c r="AD74" s="830">
        <f>'VA eurostat'!AC40</f>
        <v>144094</v>
      </c>
      <c r="AE74" s="830">
        <f>'VA eurostat'!AD40</f>
        <v>146458</v>
      </c>
    </row>
    <row r="75" spans="2:32" x14ac:dyDescent="0.25">
      <c r="B75" s="859" t="s">
        <v>38</v>
      </c>
      <c r="C75" s="860">
        <f>'EBE eurostat'!B40</f>
        <v>24600</v>
      </c>
      <c r="D75" s="860">
        <f>'EBE eurostat'!C40</f>
        <v>24492</v>
      </c>
      <c r="E75" s="860">
        <f>'EBE eurostat'!D40</f>
        <v>27467</v>
      </c>
      <c r="F75" s="860">
        <f>'EBE eurostat'!E40</f>
        <v>30742</v>
      </c>
      <c r="G75" s="860">
        <f>'EBE eurostat'!F40</f>
        <v>32382</v>
      </c>
      <c r="H75" s="860">
        <f>'EBE eurostat'!G40</f>
        <v>36020</v>
      </c>
      <c r="I75" s="860">
        <f>'EBE eurostat'!H40</f>
        <v>39204</v>
      </c>
      <c r="J75" s="860">
        <f>'EBE eurostat'!I40</f>
        <v>39652</v>
      </c>
      <c r="K75" s="860">
        <f>'EBE eurostat'!J40</f>
        <v>39746</v>
      </c>
      <c r="L75" s="860">
        <f>'EBE eurostat'!K40</f>
        <v>42507</v>
      </c>
      <c r="M75" s="860">
        <f>'EBE eurostat'!L40</f>
        <v>42636</v>
      </c>
      <c r="N75" s="860">
        <f>'EBE eurostat'!M40</f>
        <v>44670</v>
      </c>
      <c r="O75" s="860">
        <f>'EBE eurostat'!N40</f>
        <v>50723</v>
      </c>
      <c r="P75" s="860">
        <f>'EBE eurostat'!O40</f>
        <v>51132</v>
      </c>
      <c r="Q75" s="860">
        <f>'EBE eurostat'!P40</f>
        <v>40435</v>
      </c>
      <c r="R75" s="860">
        <f>'EBE eurostat'!Q40</f>
        <v>42970</v>
      </c>
      <c r="S75" s="860">
        <f>'EBE eurostat'!R40</f>
        <v>43691</v>
      </c>
      <c r="T75" s="860">
        <f>'EBE eurostat'!S40</f>
        <v>41175</v>
      </c>
      <c r="U75" s="860">
        <f>'EBE eurostat'!T40</f>
        <v>41673</v>
      </c>
      <c r="V75" s="860">
        <f>'EBE eurostat'!U40</f>
        <v>41714</v>
      </c>
      <c r="W75" s="860">
        <f>'EBE eurostat'!V40</f>
        <v>43681</v>
      </c>
      <c r="X75" s="860">
        <f>'EBE eurostat'!W40</f>
        <v>45102</v>
      </c>
      <c r="Y75" s="860">
        <f>'EBE eurostat'!X40</f>
        <v>51261</v>
      </c>
      <c r="Z75" s="860">
        <f>'EBE eurostat'!Y40</f>
        <v>51673</v>
      </c>
      <c r="AA75" s="860">
        <f>'EBE eurostat'!Z40</f>
        <v>53466</v>
      </c>
      <c r="AB75" s="860">
        <f>'EBE eurostat'!AA40</f>
        <v>54207</v>
      </c>
      <c r="AC75" s="860">
        <f>'EBE eurostat'!AB40</f>
        <v>55504</v>
      </c>
      <c r="AD75" s="860">
        <f>'EBE eurostat'!AC40</f>
        <v>59813</v>
      </c>
      <c r="AE75" s="860">
        <f>'EBE eurostat'!AD40</f>
        <v>58750</v>
      </c>
    </row>
    <row r="76" spans="2:32" x14ac:dyDescent="0.25">
      <c r="B76" s="861" t="s">
        <v>39</v>
      </c>
      <c r="C76" s="862">
        <f>' revenus distribués verEurostat'!B40</f>
        <v>3967</v>
      </c>
      <c r="D76" s="862">
        <f>' revenus distribués verEurostat'!C40</f>
        <v>4801</v>
      </c>
      <c r="E76" s="862">
        <f>' revenus distribués verEurostat'!D40</f>
        <v>5066</v>
      </c>
      <c r="F76" s="862">
        <f>' revenus distribués verEurostat'!E40</f>
        <v>6674</v>
      </c>
      <c r="G76" s="862">
        <f>' revenus distribués verEurostat'!F40</f>
        <v>7737</v>
      </c>
      <c r="H76" s="862">
        <f>' revenus distribués verEurostat'!G40</f>
        <v>9601</v>
      </c>
      <c r="I76" s="862">
        <f>' revenus distribués verEurostat'!H40</f>
        <v>9798</v>
      </c>
      <c r="J76" s="862">
        <f>' revenus distribués verEurostat'!I40</f>
        <v>9979</v>
      </c>
      <c r="K76" s="862">
        <f>' revenus distribués verEurostat'!J40</f>
        <v>10925</v>
      </c>
      <c r="L76" s="862">
        <f>' revenus distribués verEurostat'!K40</f>
        <v>12235</v>
      </c>
      <c r="M76" s="862">
        <f>' revenus distribués verEurostat'!L40</f>
        <v>12600</v>
      </c>
      <c r="N76" s="862">
        <f>' revenus distribués verEurostat'!M40</f>
        <v>13799</v>
      </c>
      <c r="O76" s="862">
        <f>' revenus distribués verEurostat'!N40</f>
        <v>18935</v>
      </c>
      <c r="P76" s="862">
        <f>' revenus distribués verEurostat'!O40</f>
        <v>17946</v>
      </c>
      <c r="Q76" s="862">
        <f>' revenus distribués verEurostat'!P40</f>
        <v>14894</v>
      </c>
      <c r="R76" s="862">
        <f>' revenus distribués verEurostat'!Q40</f>
        <v>15313</v>
      </c>
      <c r="S76" s="862">
        <f>' revenus distribués verEurostat'!R40</f>
        <v>16853</v>
      </c>
      <c r="T76" s="862">
        <f>' revenus distribués verEurostat'!S40</f>
        <v>15788</v>
      </c>
      <c r="U76" s="862">
        <f>' revenus distribués verEurostat'!T40</f>
        <v>16057</v>
      </c>
      <c r="V76" s="862">
        <f>' revenus distribués verEurostat'!U40</f>
        <v>18655</v>
      </c>
      <c r="W76" s="862">
        <f>' revenus distribués verEurostat'!V40</f>
        <v>18987</v>
      </c>
      <c r="X76" s="862">
        <f>' revenus distribués verEurostat'!W40</f>
        <v>18845</v>
      </c>
      <c r="Y76" s="862">
        <f>' revenus distribués verEurostat'!X40</f>
        <v>20491</v>
      </c>
      <c r="Z76" s="862">
        <f>' revenus distribués verEurostat'!Y40</f>
        <v>24476</v>
      </c>
      <c r="AA76" s="862">
        <f>' revenus distribués verEurostat'!Z40</f>
        <v>24848</v>
      </c>
      <c r="AB76" s="862">
        <f>' revenus distribués verEurostat'!AA40</f>
        <v>21317</v>
      </c>
      <c r="AC76" s="862">
        <f>' revenus distribués verEurostat'!AB40</f>
        <v>24445</v>
      </c>
      <c r="AD76" s="862">
        <f>' revenus distribués verEurostat'!AC40</f>
        <v>29310</v>
      </c>
      <c r="AE76" s="862">
        <f>' revenus distribués verEurostat'!AD40</f>
        <v>31608</v>
      </c>
    </row>
    <row r="77" spans="2:32" x14ac:dyDescent="0.25">
      <c r="B77" s="3174" t="s">
        <v>234</v>
      </c>
      <c r="C77" s="863">
        <f>'Dividendes versés eurosatt'!B40</f>
        <v>1577</v>
      </c>
      <c r="D77" s="863">
        <f>'Dividendes versés eurosatt'!C40</f>
        <v>2671</v>
      </c>
      <c r="E77" s="863">
        <f>'Dividendes versés eurosatt'!D40</f>
        <v>2937</v>
      </c>
      <c r="F77" s="863">
        <f>'Dividendes versés eurosatt'!E40</f>
        <v>4620</v>
      </c>
      <c r="G77" s="863">
        <f>'Dividendes versés eurosatt'!F40</f>
        <v>5704</v>
      </c>
      <c r="H77" s="863">
        <f>'Dividendes versés eurosatt'!G40</f>
        <v>7525</v>
      </c>
      <c r="I77" s="863">
        <f>'Dividendes versés eurosatt'!H40</f>
        <v>7854</v>
      </c>
      <c r="J77" s="863">
        <f>'Dividendes versés eurosatt'!I40</f>
        <v>8058</v>
      </c>
      <c r="K77" s="863">
        <f>'Dividendes versés eurosatt'!J40</f>
        <v>9031</v>
      </c>
      <c r="L77" s="863">
        <f>'Dividendes versés eurosatt'!K40</f>
        <v>10365</v>
      </c>
      <c r="M77" s="863">
        <f>'Dividendes versés eurosatt'!L40</f>
        <v>10798</v>
      </c>
      <c r="N77" s="863">
        <f>'Dividendes versés eurosatt'!M40</f>
        <v>11933</v>
      </c>
      <c r="O77" s="863">
        <f>'Dividendes versés eurosatt'!N40</f>
        <v>16497</v>
      </c>
      <c r="P77" s="863">
        <f>'Dividendes versés eurosatt'!O40</f>
        <v>15582</v>
      </c>
      <c r="Q77" s="863">
        <f>'Dividendes versés eurosatt'!P40</f>
        <v>13205</v>
      </c>
      <c r="R77" s="863">
        <f>'Dividendes versés eurosatt'!Q40</f>
        <v>13362</v>
      </c>
      <c r="S77" s="863">
        <f>'Dividendes versés eurosatt'!R40</f>
        <v>15008</v>
      </c>
      <c r="T77" s="863">
        <f>'Dividendes versés eurosatt'!S40</f>
        <v>14325</v>
      </c>
      <c r="U77" s="863">
        <f>'Dividendes versés eurosatt'!T40</f>
        <v>14218</v>
      </c>
      <c r="V77" s="863">
        <f>'Dividendes versés eurosatt'!U40</f>
        <v>16445</v>
      </c>
      <c r="W77" s="863">
        <f>'Dividendes versés eurosatt'!V40</f>
        <v>16897</v>
      </c>
      <c r="X77" s="863">
        <f>'Dividendes versés eurosatt'!W40</f>
        <v>17287</v>
      </c>
      <c r="Y77" s="863">
        <f>'Dividendes versés eurosatt'!X40</f>
        <v>18982</v>
      </c>
      <c r="Z77" s="863">
        <f>'Dividendes versés eurosatt'!Y40</f>
        <v>22936</v>
      </c>
      <c r="AA77" s="863">
        <f>'Dividendes versés eurosatt'!Z40</f>
        <v>23290</v>
      </c>
      <c r="AB77" s="863">
        <f>'Dividendes versés eurosatt'!AA40</f>
        <v>19770</v>
      </c>
      <c r="AC77" s="863">
        <f>'Dividendes versés eurosatt'!AB40</f>
        <v>22918</v>
      </c>
      <c r="AD77" s="863">
        <f>'Dividendes versés eurosatt'!AC40</f>
        <v>27443</v>
      </c>
      <c r="AE77" s="863">
        <f>'Dividendes versés eurosatt'!AD40</f>
        <v>29032</v>
      </c>
    </row>
    <row r="78" spans="2:32" x14ac:dyDescent="0.25">
      <c r="B78" s="864" t="s">
        <v>40</v>
      </c>
      <c r="C78" s="865">
        <f>' épargen brute eurost'!B40</f>
        <v>16191</v>
      </c>
      <c r="D78" s="865">
        <f>' épargen brute eurost'!C40</f>
        <v>15788</v>
      </c>
      <c r="E78" s="865">
        <f>' épargen brute eurost'!D40</f>
        <v>18725</v>
      </c>
      <c r="F78" s="865">
        <f>' épargen brute eurost'!E40</f>
        <v>19242</v>
      </c>
      <c r="G78" s="865">
        <f>' épargen brute eurost'!F40</f>
        <v>21990</v>
      </c>
      <c r="H78" s="865">
        <f>' épargen brute eurost'!G40</f>
        <v>21359</v>
      </c>
      <c r="I78" s="865">
        <f>' épargen brute eurost'!H40</f>
        <v>26353</v>
      </c>
      <c r="J78" s="865">
        <f>' épargen brute eurost'!I40</f>
        <v>26068</v>
      </c>
      <c r="K78" s="865">
        <f>' épargen brute eurost'!J40</f>
        <v>25610</v>
      </c>
      <c r="L78" s="865">
        <f>' épargen brute eurost'!K40</f>
        <v>28414</v>
      </c>
      <c r="M78" s="865">
        <f>' épargen brute eurost'!L40</f>
        <v>28804</v>
      </c>
      <c r="N78" s="865">
        <f>' épargen brute eurost'!M40</f>
        <v>30530</v>
      </c>
      <c r="O78" s="865">
        <f>' épargen brute eurost'!N40</f>
        <v>32604</v>
      </c>
      <c r="P78" s="865">
        <f>' épargen brute eurost'!O40</f>
        <v>30134</v>
      </c>
      <c r="Q78" s="865">
        <f>' épargen brute eurost'!P40</f>
        <v>27900</v>
      </c>
      <c r="R78" s="865">
        <f>' épargen brute eurost'!Q40</f>
        <v>30502</v>
      </c>
      <c r="S78" s="865">
        <f>' épargen brute eurost'!R40</f>
        <v>28039</v>
      </c>
      <c r="T78" s="865">
        <f>' épargen brute eurost'!S40</f>
        <v>27032</v>
      </c>
      <c r="U78" s="865">
        <f>' épargen brute eurost'!T40</f>
        <v>26827</v>
      </c>
      <c r="V78" s="865">
        <f>' épargen brute eurost'!U40</f>
        <v>28424</v>
      </c>
      <c r="W78" s="865">
        <f>' épargen brute eurost'!V40</f>
        <v>29888</v>
      </c>
      <c r="X78" s="865">
        <f>' épargen brute eurost'!W40</f>
        <v>31027</v>
      </c>
      <c r="Y78" s="865">
        <f>' épargen brute eurost'!X40</f>
        <v>34132</v>
      </c>
      <c r="Z78" s="865">
        <f>' épargen brute eurost'!Y40</f>
        <v>33356</v>
      </c>
      <c r="AA78" s="865">
        <f>' épargen brute eurost'!Z40</f>
        <v>34802</v>
      </c>
      <c r="AB78" s="865">
        <f>' épargen brute eurost'!AA40</f>
        <v>37713</v>
      </c>
      <c r="AC78" s="865">
        <f>' épargen brute eurost'!AB40</f>
        <v>37977</v>
      </c>
      <c r="AD78" s="865">
        <f>' épargen brute eurost'!AC40</f>
        <v>39622</v>
      </c>
      <c r="AE78" s="865">
        <f>' épargen brute eurost'!AD40</f>
        <v>36477</v>
      </c>
    </row>
    <row r="79" spans="2:32" x14ac:dyDescent="0.25">
      <c r="B79" s="866" t="s">
        <v>41</v>
      </c>
      <c r="C79" s="867">
        <f>'FBCF eurostat'!B40</f>
        <v>10911</v>
      </c>
      <c r="D79" s="867">
        <f>'FBCF eurostat'!C40</f>
        <v>12086</v>
      </c>
      <c r="E79" s="867">
        <f>'FBCF eurostat'!D40</f>
        <v>13112</v>
      </c>
      <c r="F79" s="867">
        <f>'FBCF eurostat'!E40</f>
        <v>14571</v>
      </c>
      <c r="G79" s="867">
        <f>'FBCF eurostat'!F40</f>
        <v>15261</v>
      </c>
      <c r="H79" s="867">
        <f>'FBCF eurostat'!G40</f>
        <v>17588</v>
      </c>
      <c r="I79" s="867">
        <f>'FBCF eurostat'!H40</f>
        <v>19548</v>
      </c>
      <c r="J79" s="867">
        <f>'FBCF eurostat'!I40</f>
        <v>17848</v>
      </c>
      <c r="K79" s="867">
        <f>'FBCF eurostat'!J40</f>
        <v>17645</v>
      </c>
      <c r="L79" s="867">
        <f>'FBCF eurostat'!K40</f>
        <v>18429</v>
      </c>
      <c r="M79" s="867">
        <f>'FBCF eurostat'!L40</f>
        <v>19932</v>
      </c>
      <c r="N79" s="867">
        <f>'FBCF eurostat'!M40</f>
        <v>20784</v>
      </c>
      <c r="O79" s="867">
        <f>'FBCF eurostat'!N40</f>
        <v>24760</v>
      </c>
      <c r="P79" s="867">
        <f>'FBCF eurostat'!O40</f>
        <v>27259</v>
      </c>
      <c r="Q79" s="867">
        <f>'FBCF eurostat'!P40</f>
        <v>23034</v>
      </c>
      <c r="R79" s="867">
        <f>'FBCF eurostat'!Q40</f>
        <v>22785</v>
      </c>
      <c r="S79" s="867">
        <f>'FBCF eurostat'!R40</f>
        <v>23390</v>
      </c>
      <c r="T79" s="867">
        <f>'FBCF eurostat'!S40</f>
        <v>23702</v>
      </c>
      <c r="U79" s="867">
        <f>'FBCF eurostat'!T40</f>
        <v>22378</v>
      </c>
      <c r="V79" s="867">
        <f>'FBCF eurostat'!U40</f>
        <v>22130</v>
      </c>
      <c r="W79" s="867">
        <f>'FBCF eurostat'!V40</f>
        <v>23606</v>
      </c>
      <c r="X79" s="867">
        <f>'FBCF eurostat'!W40</f>
        <v>25419</v>
      </c>
      <c r="Y79" s="867">
        <f>'FBCF eurostat'!X40</f>
        <v>27978</v>
      </c>
      <c r="Z79" s="867">
        <f>'FBCF eurostat'!Y40</f>
        <v>30045</v>
      </c>
      <c r="AA79" s="867">
        <f>'FBCF eurostat'!Z40</f>
        <v>30241</v>
      </c>
      <c r="AB79" s="867">
        <f>'FBCF eurostat'!AA40</f>
        <v>29805</v>
      </c>
      <c r="AC79" s="867">
        <f>'FBCF eurostat'!AB40</f>
        <v>32748</v>
      </c>
      <c r="AD79" s="867">
        <f>'FBCF eurostat'!AC40</f>
        <v>36176</v>
      </c>
      <c r="AE79" s="867">
        <f>'FBCF eurostat'!AD40</f>
        <v>35683</v>
      </c>
    </row>
    <row r="80" spans="2:32" x14ac:dyDescent="0.25">
      <c r="B80" s="3148" t="s">
        <v>191</v>
      </c>
      <c r="C80" s="868">
        <f>'revenus distibués recus ménages'!B40</f>
        <v>2564</v>
      </c>
      <c r="D80" s="868">
        <f>'revenus distibués recus ménages'!C40</f>
        <v>2588</v>
      </c>
      <c r="E80" s="868">
        <f>'revenus distibués recus ménages'!D40</f>
        <v>2880</v>
      </c>
      <c r="F80" s="868">
        <f>'revenus distibués recus ménages'!E40</f>
        <v>3100</v>
      </c>
      <c r="G80" s="868">
        <f>'revenus distibués recus ménages'!F40</f>
        <v>3683</v>
      </c>
      <c r="H80" s="868">
        <f>'revenus distibués recus ménages'!G40</f>
        <v>4776</v>
      </c>
      <c r="I80" s="868">
        <f>'revenus distibués recus ménages'!H40</f>
        <v>4477</v>
      </c>
      <c r="J80" s="868">
        <f>'revenus distibués recus ménages'!I40</f>
        <v>4420</v>
      </c>
      <c r="K80" s="868">
        <f>'revenus distibués recus ménages'!J40</f>
        <v>4827</v>
      </c>
      <c r="L80" s="868">
        <f>'revenus distibués recus ménages'!K40</f>
        <v>5649</v>
      </c>
      <c r="M80" s="868">
        <f>'revenus distibués recus ménages'!L40</f>
        <v>4911</v>
      </c>
      <c r="N80" s="868">
        <f>'revenus distibués recus ménages'!M40</f>
        <v>4773</v>
      </c>
      <c r="O80" s="868">
        <f>'revenus distibués recus ménages'!N40</f>
        <v>5782</v>
      </c>
      <c r="P80" s="868">
        <f>'revenus distibués recus ménages'!O40</f>
        <v>5713</v>
      </c>
      <c r="Q80" s="868">
        <f>'revenus distibués recus ménages'!P40</f>
        <v>4611</v>
      </c>
      <c r="R80" s="868">
        <f>'revenus distibués recus ménages'!Q40</f>
        <v>5294</v>
      </c>
      <c r="S80" s="868">
        <f>'revenus distibués recus ménages'!R40</f>
        <v>5889</v>
      </c>
      <c r="T80" s="868">
        <f>'revenus distibués recus ménages'!S40</f>
        <v>5210</v>
      </c>
      <c r="U80" s="868">
        <f>'revenus distibués recus ménages'!T40</f>
        <v>5867</v>
      </c>
      <c r="V80" s="868">
        <f>'revenus distibués recus ménages'!U40</f>
        <v>6232</v>
      </c>
      <c r="W80" s="868">
        <f>'revenus distibués recus ménages'!V40</f>
        <v>6306</v>
      </c>
      <c r="X80" s="868">
        <f>'revenus distibués recus ménages'!W40</f>
        <v>6711</v>
      </c>
      <c r="Y80" s="868">
        <f>'revenus distibués recus ménages'!X40</f>
        <v>6926</v>
      </c>
      <c r="Z80" s="868">
        <f>'revenus distibués recus ménages'!Y40</f>
        <v>6996</v>
      </c>
      <c r="AA80" s="868">
        <f>'revenus distibués recus ménages'!Z40</f>
        <v>7563</v>
      </c>
      <c r="AB80" s="868">
        <f>'revenus distibués recus ménages'!AA40</f>
        <v>6814</v>
      </c>
      <c r="AC80" s="868">
        <f>'revenus distibués recus ménages'!AB40</f>
        <v>7613</v>
      </c>
      <c r="AD80" s="868">
        <f>'revenus distibués recus ménages'!AC40</f>
        <v>8528</v>
      </c>
      <c r="AE80" s="868">
        <f>'revenus distibués recus ménages'!AD40</f>
        <v>9138</v>
      </c>
      <c r="AF80">
        <f>AE80/C80</f>
        <v>3.56396255850234</v>
      </c>
    </row>
    <row r="81" spans="2:35" x14ac:dyDescent="0.25">
      <c r="B81" s="3159" t="s">
        <v>192</v>
      </c>
      <c r="C81" s="870">
        <f>'dividendes recu sménages eurost'!B40</f>
        <v>501</v>
      </c>
      <c r="D81" s="870">
        <f>'dividendes recu sménages eurost'!C40</f>
        <v>794</v>
      </c>
      <c r="E81" s="870">
        <f>'dividendes recu sménages eurost'!D40</f>
        <v>1028</v>
      </c>
      <c r="F81" s="870">
        <f>'dividendes recu sménages eurost'!E40</f>
        <v>1328</v>
      </c>
      <c r="G81" s="870">
        <f>'dividendes recu sménages eurost'!F40</f>
        <v>1936</v>
      </c>
      <c r="H81" s="870">
        <f>'dividendes recu sménages eurost'!G40</f>
        <v>2981</v>
      </c>
      <c r="I81" s="870">
        <f>'dividendes recu sménages eurost'!H40</f>
        <v>2810</v>
      </c>
      <c r="J81" s="870">
        <f>'dividendes recu sménages eurost'!I40</f>
        <v>2790</v>
      </c>
      <c r="K81" s="870">
        <f>'dividendes recu sménages eurost'!J40</f>
        <v>3280</v>
      </c>
      <c r="L81" s="870">
        <f>'dividendes recu sménages eurost'!K40</f>
        <v>4191</v>
      </c>
      <c r="M81" s="870">
        <f>'dividendes recu sménages eurost'!L40</f>
        <v>3535</v>
      </c>
      <c r="N81" s="870">
        <f>'dividendes recu sménages eurost'!M40</f>
        <v>3325</v>
      </c>
      <c r="O81" s="870">
        <f>'dividendes recu sménages eurost'!N40</f>
        <v>3885</v>
      </c>
      <c r="P81" s="870">
        <f>'dividendes recu sménages eurost'!O40</f>
        <v>4072</v>
      </c>
      <c r="Q81" s="870">
        <f>'dividendes recu sménages eurost'!P40</f>
        <v>3600</v>
      </c>
      <c r="R81" s="870">
        <f>'dividendes recu sménages eurost'!Q40</f>
        <v>3959</v>
      </c>
      <c r="S81" s="870">
        <f>'dividendes recu sménages eurost'!R40</f>
        <v>4530</v>
      </c>
      <c r="T81" s="870">
        <f>'dividendes recu sménages eurost'!S40</f>
        <v>4240</v>
      </c>
      <c r="U81" s="870">
        <f>'dividendes recu sménages eurost'!T40</f>
        <v>4506</v>
      </c>
      <c r="V81" s="870">
        <f>'dividendes recu sménages eurost'!U40</f>
        <v>4480</v>
      </c>
      <c r="W81" s="870">
        <f>'dividendes recu sménages eurost'!V40</f>
        <v>4577</v>
      </c>
      <c r="X81" s="870">
        <f>'dividendes recu sménages eurost'!W40</f>
        <v>5340</v>
      </c>
      <c r="Y81" s="870">
        <f>'dividendes recu sménages eurost'!X40</f>
        <v>5604</v>
      </c>
      <c r="Z81" s="870">
        <f>'dividendes recu sménages eurost'!Y40</f>
        <v>5655</v>
      </c>
      <c r="AA81" s="870">
        <f>'dividendes recu sménages eurost'!Z40</f>
        <v>6205</v>
      </c>
      <c r="AB81" s="870">
        <f>'dividendes recu sménages eurost'!AA40</f>
        <v>5484</v>
      </c>
      <c r="AC81" s="870">
        <f>'dividendes recu sménages eurost'!AB40</f>
        <v>6290</v>
      </c>
      <c r="AD81" s="870">
        <f>'dividendes recu sménages eurost'!AC40</f>
        <v>6885</v>
      </c>
      <c r="AE81" s="870">
        <f>'dividendes recu sménages eurost'!AD40</f>
        <v>6768</v>
      </c>
      <c r="AF81">
        <f>AE81/C81</f>
        <v>13.508982035928144</v>
      </c>
    </row>
    <row r="82" spans="2:35" ht="15" customHeight="1" x14ac:dyDescent="0.25">
      <c r="B82" s="3811" t="s">
        <v>53</v>
      </c>
      <c r="C82" s="3812"/>
      <c r="D82" s="3813"/>
      <c r="E82" s="3814"/>
      <c r="F82" s="3815"/>
      <c r="G82" s="3816"/>
      <c r="H82" s="3817"/>
      <c r="I82" s="3818"/>
      <c r="J82" s="3819"/>
      <c r="K82" s="3820"/>
      <c r="L82" s="3821"/>
      <c r="M82" s="3822"/>
      <c r="N82" s="3823"/>
      <c r="O82" s="3824"/>
      <c r="P82" s="3825"/>
      <c r="Q82" s="3826"/>
      <c r="R82" s="3827"/>
      <c r="S82" s="3828"/>
      <c r="T82" s="3829"/>
      <c r="U82" s="3830"/>
      <c r="V82" s="3831"/>
      <c r="W82" s="3832"/>
      <c r="X82" s="3833"/>
      <c r="Y82" s="3834"/>
      <c r="Z82" s="3835"/>
      <c r="AA82" s="3836"/>
      <c r="AB82" s="3837"/>
      <c r="AC82" s="3838"/>
      <c r="AD82" s="3839"/>
      <c r="AE82" s="899" t="s">
        <v>35</v>
      </c>
    </row>
    <row r="83" spans="2:35" x14ac:dyDescent="0.25">
      <c r="B83" s="900" t="s">
        <v>37</v>
      </c>
      <c r="C83" s="901">
        <f>'VA eurostat'!B24</f>
        <v>601450</v>
      </c>
      <c r="D83" s="901">
        <f>'VA eurostat'!C24</f>
        <v>611709</v>
      </c>
      <c r="E83" s="901">
        <f>'VA eurostat'!D24</f>
        <v>628651</v>
      </c>
      <c r="F83" s="901">
        <f>'VA eurostat'!E24</f>
        <v>665593</v>
      </c>
      <c r="G83" s="901">
        <f>'VA eurostat'!F24</f>
        <v>693131</v>
      </c>
      <c r="H83" s="901">
        <f>'VA eurostat'!G24</f>
        <v>736684</v>
      </c>
      <c r="I83" s="901">
        <f>'VA eurostat'!H24</f>
        <v>769935</v>
      </c>
      <c r="J83" s="901">
        <f>'VA eurostat'!I24</f>
        <v>792293</v>
      </c>
      <c r="K83" s="901">
        <f>'VA eurostat'!J24</f>
        <v>816538</v>
      </c>
      <c r="L83" s="901">
        <f>'VA eurostat'!K24</f>
        <v>852960</v>
      </c>
      <c r="M83" s="901">
        <f>'VA eurostat'!L24</f>
        <v>889025</v>
      </c>
      <c r="N83" s="901">
        <f>'VA eurostat'!M24</f>
        <v>929384</v>
      </c>
      <c r="O83" s="901">
        <f>'VA eurostat'!N24</f>
        <v>983074</v>
      </c>
      <c r="P83" s="901">
        <f>'VA eurostat'!O24</f>
        <v>1011156</v>
      </c>
      <c r="Q83" s="901">
        <f>'VA eurostat'!P24</f>
        <v>968954</v>
      </c>
      <c r="R83" s="901">
        <f>'VA eurostat'!Q24</f>
        <v>996825</v>
      </c>
      <c r="S83" s="901">
        <f>'VA eurostat'!R24</f>
        <v>1033349</v>
      </c>
      <c r="T83" s="901">
        <f>'VA eurostat'!S24</f>
        <v>1043773</v>
      </c>
      <c r="U83" s="901">
        <f>'VA eurostat'!T24</f>
        <v>1057322</v>
      </c>
      <c r="V83" s="901">
        <f>'VA eurostat'!U24</f>
        <v>1071527</v>
      </c>
      <c r="W83" s="901">
        <f>'VA eurostat'!V24</f>
        <v>1102608</v>
      </c>
      <c r="X83" s="901">
        <f>'VA eurostat'!W24</f>
        <v>1118925</v>
      </c>
      <c r="Y83" s="901">
        <f>'VA eurostat'!X24</f>
        <v>1154652</v>
      </c>
      <c r="Z83" s="901">
        <f>'VA eurostat'!Y24</f>
        <v>1188734</v>
      </c>
      <c r="AA83" s="901">
        <f>'VA eurostat'!Z24</f>
        <v>1243127</v>
      </c>
      <c r="AB83" s="901">
        <f>'VA eurostat'!AA24</f>
        <v>1150470</v>
      </c>
      <c r="AC83" s="901">
        <f>'VA eurostat'!AB24</f>
        <v>1264179</v>
      </c>
      <c r="AD83" s="901">
        <f>'VA eurostat'!AC24</f>
        <v>1368530</v>
      </c>
      <c r="AE83" s="901">
        <f>'VA eurostat'!AD24</f>
        <v>1476565</v>
      </c>
    </row>
    <row r="84" spans="2:35" x14ac:dyDescent="0.25">
      <c r="B84" s="930" t="s">
        <v>38</v>
      </c>
      <c r="C84" s="931">
        <f>'EBE eurostat'!B24</f>
        <v>193513</v>
      </c>
      <c r="D84" s="931">
        <f>'EBE eurostat'!C24</f>
        <v>190885</v>
      </c>
      <c r="E84" s="931">
        <f>'EBE eurostat'!D24</f>
        <v>201314</v>
      </c>
      <c r="F84" s="931">
        <f>'EBE eurostat'!E24</f>
        <v>220613</v>
      </c>
      <c r="G84" s="931">
        <f>'EBE eurostat'!F24</f>
        <v>223177</v>
      </c>
      <c r="H84" s="931">
        <f>'EBE eurostat'!G24</f>
        <v>236807</v>
      </c>
      <c r="I84" s="931">
        <f>'EBE eurostat'!H24</f>
        <v>247464</v>
      </c>
      <c r="J84" s="931">
        <f>'EBE eurostat'!I24</f>
        <v>249654</v>
      </c>
      <c r="K84" s="931">
        <f>'EBE eurostat'!J24</f>
        <v>259329</v>
      </c>
      <c r="L84" s="931">
        <f>'EBE eurostat'!K24</f>
        <v>271707</v>
      </c>
      <c r="M84" s="931">
        <f>'EBE eurostat'!L24</f>
        <v>283877</v>
      </c>
      <c r="N84" s="931">
        <f>'EBE eurostat'!M24</f>
        <v>300403</v>
      </c>
      <c r="O84" s="931">
        <f>'EBE eurostat'!N24</f>
        <v>326193</v>
      </c>
      <c r="P84" s="931">
        <f>'EBE eurostat'!O24</f>
        <v>331857</v>
      </c>
      <c r="Q84" s="931">
        <f>'EBE eurostat'!P24</f>
        <v>296978</v>
      </c>
      <c r="R84" s="931">
        <f>'EBE eurostat'!Q24</f>
        <v>313477</v>
      </c>
      <c r="S84" s="931">
        <f>'EBE eurostat'!R24</f>
        <v>321131</v>
      </c>
      <c r="T84" s="931">
        <f>'EBE eurostat'!S24</f>
        <v>311992</v>
      </c>
      <c r="U84" s="931">
        <f>'EBE eurostat'!T24</f>
        <v>320348</v>
      </c>
      <c r="V84" s="931">
        <f>'EBE eurostat'!U24</f>
        <v>326668</v>
      </c>
      <c r="W84" s="931">
        <f>'EBE eurostat'!V24</f>
        <v>346156</v>
      </c>
      <c r="X84" s="931">
        <f>'EBE eurostat'!W24</f>
        <v>344535</v>
      </c>
      <c r="Y84" s="931">
        <f>'EBE eurostat'!X24</f>
        <v>355656</v>
      </c>
      <c r="Z84" s="931">
        <f>'EBE eurostat'!Y24</f>
        <v>357317</v>
      </c>
      <c r="AA84" s="931">
        <f>'EBE eurostat'!Z24</f>
        <v>382035</v>
      </c>
      <c r="AB84" s="931">
        <f>'EBE eurostat'!AA24</f>
        <v>359584</v>
      </c>
      <c r="AC84" s="931">
        <f>'EBE eurostat'!AB24</f>
        <v>423127</v>
      </c>
      <c r="AD84" s="931">
        <f>'EBE eurostat'!AC24</f>
        <v>424611</v>
      </c>
      <c r="AE84" s="931">
        <f>'EBE eurostat'!AD24</f>
        <v>483535</v>
      </c>
    </row>
    <row r="85" spans="2:35" s="2970" customFormat="1" x14ac:dyDescent="0.25">
      <c r="B85" s="3074" t="s">
        <v>39</v>
      </c>
      <c r="C85" s="3075">
        <f>' revenus distribués verEurostat'!B24</f>
        <v>61215</v>
      </c>
      <c r="D85" s="3075">
        <f>' revenus distribués verEurostat'!C24</f>
        <v>62447</v>
      </c>
      <c r="E85" s="3075">
        <f>' revenus distribués verEurostat'!D24</f>
        <v>74979</v>
      </c>
      <c r="F85" s="3075">
        <f>' revenus distribués verEurostat'!E24</f>
        <v>86919</v>
      </c>
      <c r="G85" s="3075">
        <f>' revenus distribués verEurostat'!F24</f>
        <v>90329</v>
      </c>
      <c r="H85" s="3075">
        <f>' revenus distribués verEurostat'!G24</f>
        <v>103229</v>
      </c>
      <c r="I85" s="3075">
        <f>' revenus distribués verEurostat'!H24</f>
        <v>107932</v>
      </c>
      <c r="J85" s="3075">
        <f>' revenus distribués verEurostat'!I24</f>
        <v>127789</v>
      </c>
      <c r="K85" s="3075">
        <f>' revenus distribués verEurostat'!J24</f>
        <v>140762</v>
      </c>
      <c r="L85" s="3075">
        <f>' revenus distribués verEurostat'!K24</f>
        <v>163450</v>
      </c>
      <c r="M85" s="3075">
        <f>' revenus distribués verEurostat'!L24</f>
        <v>182325</v>
      </c>
      <c r="N85" s="3075">
        <f>' revenus distribués verEurostat'!M24</f>
        <v>207938</v>
      </c>
      <c r="O85" s="3075">
        <f>' revenus distribués verEurostat'!N24</f>
        <v>230582</v>
      </c>
      <c r="P85" s="3075">
        <f>' revenus distribués verEurostat'!O24</f>
        <v>241873</v>
      </c>
      <c r="Q85" s="3075">
        <f>' revenus distribués verEurostat'!P24</f>
        <v>234365</v>
      </c>
      <c r="R85" s="3075">
        <f>' revenus distribués verEurostat'!Q24</f>
        <v>212511</v>
      </c>
      <c r="S85" s="3075">
        <f>' revenus distribués verEurostat'!R24</f>
        <v>211580</v>
      </c>
      <c r="T85" s="3075">
        <f>' revenus distribués verEurostat'!S24</f>
        <v>199576</v>
      </c>
      <c r="U85" s="3075">
        <f>' revenus distribués verEurostat'!T24</f>
        <v>174339</v>
      </c>
      <c r="V85" s="3075">
        <f>' revenus distribués verEurostat'!U24</f>
        <v>189003</v>
      </c>
      <c r="W85" s="3075">
        <f>' revenus distribués verEurostat'!V24</f>
        <v>212132</v>
      </c>
      <c r="X85" s="3075">
        <f>' revenus distribués verEurostat'!W24</f>
        <v>206488</v>
      </c>
      <c r="Y85" s="3075">
        <f>' revenus distribués verEurostat'!X24</f>
        <v>189157</v>
      </c>
      <c r="Z85" s="3075">
        <f>' revenus distribués verEurostat'!Y24</f>
        <v>222234</v>
      </c>
      <c r="AA85" s="3075">
        <f>' revenus distribués verEurostat'!Z24</f>
        <v>244132</v>
      </c>
      <c r="AB85" s="3075">
        <f>' revenus distribués verEurostat'!AA24</f>
        <v>203070</v>
      </c>
      <c r="AC85" s="3075">
        <f>' revenus distribués verEurostat'!AB24</f>
        <v>232032</v>
      </c>
      <c r="AD85" s="3075">
        <f>' revenus distribués verEurostat'!AC24</f>
        <v>262600</v>
      </c>
      <c r="AE85" s="3075">
        <f>' revenus distribués verEurostat'!AD24</f>
        <v>264754</v>
      </c>
    </row>
    <row r="86" spans="2:35" x14ac:dyDescent="0.25">
      <c r="B86" s="932" t="s">
        <v>47</v>
      </c>
      <c r="C86" s="933">
        <f>'Dividendes versés eurosatt'!B24</f>
        <v>61179</v>
      </c>
      <c r="D86" s="933">
        <f>'Dividendes versés eurosatt'!C24</f>
        <v>62442</v>
      </c>
      <c r="E86" s="933">
        <f>'Dividendes versés eurosatt'!D24</f>
        <v>74895</v>
      </c>
      <c r="F86" s="933">
        <f>'Dividendes versés eurosatt'!E24</f>
        <v>86846</v>
      </c>
      <c r="G86" s="933">
        <f>'Dividendes versés eurosatt'!F24</f>
        <v>89981</v>
      </c>
      <c r="H86" s="933">
        <f>'Dividendes versés eurosatt'!G24</f>
        <v>102931</v>
      </c>
      <c r="I86" s="933">
        <f>'Dividendes versés eurosatt'!H24</f>
        <v>107708</v>
      </c>
      <c r="J86" s="933">
        <f>'Dividendes versés eurosatt'!I24</f>
        <v>127557</v>
      </c>
      <c r="K86" s="933">
        <f>'Dividendes versés eurosatt'!J24</f>
        <v>140527</v>
      </c>
      <c r="L86" s="933">
        <f>'Dividendes versés eurosatt'!K24</f>
        <v>163094</v>
      </c>
      <c r="M86" s="933">
        <f>'Dividendes versés eurosatt'!L24</f>
        <v>182076</v>
      </c>
      <c r="N86" s="933">
        <f>'Dividendes versés eurosatt'!M24</f>
        <v>207426</v>
      </c>
      <c r="O86" s="933">
        <f>'Dividendes versés eurosatt'!N24</f>
        <v>230076</v>
      </c>
      <c r="P86" s="933">
        <f>'Dividendes versés eurosatt'!O24</f>
        <v>241255</v>
      </c>
      <c r="Q86" s="933">
        <f>'Dividendes versés eurosatt'!P24</f>
        <v>234014</v>
      </c>
      <c r="R86" s="933">
        <f>'Dividendes versés eurosatt'!Q24</f>
        <v>212126</v>
      </c>
      <c r="S86" s="933">
        <f>'Dividendes versés eurosatt'!R24</f>
        <v>211411</v>
      </c>
      <c r="T86" s="933">
        <f>'Dividendes versés eurosatt'!S24</f>
        <v>199005</v>
      </c>
      <c r="U86" s="933">
        <f>'Dividendes versés eurosatt'!T24</f>
        <v>173858</v>
      </c>
      <c r="V86" s="933">
        <f>'Dividendes versés eurosatt'!U24</f>
        <v>188453</v>
      </c>
      <c r="W86" s="933">
        <f>'Dividendes versés eurosatt'!V24</f>
        <v>211400</v>
      </c>
      <c r="X86" s="933">
        <f>'Dividendes versés eurosatt'!W24</f>
        <v>205753</v>
      </c>
      <c r="Y86" s="933">
        <f>'Dividendes versés eurosatt'!X24</f>
        <v>188254</v>
      </c>
      <c r="Z86" s="933">
        <f>'Dividendes versés eurosatt'!Y24</f>
        <v>221267</v>
      </c>
      <c r="AA86" s="933">
        <f>'Dividendes versés eurosatt'!Z24</f>
        <v>243046</v>
      </c>
      <c r="AB86" s="933">
        <f>'Dividendes versés eurosatt'!AA24</f>
        <v>202108</v>
      </c>
      <c r="AC86" s="933">
        <f>'Dividendes versés eurosatt'!AB24</f>
        <v>230876</v>
      </c>
      <c r="AD86" s="933">
        <f>'Dividendes versés eurosatt'!AC24</f>
        <v>261296</v>
      </c>
      <c r="AE86" s="933">
        <f>'Dividendes versés eurosatt'!AD24</f>
        <v>263193</v>
      </c>
    </row>
    <row r="87" spans="2:35" x14ac:dyDescent="0.25">
      <c r="B87" s="934" t="s">
        <v>40</v>
      </c>
      <c r="C87" s="935">
        <f>' épargen brute eurost'!B24</f>
        <v>117424</v>
      </c>
      <c r="D87" s="935">
        <f>' épargen brute eurost'!C24</f>
        <v>121642</v>
      </c>
      <c r="E87" s="935">
        <f>' épargen brute eurost'!D24</f>
        <v>130250</v>
      </c>
      <c r="F87" s="935">
        <f>' épargen brute eurost'!E24</f>
        <v>148764</v>
      </c>
      <c r="G87" s="935">
        <f>' épargen brute eurost'!F24</f>
        <v>159710</v>
      </c>
      <c r="H87" s="935">
        <f>' épargen brute eurost'!G24</f>
        <v>154927</v>
      </c>
      <c r="I87" s="935">
        <f>' épargen brute eurost'!H24</f>
        <v>163554</v>
      </c>
      <c r="J87" s="935">
        <f>' épargen brute eurost'!I24</f>
        <v>158926</v>
      </c>
      <c r="K87" s="935">
        <f>' épargen brute eurost'!J24</f>
        <v>174268</v>
      </c>
      <c r="L87" s="935">
        <f>' épargen brute eurost'!K24</f>
        <v>176522</v>
      </c>
      <c r="M87" s="935">
        <f>' épargen brute eurost'!L24</f>
        <v>178649</v>
      </c>
      <c r="N87" s="935">
        <f>' épargen brute eurost'!M24</f>
        <v>181510</v>
      </c>
      <c r="O87" s="935">
        <f>' épargen brute eurost'!N24</f>
        <v>201960</v>
      </c>
      <c r="P87" s="935">
        <f>' épargen brute eurost'!O24</f>
        <v>185447</v>
      </c>
      <c r="Q87" s="935">
        <f>' épargen brute eurost'!P24</f>
        <v>182968</v>
      </c>
      <c r="R87" s="935">
        <f>' épargen brute eurost'!Q24</f>
        <v>202630</v>
      </c>
      <c r="S87" s="935">
        <f>' épargen brute eurost'!R24</f>
        <v>206043</v>
      </c>
      <c r="T87" s="935">
        <f>' épargen brute eurost'!S24</f>
        <v>188024</v>
      </c>
      <c r="U87" s="935">
        <f>' épargen brute eurost'!T24</f>
        <v>222906</v>
      </c>
      <c r="V87" s="935">
        <f>' épargen brute eurost'!U24</f>
        <v>222122</v>
      </c>
      <c r="W87" s="935">
        <f>' épargen brute eurost'!V24</f>
        <v>227931</v>
      </c>
      <c r="X87" s="935">
        <f>' épargen brute eurost'!W24</f>
        <v>232138</v>
      </c>
      <c r="Y87" s="935">
        <f>' épargen brute eurost'!X24</f>
        <v>241605</v>
      </c>
      <c r="Z87" s="935">
        <f>' épargen brute eurost'!Y24</f>
        <v>237743</v>
      </c>
      <c r="AA87" s="935">
        <f>' épargen brute eurost'!Z24</f>
        <v>261498</v>
      </c>
      <c r="AB87" s="935">
        <f>' épargen brute eurost'!AA24</f>
        <v>225731</v>
      </c>
      <c r="AC87" s="935">
        <f>' épargen brute eurost'!AB24</f>
        <v>290473</v>
      </c>
      <c r="AD87" s="935">
        <f>' épargen brute eurost'!AC24</f>
        <v>277185</v>
      </c>
      <c r="AE87" s="935">
        <f>' épargen brute eurost'!AD24</f>
        <v>320078</v>
      </c>
    </row>
    <row r="88" spans="2:35" x14ac:dyDescent="0.25">
      <c r="B88" s="936" t="s">
        <v>41</v>
      </c>
      <c r="C88" s="937">
        <f>'FBCF eurostat'!B24</f>
        <v>112862</v>
      </c>
      <c r="D88" s="937">
        <f>'FBCF eurostat'!C24</f>
        <v>114883</v>
      </c>
      <c r="E88" s="937">
        <f>'FBCF eurostat'!D24</f>
        <v>113194</v>
      </c>
      <c r="F88" s="937">
        <f>'FBCF eurostat'!E24</f>
        <v>123251</v>
      </c>
      <c r="G88" s="937">
        <f>'FBCF eurostat'!F24</f>
        <v>135798</v>
      </c>
      <c r="H88" s="937">
        <f>'FBCF eurostat'!G24</f>
        <v>151654</v>
      </c>
      <c r="I88" s="937">
        <f>'FBCF eurostat'!H24</f>
        <v>159281</v>
      </c>
      <c r="J88" s="937">
        <f>'FBCF eurostat'!I24</f>
        <v>156763</v>
      </c>
      <c r="K88" s="937">
        <f>'FBCF eurostat'!J24</f>
        <v>157658</v>
      </c>
      <c r="L88" s="937">
        <f>'FBCF eurostat'!K24</f>
        <v>165713</v>
      </c>
      <c r="M88" s="937">
        <f>'FBCF eurostat'!L24</f>
        <v>174577</v>
      </c>
      <c r="N88" s="937">
        <f>'FBCF eurostat'!M24</f>
        <v>188034</v>
      </c>
      <c r="O88" s="937">
        <f>'FBCF eurostat'!N24</f>
        <v>209814</v>
      </c>
      <c r="P88" s="937">
        <f>'FBCF eurostat'!O24</f>
        <v>220631</v>
      </c>
      <c r="Q88" s="937">
        <f>'FBCF eurostat'!P24</f>
        <v>192881</v>
      </c>
      <c r="R88" s="937">
        <f>'FBCF eurostat'!Q24</f>
        <v>201868</v>
      </c>
      <c r="S88" s="937">
        <f>'FBCF eurostat'!R24</f>
        <v>215717</v>
      </c>
      <c r="T88" s="937">
        <f>'FBCF eurostat'!S24</f>
        <v>215580</v>
      </c>
      <c r="U88" s="937">
        <f>'FBCF eurostat'!T24</f>
        <v>216173</v>
      </c>
      <c r="V88" s="937">
        <f>'FBCF eurostat'!U24</f>
        <v>219642</v>
      </c>
      <c r="W88" s="937">
        <f>'FBCF eurostat'!V24</f>
        <v>225220</v>
      </c>
      <c r="X88" s="937">
        <f>'FBCF eurostat'!W24</f>
        <v>232709</v>
      </c>
      <c r="Y88" s="937">
        <f>'FBCF eurostat'!X24</f>
        <v>243790</v>
      </c>
      <c r="Z88" s="937">
        <f>'FBCF eurostat'!Y24</f>
        <v>258487</v>
      </c>
      <c r="AA88" s="937">
        <f>'FBCF eurostat'!Z24</f>
        <v>268495</v>
      </c>
      <c r="AB88" s="937">
        <f>'FBCF eurostat'!AA24</f>
        <v>255755</v>
      </c>
      <c r="AC88" s="937">
        <f>'FBCF eurostat'!AB24</f>
        <v>289825</v>
      </c>
      <c r="AD88" s="937">
        <f>'FBCF eurostat'!AC24</f>
        <v>316351</v>
      </c>
      <c r="AE88" s="937">
        <f>'FBCF eurostat'!AD24</f>
        <v>335972</v>
      </c>
    </row>
    <row r="89" spans="2:35" x14ac:dyDescent="0.25">
      <c r="B89" s="3148" t="s">
        <v>191</v>
      </c>
      <c r="C89" s="938">
        <f>'revenus distibués recus ménages'!B24</f>
        <v>12031</v>
      </c>
      <c r="D89" s="938">
        <f>'revenus distibués recus ménages'!C24</f>
        <v>12523</v>
      </c>
      <c r="E89" s="938">
        <f>'revenus distibués recus ménages'!D24</f>
        <v>13294</v>
      </c>
      <c r="F89" s="938">
        <f>'revenus distibués recus ménages'!E24</f>
        <v>14039</v>
      </c>
      <c r="G89" s="938">
        <f>'revenus distibués recus ménages'!F24</f>
        <v>14274</v>
      </c>
      <c r="H89" s="938">
        <f>'revenus distibués recus ménages'!G24</f>
        <v>15671</v>
      </c>
      <c r="I89" s="938">
        <f>'revenus distibués recus ménages'!H24</f>
        <v>16772</v>
      </c>
      <c r="J89" s="938">
        <f>'revenus distibués recus ménages'!I24</f>
        <v>18012</v>
      </c>
      <c r="K89" s="938">
        <f>'revenus distibués recus ménages'!J24</f>
        <v>19743</v>
      </c>
      <c r="L89" s="938">
        <f>'revenus distibués recus ménages'!K24</f>
        <v>22206</v>
      </c>
      <c r="M89" s="938">
        <f>'revenus distibués recus ménages'!L24</f>
        <v>27713</v>
      </c>
      <c r="N89" s="938">
        <f>'revenus distibués recus ménages'!M24</f>
        <v>31313</v>
      </c>
      <c r="O89" s="938">
        <f>'revenus distibués recus ménages'!N24</f>
        <v>34445</v>
      </c>
      <c r="P89" s="938">
        <f>'revenus distibués recus ménages'!O24</f>
        <v>39789</v>
      </c>
      <c r="Q89" s="938">
        <f>'revenus distibués recus ménages'!P24</f>
        <v>37099</v>
      </c>
      <c r="R89" s="938">
        <f>'revenus distibués recus ménages'!Q24</f>
        <v>41253</v>
      </c>
      <c r="S89" s="938">
        <f>'revenus distibués recus ménages'!R24</f>
        <v>43805</v>
      </c>
      <c r="T89" s="938">
        <f>'revenus distibués recus ménages'!S24</f>
        <v>43752</v>
      </c>
      <c r="U89" s="938">
        <f>'revenus distibués recus ménages'!T24</f>
        <v>28681</v>
      </c>
      <c r="V89" s="938">
        <f>'revenus distibués recus ménages'!U24</f>
        <v>30103</v>
      </c>
      <c r="W89" s="938">
        <f>'revenus distibués recus ménages'!V24</f>
        <v>30463</v>
      </c>
      <c r="X89" s="938">
        <f>'revenus distibués recus ménages'!W24</f>
        <v>33427</v>
      </c>
      <c r="Y89" s="938">
        <f>'revenus distibués recus ménages'!X24</f>
        <v>32592</v>
      </c>
      <c r="Z89" s="938">
        <f>'revenus distibués recus ménages'!Y24</f>
        <v>43088</v>
      </c>
      <c r="AA89" s="938">
        <f>'revenus distibués recus ménages'!Z24</f>
        <v>45808</v>
      </c>
      <c r="AB89" s="938">
        <f>'revenus distibués recus ménages'!AA24</f>
        <v>40955</v>
      </c>
      <c r="AC89" s="938">
        <f>'revenus distibués recus ménages'!AB24</f>
        <v>60929</v>
      </c>
      <c r="AD89" s="938">
        <f>'revenus distibués recus ménages'!AC24</f>
        <v>62550</v>
      </c>
      <c r="AE89" s="938">
        <f>'revenus distibués recus ménages'!AD24</f>
        <v>67533</v>
      </c>
    </row>
    <row r="90" spans="2:35" s="2970" customFormat="1" x14ac:dyDescent="0.25">
      <c r="B90" s="3344" t="s">
        <v>192</v>
      </c>
      <c r="C90" s="3345">
        <f>'dividendes recu sménages eurost'!B24</f>
        <v>12031</v>
      </c>
      <c r="D90" s="3345">
        <f>'dividendes recu sménages eurost'!C24</f>
        <v>12523</v>
      </c>
      <c r="E90" s="3345">
        <f>'dividendes recu sménages eurost'!D24</f>
        <v>13294</v>
      </c>
      <c r="F90" s="3345">
        <f>'dividendes recu sménages eurost'!E24</f>
        <v>14039</v>
      </c>
      <c r="G90" s="3345">
        <f>'dividendes recu sménages eurost'!F24</f>
        <v>14274</v>
      </c>
      <c r="H90" s="3345">
        <f>'dividendes recu sménages eurost'!G24</f>
        <v>15671</v>
      </c>
      <c r="I90" s="3345">
        <f>'dividendes recu sménages eurost'!H24</f>
        <v>16772</v>
      </c>
      <c r="J90" s="3345">
        <f>'dividendes recu sménages eurost'!I24</f>
        <v>18012</v>
      </c>
      <c r="K90" s="3345">
        <f>'dividendes recu sménages eurost'!J24</f>
        <v>19743</v>
      </c>
      <c r="L90" s="3345">
        <f>'dividendes recu sménages eurost'!K24</f>
        <v>22206</v>
      </c>
      <c r="M90" s="3345">
        <f>'dividendes recu sménages eurost'!L24</f>
        <v>27713</v>
      </c>
      <c r="N90" s="3345">
        <f>'dividendes recu sménages eurost'!M24</f>
        <v>31313</v>
      </c>
      <c r="O90" s="3345">
        <f>'dividendes recu sménages eurost'!N24</f>
        <v>34445</v>
      </c>
      <c r="P90" s="3345">
        <f>'dividendes recu sménages eurost'!O24</f>
        <v>39789</v>
      </c>
      <c r="Q90" s="3345">
        <f>'dividendes recu sménages eurost'!P24</f>
        <v>37099</v>
      </c>
      <c r="R90" s="3345">
        <f>'dividendes recu sménages eurost'!Q24</f>
        <v>41253</v>
      </c>
      <c r="S90" s="3345">
        <f>'dividendes recu sménages eurost'!R24</f>
        <v>43805</v>
      </c>
      <c r="T90" s="3345">
        <f>'dividendes recu sménages eurost'!S24</f>
        <v>43752</v>
      </c>
      <c r="U90" s="3345">
        <f>'dividendes recu sménages eurost'!T24</f>
        <v>28681</v>
      </c>
      <c r="V90" s="3345">
        <f>'dividendes recu sménages eurost'!U24</f>
        <v>30103</v>
      </c>
      <c r="W90" s="3345">
        <f>'dividendes recu sménages eurost'!V24</f>
        <v>30463</v>
      </c>
      <c r="X90" s="3345">
        <f>'dividendes recu sménages eurost'!W24</f>
        <v>33427</v>
      </c>
      <c r="Y90" s="3345">
        <f>'dividendes recu sménages eurost'!X24</f>
        <v>32592</v>
      </c>
      <c r="Z90" s="3345">
        <f>'dividendes recu sménages eurost'!Y24</f>
        <v>43088</v>
      </c>
      <c r="AA90" s="3345">
        <f>'dividendes recu sménages eurost'!Z24</f>
        <v>45808</v>
      </c>
      <c r="AB90" s="3345">
        <f>'dividendes recu sménages eurost'!AA24</f>
        <v>40955</v>
      </c>
      <c r="AC90" s="3345">
        <f>'dividendes recu sménages eurost'!AB24</f>
        <v>60929</v>
      </c>
      <c r="AD90" s="3345">
        <f>'dividendes recu sménages eurost'!AC24</f>
        <v>62550</v>
      </c>
      <c r="AE90" s="3345">
        <f>'dividendes recu sménages eurost'!AD24</f>
        <v>67533</v>
      </c>
      <c r="AF90" s="2970">
        <f>AE90/H90*100-100</f>
        <v>330.94250526450128</v>
      </c>
      <c r="AI90" s="2970">
        <f>AE90/H90</f>
        <v>4.3094250526450129</v>
      </c>
    </row>
    <row r="91" spans="2:35" ht="15" customHeight="1" x14ac:dyDescent="0.25">
      <c r="B91" s="3753" t="s">
        <v>54</v>
      </c>
      <c r="C91" s="3754"/>
      <c r="D91" s="3755"/>
      <c r="E91" s="3756"/>
      <c r="F91" s="3757"/>
      <c r="G91" s="3758"/>
      <c r="H91" s="3759"/>
      <c r="I91" s="3760"/>
      <c r="J91" s="3761"/>
      <c r="K91" s="3762"/>
      <c r="L91" s="3763"/>
      <c r="M91" s="3764"/>
      <c r="N91" s="3765"/>
      <c r="O91" s="3766"/>
      <c r="P91" s="3767"/>
      <c r="Q91" s="3768"/>
      <c r="R91" s="3769"/>
      <c r="S91" s="3770"/>
      <c r="T91" s="3771"/>
      <c r="U91" s="3772"/>
      <c r="V91" s="3773"/>
      <c r="W91" s="3774"/>
      <c r="X91" s="3775"/>
      <c r="Y91" s="3776"/>
      <c r="Z91" s="3777"/>
      <c r="AA91" s="3778"/>
      <c r="AB91" s="3779"/>
      <c r="AC91" s="3780"/>
      <c r="AD91" s="3781"/>
      <c r="AE91" s="969" t="s">
        <v>35</v>
      </c>
    </row>
    <row r="92" spans="2:35" x14ac:dyDescent="0.25">
      <c r="B92" s="970" t="s">
        <v>37</v>
      </c>
      <c r="C92" s="971">
        <f>'VA eurostat'!B22</f>
        <v>29139</v>
      </c>
      <c r="D92" s="971">
        <f>'VA eurostat'!C22</f>
        <v>31718</v>
      </c>
      <c r="E92" s="971">
        <f>'VA eurostat'!D22</f>
        <v>34847</v>
      </c>
      <c r="F92" s="971">
        <f>'VA eurostat'!E22</f>
        <v>36377</v>
      </c>
      <c r="G92" s="971">
        <f>'VA eurostat'!F22</f>
        <v>39360</v>
      </c>
      <c r="H92" s="971">
        <f>'VA eurostat'!G22</f>
        <v>41309</v>
      </c>
      <c r="I92" s="971">
        <f>'VA eurostat'!H22</f>
        <v>44667</v>
      </c>
      <c r="J92" s="971">
        <f>'VA eurostat'!I22</f>
        <v>48044</v>
      </c>
      <c r="K92" s="971">
        <f>'VA eurostat'!J22</f>
        <v>53266</v>
      </c>
      <c r="L92" s="971">
        <f>'VA eurostat'!K22</f>
        <v>57999</v>
      </c>
      <c r="M92" s="971">
        <f>'VA eurostat'!L22</f>
        <v>60227</v>
      </c>
      <c r="N92" s="971">
        <f>'VA eurostat'!M22</f>
        <v>66180</v>
      </c>
      <c r="O92" s="971">
        <f>'VA eurostat'!N22</f>
        <v>72097</v>
      </c>
      <c r="P92" s="971">
        <f>'VA eurostat'!O22</f>
        <v>77355</v>
      </c>
      <c r="Q92" s="971">
        <f>'VA eurostat'!P22</f>
        <v>71351</v>
      </c>
      <c r="R92" s="971">
        <f>'VA eurostat'!Q22</f>
        <v>68888</v>
      </c>
      <c r="S92" s="971">
        <f>'VA eurostat'!R22</f>
        <v>63060</v>
      </c>
      <c r="T92" s="971">
        <f>'VA eurostat'!S22</f>
        <v>58437</v>
      </c>
      <c r="U92" s="971">
        <f>'VA eurostat'!T22</f>
        <v>56145</v>
      </c>
      <c r="V92" s="971">
        <f>'VA eurostat'!U22</f>
        <v>52156</v>
      </c>
      <c r="W92" s="971">
        <f>'VA eurostat'!V22</f>
        <v>53129</v>
      </c>
      <c r="X92" s="971">
        <f>'VA eurostat'!W22</f>
        <v>52362</v>
      </c>
      <c r="Y92" s="971">
        <f>'VA eurostat'!X22</f>
        <v>50782</v>
      </c>
      <c r="Z92" s="971">
        <f>'VA eurostat'!Y22</f>
        <v>55789</v>
      </c>
      <c r="AA92" s="971">
        <f>'VA eurostat'!Z22</f>
        <v>56480</v>
      </c>
      <c r="AB92" s="971">
        <f>'VA eurostat'!AA22</f>
        <v>50488</v>
      </c>
      <c r="AC92" s="971">
        <f>'VA eurostat'!AB22</f>
        <v>57193</v>
      </c>
      <c r="AD92" s="971">
        <f>'VA eurostat'!AC22</f>
        <v>71386</v>
      </c>
      <c r="AE92" s="971">
        <f>'VA eurostat'!AD22</f>
        <v>73060</v>
      </c>
    </row>
    <row r="93" spans="2:35" x14ac:dyDescent="0.25">
      <c r="B93" s="1000" t="s">
        <v>38</v>
      </c>
      <c r="C93" s="1001">
        <f>'EBE eurostat'!B22</f>
        <v>15908</v>
      </c>
      <c r="D93" s="1001">
        <f>'EBE eurostat'!C22</f>
        <v>17068</v>
      </c>
      <c r="E93" s="1001">
        <f>'EBE eurostat'!D22</f>
        <v>18850</v>
      </c>
      <c r="F93" s="1001">
        <f>'EBE eurostat'!E22</f>
        <v>19449</v>
      </c>
      <c r="G93" s="1001">
        <f>'EBE eurostat'!F22</f>
        <v>20523</v>
      </c>
      <c r="H93" s="1001">
        <f>'EBE eurostat'!G22</f>
        <v>22291</v>
      </c>
      <c r="I93" s="1001">
        <f>'EBE eurostat'!H22</f>
        <v>24566</v>
      </c>
      <c r="J93" s="1001">
        <f>'EBE eurostat'!I22</f>
        <v>24429</v>
      </c>
      <c r="K93" s="1001">
        <f>'EBE eurostat'!J22</f>
        <v>27146</v>
      </c>
      <c r="L93" s="1001">
        <f>'EBE eurostat'!K22</f>
        <v>30851</v>
      </c>
      <c r="M93" s="1001">
        <f>'EBE eurostat'!L22</f>
        <v>31017</v>
      </c>
      <c r="N93" s="1001">
        <f>'EBE eurostat'!M22</f>
        <v>34957</v>
      </c>
      <c r="O93" s="1001">
        <f>'EBE eurostat'!N22</f>
        <v>38841</v>
      </c>
      <c r="P93" s="1001">
        <f>'EBE eurostat'!O22</f>
        <v>41700</v>
      </c>
      <c r="Q93" s="1001">
        <f>'EBE eurostat'!P22</f>
        <v>38278</v>
      </c>
      <c r="R93" s="1001">
        <f>'EBE eurostat'!Q22</f>
        <v>34929</v>
      </c>
      <c r="S93" s="1001">
        <f>'EBE eurostat'!R22</f>
        <v>31437</v>
      </c>
      <c r="T93" s="1001">
        <f>'EBE eurostat'!S22</f>
        <v>30046</v>
      </c>
      <c r="U93" s="1001">
        <f>'EBE eurostat'!T22</f>
        <v>29344</v>
      </c>
      <c r="V93" s="1001">
        <f>'EBE eurostat'!U22</f>
        <v>25080</v>
      </c>
      <c r="W93" s="1001">
        <f>'EBE eurostat'!V22</f>
        <v>24632</v>
      </c>
      <c r="X93" s="1001">
        <f>'EBE eurostat'!W22</f>
        <v>21163</v>
      </c>
      <c r="Y93" s="1001">
        <f>'EBE eurostat'!X22</f>
        <v>20126</v>
      </c>
      <c r="Z93" s="1001">
        <f>'EBE eurostat'!Y22</f>
        <v>23842</v>
      </c>
      <c r="AA93" s="1001">
        <f>'EBE eurostat'!Z22</f>
        <v>21411</v>
      </c>
      <c r="AB93" s="1001">
        <f>'EBE eurostat'!AA22</f>
        <v>19791</v>
      </c>
      <c r="AC93" s="1001">
        <f>'EBE eurostat'!AB22</f>
        <v>22915</v>
      </c>
      <c r="AD93" s="1001">
        <f>'EBE eurostat'!AC22</f>
        <v>32279</v>
      </c>
      <c r="AE93" s="1001">
        <f>'EBE eurostat'!AD22</f>
        <v>30576</v>
      </c>
    </row>
    <row r="94" spans="2:35" x14ac:dyDescent="0.25">
      <c r="B94" s="1002" t="s">
        <v>39</v>
      </c>
      <c r="C94" s="1003">
        <f>' revenus distribués verEurostat'!B22</f>
        <v>2033</v>
      </c>
      <c r="D94" s="1003">
        <f>' revenus distribués verEurostat'!C22</f>
        <v>3505</v>
      </c>
      <c r="E94" s="1003">
        <f>' revenus distribués verEurostat'!D22</f>
        <v>2711</v>
      </c>
      <c r="F94" s="1003">
        <f>' revenus distribués verEurostat'!E22</f>
        <v>3170</v>
      </c>
      <c r="G94" s="1003">
        <f>' revenus distribués verEurostat'!F22</f>
        <v>4772</v>
      </c>
      <c r="H94" s="1003">
        <f>' revenus distribués verEurostat'!G22</f>
        <v>4171</v>
      </c>
      <c r="I94" s="1003">
        <f>' revenus distribués verEurostat'!H22</f>
        <v>5533</v>
      </c>
      <c r="J94" s="1003">
        <f>' revenus distribués verEurostat'!I22</f>
        <v>5748</v>
      </c>
      <c r="K94" s="1003">
        <f>' revenus distribués verEurostat'!J22</f>
        <v>6934</v>
      </c>
      <c r="L94" s="1003">
        <f>' revenus distribués verEurostat'!K22</f>
        <v>6694</v>
      </c>
      <c r="M94" s="1003">
        <f>' revenus distribués verEurostat'!L22</f>
        <v>6110</v>
      </c>
      <c r="N94" s="1003">
        <f>' revenus distribués verEurostat'!M22</f>
        <v>5288</v>
      </c>
      <c r="O94" s="1003">
        <f>' revenus distribués verEurostat'!N22</f>
        <v>5779</v>
      </c>
      <c r="P94" s="1003">
        <f>' revenus distribués verEurostat'!O22</f>
        <v>8898</v>
      </c>
      <c r="Q94" s="1003">
        <f>' revenus distribués verEurostat'!P22</f>
        <v>7632</v>
      </c>
      <c r="R94" s="1003">
        <f>' revenus distribués verEurostat'!Q22</f>
        <v>6489</v>
      </c>
      <c r="S94" s="1003">
        <f>' revenus distribués verEurostat'!R22</f>
        <v>4330</v>
      </c>
      <c r="T94" s="1003">
        <f>' revenus distribués verEurostat'!S22</f>
        <v>3430</v>
      </c>
      <c r="U94" s="1003">
        <f>' revenus distribués verEurostat'!T22</f>
        <v>2909</v>
      </c>
      <c r="V94" s="1003">
        <f>' revenus distribués verEurostat'!U22</f>
        <v>3160</v>
      </c>
      <c r="W94" s="1003">
        <f>' revenus distribués verEurostat'!V22</f>
        <v>3595</v>
      </c>
      <c r="X94" s="1003">
        <f>' revenus distribués verEurostat'!W22</f>
        <v>4070</v>
      </c>
      <c r="Y94" s="1003">
        <f>' revenus distribués verEurostat'!X22</f>
        <v>5132</v>
      </c>
      <c r="Z94" s="1003">
        <f>' revenus distribués verEurostat'!Y22</f>
        <v>4174</v>
      </c>
      <c r="AA94" s="1003">
        <f>' revenus distribués verEurostat'!Z22</f>
        <v>5332</v>
      </c>
      <c r="AB94" s="1003">
        <f>' revenus distribués verEurostat'!AA22</f>
        <v>4650</v>
      </c>
      <c r="AC94" s="1003">
        <f>' revenus distribués verEurostat'!AB22</f>
        <v>5602</v>
      </c>
      <c r="AD94" s="1003">
        <f>' revenus distribués verEurostat'!AC22</f>
        <v>7275</v>
      </c>
      <c r="AE94" s="1003">
        <f>' revenus distribués verEurostat'!AD22</f>
        <v>7270</v>
      </c>
    </row>
    <row r="95" spans="2:35" x14ac:dyDescent="0.25">
      <c r="B95" s="1004" t="s">
        <v>47</v>
      </c>
      <c r="C95" s="1005">
        <f>'Dividendes versés eurosatt'!B22</f>
        <v>1223</v>
      </c>
      <c r="D95" s="1005">
        <f>'Dividendes versés eurosatt'!C22</f>
        <v>2643</v>
      </c>
      <c r="E95" s="1005">
        <f>'Dividendes versés eurosatt'!D22</f>
        <v>1750</v>
      </c>
      <c r="F95" s="1005">
        <f>'Dividendes versés eurosatt'!E22</f>
        <v>2185</v>
      </c>
      <c r="G95" s="1005">
        <f>'Dividendes versés eurosatt'!F22</f>
        <v>3761</v>
      </c>
      <c r="H95" s="1005">
        <f>'Dividendes versés eurosatt'!G22</f>
        <v>3058</v>
      </c>
      <c r="I95" s="1005">
        <f>'Dividendes versés eurosatt'!H22</f>
        <v>4303</v>
      </c>
      <c r="J95" s="1005">
        <f>'Dividendes versés eurosatt'!I22</f>
        <v>4570</v>
      </c>
      <c r="K95" s="1005">
        <f>'Dividendes versés eurosatt'!J22</f>
        <v>5602</v>
      </c>
      <c r="L95" s="1005">
        <f>'Dividendes versés eurosatt'!K22</f>
        <v>5113</v>
      </c>
      <c r="M95" s="1005">
        <f>'Dividendes versés eurosatt'!L22</f>
        <v>4544</v>
      </c>
      <c r="N95" s="1005">
        <f>'Dividendes versés eurosatt'!M22</f>
        <v>3478</v>
      </c>
      <c r="O95" s="1005">
        <f>'Dividendes versés eurosatt'!N22</f>
        <v>3741</v>
      </c>
      <c r="P95" s="1005">
        <f>'Dividendes versés eurosatt'!O22</f>
        <v>6716</v>
      </c>
      <c r="Q95" s="1005">
        <f>'Dividendes versés eurosatt'!P22</f>
        <v>5755</v>
      </c>
      <c r="R95" s="1005">
        <f>'Dividendes versés eurosatt'!Q22</f>
        <v>4915</v>
      </c>
      <c r="S95" s="1005">
        <f>'Dividendes versés eurosatt'!R22</f>
        <v>2967</v>
      </c>
      <c r="T95" s="1005">
        <f>'Dividendes versés eurosatt'!S22</f>
        <v>2118</v>
      </c>
      <c r="U95" s="1005">
        <f>'Dividendes versés eurosatt'!T22</f>
        <v>1593</v>
      </c>
      <c r="V95" s="1005">
        <f>'Dividendes versés eurosatt'!U22</f>
        <v>2117</v>
      </c>
      <c r="W95" s="1005">
        <f>'Dividendes versés eurosatt'!V22</f>
        <v>2546</v>
      </c>
      <c r="X95" s="1005">
        <f>'Dividendes versés eurosatt'!W22</f>
        <v>3263</v>
      </c>
      <c r="Y95" s="1005">
        <f>'Dividendes versés eurosatt'!X22</f>
        <v>4389</v>
      </c>
      <c r="Z95" s="1005">
        <f>'Dividendes versés eurosatt'!Y22</f>
        <v>3124</v>
      </c>
      <c r="AA95" s="1005">
        <f>'Dividendes versés eurosatt'!Z22</f>
        <v>4323</v>
      </c>
      <c r="AB95" s="1005">
        <f>'Dividendes versés eurosatt'!AA22</f>
        <v>3887</v>
      </c>
      <c r="AC95" s="1005">
        <f>'Dividendes versés eurosatt'!AB22</f>
        <v>4437</v>
      </c>
      <c r="AD95" s="1005">
        <f>'Dividendes versés eurosatt'!AC22</f>
        <v>5282</v>
      </c>
      <c r="AE95" s="1005">
        <f>'Dividendes versés eurosatt'!AD22</f>
        <v>5473</v>
      </c>
    </row>
    <row r="96" spans="2:35" x14ac:dyDescent="0.25">
      <c r="B96" s="1006" t="s">
        <v>40</v>
      </c>
      <c r="C96" s="1007">
        <f>' épargen brute eurost'!B22</f>
        <v>3090</v>
      </c>
      <c r="D96" s="1007">
        <f>' épargen brute eurost'!C22</f>
        <v>4796</v>
      </c>
      <c r="E96" s="1007">
        <f>' épargen brute eurost'!D22</f>
        <v>6791</v>
      </c>
      <c r="F96" s="1007">
        <f>' épargen brute eurost'!E22</f>
        <v>6733</v>
      </c>
      <c r="G96" s="1007">
        <f>' épargen brute eurost'!F22</f>
        <v>8674</v>
      </c>
      <c r="H96" s="1007">
        <f>' épargen brute eurost'!G22</f>
        <v>9646</v>
      </c>
      <c r="I96" s="1007">
        <f>' épargen brute eurost'!H22</f>
        <v>12817</v>
      </c>
      <c r="J96" s="1007">
        <f>' épargen brute eurost'!I22</f>
        <v>13460</v>
      </c>
      <c r="K96" s="1007">
        <f>' épargen brute eurost'!J22</f>
        <v>15187</v>
      </c>
      <c r="L96" s="1007">
        <f>' épargen brute eurost'!K22</f>
        <v>18545</v>
      </c>
      <c r="M96" s="1007">
        <f>' épargen brute eurost'!L22</f>
        <v>17439</v>
      </c>
      <c r="N96" s="1007">
        <f>' épargen brute eurost'!M22</f>
        <v>21323</v>
      </c>
      <c r="O96" s="1007">
        <f>' épargen brute eurost'!N22</f>
        <v>22863</v>
      </c>
      <c r="P96" s="1007">
        <f>' épargen brute eurost'!O22</f>
        <v>23159</v>
      </c>
      <c r="Q96" s="1007">
        <f>' épargen brute eurost'!P22</f>
        <v>21578</v>
      </c>
      <c r="R96" s="1007">
        <f>' épargen brute eurost'!Q22</f>
        <v>20976</v>
      </c>
      <c r="S96" s="1007">
        <f>' épargen brute eurost'!R22</f>
        <v>20508</v>
      </c>
      <c r="T96" s="1007">
        <f>' épargen brute eurost'!S22</f>
        <v>23105</v>
      </c>
      <c r="U96" s="1007">
        <f>' épargen brute eurost'!T22</f>
        <v>22285</v>
      </c>
      <c r="V96" s="1007">
        <f>' épargen brute eurost'!U22</f>
        <v>17724</v>
      </c>
      <c r="W96" s="1007">
        <f>' épargen brute eurost'!V22</f>
        <v>16282</v>
      </c>
      <c r="X96" s="1007">
        <f>' épargen brute eurost'!W22</f>
        <v>12124</v>
      </c>
      <c r="Y96" s="1007">
        <f>' épargen brute eurost'!X22</f>
        <v>11938</v>
      </c>
      <c r="Z96" s="1007">
        <f>' épargen brute eurost'!Y22</f>
        <v>15390</v>
      </c>
      <c r="AA96" s="1007">
        <f>' épargen brute eurost'!Z22</f>
        <v>12333</v>
      </c>
      <c r="AB96" s="1007">
        <f>' épargen brute eurost'!AA22</f>
        <v>12368</v>
      </c>
      <c r="AC96" s="1007">
        <f>' épargen brute eurost'!AB22</f>
        <v>13607</v>
      </c>
      <c r="AD96" s="1007">
        <f>' épargen brute eurost'!AC22</f>
        <v>18740</v>
      </c>
      <c r="AE96" s="1007">
        <f>' épargen brute eurost'!AD22</f>
        <v>15126</v>
      </c>
    </row>
    <row r="97" spans="2:31" x14ac:dyDescent="0.25">
      <c r="B97" s="1008" t="s">
        <v>41</v>
      </c>
      <c r="C97" s="1009">
        <f>'FBCF eurostat'!B22</f>
        <v>6739</v>
      </c>
      <c r="D97" s="1009">
        <f>'FBCF eurostat'!C22</f>
        <v>7984</v>
      </c>
      <c r="E97" s="1009">
        <f>'FBCF eurostat'!D22</f>
        <v>9395</v>
      </c>
      <c r="F97" s="1009">
        <f>'FBCF eurostat'!E22</f>
        <v>9393</v>
      </c>
      <c r="G97" s="1009">
        <f>'FBCF eurostat'!F22</f>
        <v>10438</v>
      </c>
      <c r="H97" s="1009">
        <f>'FBCF eurostat'!G22</f>
        <v>11774</v>
      </c>
      <c r="I97" s="1009">
        <f>'FBCF eurostat'!H22</f>
        <v>12149</v>
      </c>
      <c r="J97" s="1009">
        <f>'FBCF eurostat'!I22</f>
        <v>12201</v>
      </c>
      <c r="K97" s="1009">
        <f>'FBCF eurostat'!J22</f>
        <v>11894</v>
      </c>
      <c r="L97" s="1009">
        <f>'FBCF eurostat'!K22</f>
        <v>12621</v>
      </c>
      <c r="M97" s="1009">
        <f>'FBCF eurostat'!L22</f>
        <v>11304</v>
      </c>
      <c r="N97" s="1009">
        <f>'FBCF eurostat'!M22</f>
        <v>12567</v>
      </c>
      <c r="O97" s="1009">
        <f>'FBCF eurostat'!N22</f>
        <v>16091</v>
      </c>
      <c r="P97" s="1009">
        <f>'FBCF eurostat'!O22</f>
        <v>15909</v>
      </c>
      <c r="Q97" s="1009">
        <f>'FBCF eurostat'!P22</f>
        <v>13694</v>
      </c>
      <c r="R97" s="1009">
        <f>'FBCF eurostat'!Q22</f>
        <v>13804</v>
      </c>
      <c r="S97" s="1009">
        <f>'FBCF eurostat'!R22</f>
        <v>10256</v>
      </c>
      <c r="T97" s="1009">
        <f>'FBCF eurostat'!S22</f>
        <v>9224</v>
      </c>
      <c r="U97" s="1009">
        <f>'FBCF eurostat'!T22</f>
        <v>7567</v>
      </c>
      <c r="V97" s="1009">
        <f>'FBCF eurostat'!U22</f>
        <v>8683</v>
      </c>
      <c r="W97" s="1009">
        <f>'FBCF eurostat'!V22</f>
        <v>8786</v>
      </c>
      <c r="X97" s="1009">
        <f>'FBCF eurostat'!W22</f>
        <v>9488</v>
      </c>
      <c r="Y97" s="1009">
        <f>'FBCF eurostat'!X22</f>
        <v>9420</v>
      </c>
      <c r="Z97" s="1009">
        <f>'FBCF eurostat'!Y22</f>
        <v>10811</v>
      </c>
      <c r="AA97" s="1009">
        <f>'FBCF eurostat'!Z22</f>
        <v>11511</v>
      </c>
      <c r="AB97" s="1009">
        <f>'FBCF eurostat'!AA22</f>
        <v>10946</v>
      </c>
      <c r="AC97" s="1009">
        <f>'FBCF eurostat'!AB22</f>
        <v>13458</v>
      </c>
      <c r="AD97" s="1009">
        <f>'FBCF eurostat'!AC22</f>
        <v>15921</v>
      </c>
      <c r="AE97" s="1009">
        <f>'FBCF eurostat'!AD22</f>
        <v>16530</v>
      </c>
    </row>
    <row r="98" spans="2:31" x14ac:dyDescent="0.25">
      <c r="B98" s="3148" t="s">
        <v>191</v>
      </c>
      <c r="C98" s="1010">
        <f>'revenus distibués recus ménages'!B22</f>
        <v>1483</v>
      </c>
      <c r="D98" s="1010">
        <f>'revenus distibués recus ménages'!C22</f>
        <v>2005</v>
      </c>
      <c r="E98" s="1010">
        <f>'revenus distibués recus ménages'!D22</f>
        <v>1762</v>
      </c>
      <c r="F98" s="1010">
        <f>'revenus distibués recus ménages'!E22</f>
        <v>2139</v>
      </c>
      <c r="G98" s="1010">
        <f>'revenus distibués recus ménages'!F22</f>
        <v>3263</v>
      </c>
      <c r="H98" s="1010">
        <f>'revenus distibués recus ménages'!G22</f>
        <v>3405</v>
      </c>
      <c r="I98" s="1010">
        <f>'revenus distibués recus ménages'!H22</f>
        <v>3776</v>
      </c>
      <c r="J98" s="1010">
        <f>'revenus distibués recus ménages'!I22</f>
        <v>3547</v>
      </c>
      <c r="K98" s="1010">
        <f>'revenus distibués recus ménages'!J22</f>
        <v>3691</v>
      </c>
      <c r="L98" s="1010">
        <f>'revenus distibués recus ménages'!K22</f>
        <v>3899</v>
      </c>
      <c r="M98" s="1010">
        <f>'revenus distibués recus ménages'!L22</f>
        <v>3443</v>
      </c>
      <c r="N98" s="1010">
        <f>'revenus distibués recus ménages'!M22</f>
        <v>3405</v>
      </c>
      <c r="O98" s="1010">
        <f>'revenus distibués recus ménages'!N22</f>
        <v>3875</v>
      </c>
      <c r="P98" s="1010">
        <f>'revenus distibués recus ménages'!O22</f>
        <v>5486</v>
      </c>
      <c r="Q98" s="1010">
        <f>'revenus distibués recus ménages'!P22</f>
        <v>4086</v>
      </c>
      <c r="R98" s="1010">
        <f>'revenus distibués recus ménages'!Q22</f>
        <v>3156</v>
      </c>
      <c r="S98" s="1010">
        <f>'revenus distibués recus ménages'!R22</f>
        <v>2303</v>
      </c>
      <c r="T98" s="1010">
        <f>'revenus distibués recus ménages'!S22</f>
        <v>2369</v>
      </c>
      <c r="U98" s="1010">
        <f>'revenus distibués recus ménages'!T22</f>
        <v>2021</v>
      </c>
      <c r="V98" s="1010">
        <f>'revenus distibués recus ménages'!U22</f>
        <v>2119</v>
      </c>
      <c r="W98" s="1010">
        <f>'revenus distibués recus ménages'!V22</f>
        <v>1894</v>
      </c>
      <c r="X98" s="1010">
        <f>'revenus distibués recus ménages'!W22</f>
        <v>2017</v>
      </c>
      <c r="Y98" s="1010">
        <f>'revenus distibués recus ménages'!X22</f>
        <v>3398</v>
      </c>
      <c r="Z98" s="1010">
        <f>'revenus distibués recus ménages'!Y22</f>
        <v>2595</v>
      </c>
      <c r="AA98" s="1010">
        <f>'revenus distibués recus ménages'!Z22</f>
        <v>3483</v>
      </c>
      <c r="AB98" s="1010">
        <f>'revenus distibués recus ménages'!AA22</f>
        <v>3584</v>
      </c>
      <c r="AC98" s="1010">
        <f>'revenus distibués recus ménages'!AB22</f>
        <v>4163</v>
      </c>
      <c r="AD98" s="1010">
        <f>'revenus distibués recus ménages'!AC22</f>
        <v>5964</v>
      </c>
      <c r="AE98" s="1010">
        <f>'revenus distibués recus ménages'!AD22</f>
        <v>5988</v>
      </c>
    </row>
    <row r="99" spans="2:31" x14ac:dyDescent="0.25">
      <c r="B99" s="3159" t="s">
        <v>192</v>
      </c>
      <c r="C99" s="1012">
        <f>'revenus distibués recus ménages'!B22</f>
        <v>1483</v>
      </c>
      <c r="D99" s="1012">
        <f>'revenus distibués recus ménages'!C22</f>
        <v>2005</v>
      </c>
      <c r="E99" s="1012">
        <f>'revenus distibués recus ménages'!D22</f>
        <v>1762</v>
      </c>
      <c r="F99" s="1012">
        <f>'revenus distibués recus ménages'!E22</f>
        <v>2139</v>
      </c>
      <c r="G99" s="1012">
        <f>'revenus distibués recus ménages'!F22</f>
        <v>3263</v>
      </c>
      <c r="H99" s="1012">
        <f>'revenus distibués recus ménages'!G22</f>
        <v>3405</v>
      </c>
      <c r="I99" s="1012">
        <f>'revenus distibués recus ménages'!H22</f>
        <v>3776</v>
      </c>
      <c r="J99" s="1012">
        <f>'revenus distibués recus ménages'!I22</f>
        <v>3547</v>
      </c>
      <c r="K99" s="1012">
        <f>'revenus distibués recus ménages'!J22</f>
        <v>3691</v>
      </c>
      <c r="L99" s="1012">
        <f>'revenus distibués recus ménages'!K22</f>
        <v>3899</v>
      </c>
      <c r="M99" s="1012">
        <f>'revenus distibués recus ménages'!L22</f>
        <v>3443</v>
      </c>
      <c r="N99" s="1012">
        <f>'revenus distibués recus ménages'!M22</f>
        <v>3405</v>
      </c>
      <c r="O99" s="1012">
        <f>'revenus distibués recus ménages'!N22</f>
        <v>3875</v>
      </c>
      <c r="P99" s="1012">
        <f>'revenus distibués recus ménages'!O22</f>
        <v>5486</v>
      </c>
      <c r="Q99" s="1012">
        <f>'revenus distibués recus ménages'!P22</f>
        <v>4086</v>
      </c>
      <c r="R99" s="1012">
        <f>'revenus distibués recus ménages'!Q22</f>
        <v>3156</v>
      </c>
      <c r="S99" s="1012">
        <f>'revenus distibués recus ménages'!R22</f>
        <v>2303</v>
      </c>
      <c r="T99" s="1012">
        <f>'revenus distibués recus ménages'!S22</f>
        <v>2369</v>
      </c>
      <c r="U99" s="1012">
        <f>'revenus distibués recus ménages'!T22</f>
        <v>2021</v>
      </c>
      <c r="V99" s="1012">
        <f>'revenus distibués recus ménages'!U22</f>
        <v>2119</v>
      </c>
      <c r="W99" s="1012">
        <f>'revenus distibués recus ménages'!V22</f>
        <v>1894</v>
      </c>
      <c r="X99" s="1012">
        <f>'revenus distibués recus ménages'!W22</f>
        <v>2017</v>
      </c>
      <c r="Y99" s="1012">
        <f>'revenus distibués recus ménages'!X22</f>
        <v>3398</v>
      </c>
      <c r="Z99" s="1012">
        <f>'revenus distibués recus ménages'!Y22</f>
        <v>2595</v>
      </c>
      <c r="AA99" s="1012">
        <f>'revenus distibués recus ménages'!Z22</f>
        <v>3483</v>
      </c>
      <c r="AB99" s="1012">
        <f>'revenus distibués recus ménages'!AA22</f>
        <v>3584</v>
      </c>
      <c r="AC99" s="1012">
        <f>'revenus distibués recus ménages'!AB22</f>
        <v>4163</v>
      </c>
      <c r="AD99" s="1012">
        <f>'revenus distibués recus ménages'!AC22</f>
        <v>5964</v>
      </c>
      <c r="AE99" s="1012">
        <f>'revenus distibués recus ménages'!AD22</f>
        <v>5988</v>
      </c>
    </row>
    <row r="100" spans="2:31" ht="15" customHeight="1" x14ac:dyDescent="0.25">
      <c r="B100" s="3782" t="s">
        <v>55</v>
      </c>
      <c r="C100" s="3783"/>
      <c r="D100" s="3784"/>
      <c r="E100" s="3785"/>
      <c r="F100" s="3786"/>
      <c r="G100" s="3787"/>
      <c r="H100" s="3788"/>
      <c r="I100" s="3789"/>
      <c r="J100" s="3790"/>
      <c r="K100" s="3791"/>
      <c r="L100" s="3792"/>
      <c r="M100" s="3793"/>
      <c r="N100" s="3794"/>
      <c r="O100" s="3795"/>
      <c r="P100" s="3796"/>
      <c r="Q100" s="3797"/>
      <c r="R100" s="3798"/>
      <c r="S100" s="3799"/>
      <c r="T100" s="3800"/>
      <c r="U100" s="3801"/>
      <c r="V100" s="3802"/>
      <c r="W100" s="3803"/>
      <c r="X100" s="3804"/>
      <c r="Y100" s="3805"/>
      <c r="Z100" s="3806"/>
      <c r="AA100" s="3807"/>
      <c r="AB100" s="3808"/>
      <c r="AC100" s="3809"/>
      <c r="AD100" s="3810"/>
      <c r="AE100" s="1041" t="s">
        <v>35</v>
      </c>
    </row>
    <row r="101" spans="2:31" x14ac:dyDescent="0.25">
      <c r="B101" s="1042" t="s">
        <v>37</v>
      </c>
      <c r="C101" s="1043">
        <f>'VA eurostat'!B31</f>
        <v>14425</v>
      </c>
      <c r="D101" s="1043">
        <f>'VA eurostat'!C31</f>
        <v>15213</v>
      </c>
      <c r="E101" s="1043">
        <f>'VA eurostat'!D31</f>
        <v>18831</v>
      </c>
      <c r="F101" s="1043">
        <f>'VA eurostat'!E31</f>
        <v>20257</v>
      </c>
      <c r="G101" s="1043">
        <f>'VA eurostat'!F31</f>
        <v>21231</v>
      </c>
      <c r="H101" s="1043">
        <f>'VA eurostat'!G31</f>
        <v>23824</v>
      </c>
      <c r="I101" s="1043">
        <f>'VA eurostat'!H31</f>
        <v>28636</v>
      </c>
      <c r="J101" s="1043">
        <f>'VA eurostat'!I31</f>
        <v>34754</v>
      </c>
      <c r="K101" s="1043">
        <f>'VA eurostat'!J31</f>
        <v>35767</v>
      </c>
      <c r="L101" s="1043">
        <f>'VA eurostat'!K31</f>
        <v>40804</v>
      </c>
      <c r="M101" s="1043">
        <f>'VA eurostat'!L31</f>
        <v>44729</v>
      </c>
      <c r="N101" s="1043">
        <f>'VA eurostat'!M31</f>
        <v>46623</v>
      </c>
      <c r="O101" s="1043">
        <f>'VA eurostat'!N31</f>
        <v>52180</v>
      </c>
      <c r="P101" s="1043">
        <f>'VA eurostat'!O31</f>
        <v>55125</v>
      </c>
      <c r="Q101" s="1043">
        <f>'VA eurostat'!P31</f>
        <v>47287</v>
      </c>
      <c r="R101" s="1043">
        <f>'VA eurostat'!Q31</f>
        <v>50106</v>
      </c>
      <c r="S101" s="1043">
        <f>'VA eurostat'!R31</f>
        <v>52343</v>
      </c>
      <c r="T101" s="1043">
        <f>'VA eurostat'!S31</f>
        <v>51166</v>
      </c>
      <c r="U101" s="1043">
        <f>'VA eurostat'!T31</f>
        <v>53275</v>
      </c>
      <c r="V101" s="1043">
        <f>'VA eurostat'!U31</f>
        <v>55611</v>
      </c>
      <c r="W101" s="1043">
        <f>'VA eurostat'!V31</f>
        <v>59084</v>
      </c>
      <c r="X101" s="1043">
        <f>'VA eurostat'!W31</f>
        <v>60499</v>
      </c>
      <c r="Y101" s="1043">
        <f>'VA eurostat'!X31</f>
        <v>65709</v>
      </c>
      <c r="Z101" s="1043">
        <f>'VA eurostat'!Y31</f>
        <v>69963</v>
      </c>
      <c r="AA101" s="1043">
        <f>'VA eurostat'!Z31</f>
        <v>73871</v>
      </c>
      <c r="AB101" s="1043">
        <f>'VA eurostat'!AA31</f>
        <v>68183</v>
      </c>
      <c r="AC101" s="1043">
        <f>'VA eurostat'!AB31</f>
        <v>76497</v>
      </c>
      <c r="AD101" s="1043">
        <f>'VA eurostat'!AC31</f>
        <v>83089</v>
      </c>
      <c r="AE101" s="1043">
        <f>'VA eurostat'!AD31</f>
        <v>100722</v>
      </c>
    </row>
    <row r="102" spans="2:31" x14ac:dyDescent="0.25">
      <c r="B102" s="1072" t="s">
        <v>38</v>
      </c>
      <c r="C102" s="1073">
        <f>'EBE eurostat'!B31</f>
        <v>4277</v>
      </c>
      <c r="D102" s="1073">
        <f>'EBE eurostat'!C31</f>
        <v>4672</v>
      </c>
      <c r="E102" s="1073">
        <f>'EBE eurostat'!D31</f>
        <v>7002</v>
      </c>
      <c r="F102" s="1073">
        <f>'EBE eurostat'!E31</f>
        <v>7972</v>
      </c>
      <c r="G102" s="1073">
        <f>'EBE eurostat'!F31</f>
        <v>8543</v>
      </c>
      <c r="H102" s="1073">
        <f>'EBE eurostat'!G31</f>
        <v>8948</v>
      </c>
      <c r="I102" s="1073">
        <f>'EBE eurostat'!H31</f>
        <v>11099</v>
      </c>
      <c r="J102" s="1073">
        <f>'EBE eurostat'!I31</f>
        <v>15111</v>
      </c>
      <c r="K102" s="1073">
        <f>'EBE eurostat'!J31</f>
        <v>14677</v>
      </c>
      <c r="L102" s="1073">
        <f>'EBE eurostat'!K31</f>
        <v>17041</v>
      </c>
      <c r="M102" s="1073">
        <f>'EBE eurostat'!L31</f>
        <v>18275</v>
      </c>
      <c r="N102" s="1073">
        <f>'EBE eurostat'!M31</f>
        <v>20006</v>
      </c>
      <c r="O102" s="1073">
        <f>'EBE eurostat'!N31</f>
        <v>21794</v>
      </c>
      <c r="P102" s="1073">
        <f>'EBE eurostat'!O31</f>
        <v>23191</v>
      </c>
      <c r="Q102" s="1073">
        <f>'EBE eurostat'!P31</f>
        <v>19816</v>
      </c>
      <c r="R102" s="1073">
        <f>'EBE eurostat'!Q31</f>
        <v>21441</v>
      </c>
      <c r="S102" s="1073">
        <f>'EBE eurostat'!R31</f>
        <v>22318</v>
      </c>
      <c r="T102" s="1073">
        <f>'EBE eurostat'!S31</f>
        <v>21335</v>
      </c>
      <c r="U102" s="1073">
        <f>'EBE eurostat'!T31</f>
        <v>23319</v>
      </c>
      <c r="V102" s="1073">
        <f>'EBE eurostat'!U31</f>
        <v>25745</v>
      </c>
      <c r="W102" s="1073">
        <f>'EBE eurostat'!V31</f>
        <v>28172</v>
      </c>
      <c r="X102" s="1073">
        <f>'EBE eurostat'!W31</f>
        <v>27654</v>
      </c>
      <c r="Y102" s="1073">
        <f>'EBE eurostat'!X31</f>
        <v>29753</v>
      </c>
      <c r="Z102" s="1073">
        <f>'EBE eurostat'!Y31</f>
        <v>31631</v>
      </c>
      <c r="AA102" s="1073">
        <f>'EBE eurostat'!Z31</f>
        <v>32309</v>
      </c>
      <c r="AB102" s="1073">
        <f>'EBE eurostat'!AA31</f>
        <v>30074</v>
      </c>
      <c r="AC102" s="1073">
        <f>'EBE eurostat'!AB31</f>
        <v>35444</v>
      </c>
      <c r="AD102" s="1073">
        <f>'EBE eurostat'!AC31</f>
        <v>36902</v>
      </c>
      <c r="AE102" s="1073">
        <f>'EBE eurostat'!AD31</f>
        <v>44558</v>
      </c>
    </row>
    <row r="103" spans="2:31" x14ac:dyDescent="0.25">
      <c r="B103" s="1074" t="s">
        <v>39</v>
      </c>
      <c r="C103" s="1075">
        <f>' revenus distribués verEurostat'!B31</f>
        <v>674</v>
      </c>
      <c r="D103" s="1075">
        <f>' revenus distribués verEurostat'!C31</f>
        <v>563</v>
      </c>
      <c r="E103" s="1075">
        <f>' revenus distribués verEurostat'!D31</f>
        <v>865</v>
      </c>
      <c r="F103" s="1075">
        <f>' revenus distribués verEurostat'!E31</f>
        <v>1405</v>
      </c>
      <c r="G103" s="1075">
        <f>' revenus distribués verEurostat'!F31</f>
        <v>1706</v>
      </c>
      <c r="H103" s="1075">
        <f>' revenus distribués verEurostat'!G31</f>
        <v>1884</v>
      </c>
      <c r="I103" s="1075">
        <f>' revenus distribués verEurostat'!H31</f>
        <v>2030</v>
      </c>
      <c r="J103" s="1075">
        <f>' revenus distribués verEurostat'!I31</f>
        <v>2550</v>
      </c>
      <c r="K103" s="1075">
        <f>' revenus distribués verEurostat'!J31</f>
        <v>2724</v>
      </c>
      <c r="L103" s="1075">
        <f>' revenus distribués verEurostat'!K31</f>
        <v>4258</v>
      </c>
      <c r="M103" s="1075">
        <f>' revenus distribués verEurostat'!L31</f>
        <v>4907</v>
      </c>
      <c r="N103" s="1075">
        <f>' revenus distribués verEurostat'!M31</f>
        <v>6347</v>
      </c>
      <c r="O103" s="1075">
        <f>' revenus distribués verEurostat'!N31</f>
        <v>6619</v>
      </c>
      <c r="P103" s="1075">
        <f>' revenus distribués verEurostat'!O31</f>
        <v>6921</v>
      </c>
      <c r="Q103" s="1075">
        <f>' revenus distribués verEurostat'!P31</f>
        <v>6107</v>
      </c>
      <c r="R103" s="1075">
        <f>' revenus distribués verEurostat'!Q31</f>
        <v>6431</v>
      </c>
      <c r="S103" s="1075">
        <f>' revenus distribués verEurostat'!R31</f>
        <v>5556</v>
      </c>
      <c r="T103" s="1075">
        <f>' revenus distribués verEurostat'!S31</f>
        <v>6302</v>
      </c>
      <c r="U103" s="1075">
        <f>' revenus distribués verEurostat'!T31</f>
        <v>8721</v>
      </c>
      <c r="V103" s="1075">
        <f>' revenus distribués verEurostat'!U31</f>
        <v>6106</v>
      </c>
      <c r="W103" s="1075">
        <f>' revenus distribués verEurostat'!V31</f>
        <v>7340</v>
      </c>
      <c r="X103" s="1075">
        <f>' revenus distribués verEurostat'!W31</f>
        <v>12334</v>
      </c>
      <c r="Y103" s="1075">
        <f>' revenus distribués verEurostat'!X31</f>
        <v>8424</v>
      </c>
      <c r="Z103" s="1075">
        <f>' revenus distribués verEurostat'!Y31</f>
        <v>9966</v>
      </c>
      <c r="AA103" s="1075">
        <f>' revenus distribués verEurostat'!Z31</f>
        <v>11256</v>
      </c>
      <c r="AB103" s="1075">
        <f>' revenus distribués verEurostat'!AA31</f>
        <v>10479</v>
      </c>
      <c r="AC103" s="1075">
        <f>' revenus distribués verEurostat'!AB31</f>
        <v>11914</v>
      </c>
      <c r="AD103" s="1075">
        <f>' revenus distribués verEurostat'!AC31</f>
        <v>14120</v>
      </c>
      <c r="AE103" s="1075">
        <f>' revenus distribués verEurostat'!AD31</f>
        <v>17889</v>
      </c>
    </row>
    <row r="104" spans="2:31" x14ac:dyDescent="0.25">
      <c r="B104" s="1076" t="s">
        <v>47</v>
      </c>
      <c r="C104" s="1077">
        <f>'Dividendes versés eurosatt'!B31</f>
        <v>674</v>
      </c>
      <c r="D104" s="1077">
        <f>'Dividendes versés eurosatt'!C31</f>
        <v>563</v>
      </c>
      <c r="E104" s="1077">
        <f>'Dividendes versés eurosatt'!D31</f>
        <v>865</v>
      </c>
      <c r="F104" s="1077">
        <f>'Dividendes versés eurosatt'!E31</f>
        <v>1405</v>
      </c>
      <c r="G104" s="1077">
        <f>'Dividendes versés eurosatt'!F31</f>
        <v>1706</v>
      </c>
      <c r="H104" s="1077">
        <f>'Dividendes versés eurosatt'!G31</f>
        <v>1884</v>
      </c>
      <c r="I104" s="1077">
        <f>'Dividendes versés eurosatt'!H31</f>
        <v>2030</v>
      </c>
      <c r="J104" s="1077">
        <f>'Dividendes versés eurosatt'!I31</f>
        <v>2550</v>
      </c>
      <c r="K104" s="1077">
        <f>'Dividendes versés eurosatt'!J31</f>
        <v>2724</v>
      </c>
      <c r="L104" s="1077">
        <f>'Dividendes versés eurosatt'!K31</f>
        <v>4258</v>
      </c>
      <c r="M104" s="1077">
        <f>'Dividendes versés eurosatt'!L31</f>
        <v>4907</v>
      </c>
      <c r="N104" s="1077">
        <f>'Dividendes versés eurosatt'!M31</f>
        <v>6347</v>
      </c>
      <c r="O104" s="1077">
        <f>'Dividendes versés eurosatt'!N31</f>
        <v>6619</v>
      </c>
      <c r="P104" s="1077">
        <f>'Dividendes versés eurosatt'!O31</f>
        <v>6921</v>
      </c>
      <c r="Q104" s="1077">
        <f>'Dividendes versés eurosatt'!P31</f>
        <v>6107</v>
      </c>
      <c r="R104" s="1077">
        <f>'Dividendes versés eurosatt'!Q31</f>
        <v>6431</v>
      </c>
      <c r="S104" s="1077">
        <f>'Dividendes versés eurosatt'!R31</f>
        <v>5556</v>
      </c>
      <c r="T104" s="1077">
        <f>'Dividendes versés eurosatt'!S31</f>
        <v>6302</v>
      </c>
      <c r="U104" s="1077">
        <f>'Dividendes versés eurosatt'!T31</f>
        <v>8721</v>
      </c>
      <c r="V104" s="1077">
        <f>'Dividendes versés eurosatt'!U31</f>
        <v>6106</v>
      </c>
      <c r="W104" s="1077">
        <f>'Dividendes versés eurosatt'!V31</f>
        <v>7340</v>
      </c>
      <c r="X104" s="1077">
        <f>'Dividendes versés eurosatt'!W31</f>
        <v>12334</v>
      </c>
      <c r="Y104" s="1077">
        <f>'Dividendes versés eurosatt'!X31</f>
        <v>8424</v>
      </c>
      <c r="Z104" s="1077">
        <f>'Dividendes versés eurosatt'!Y31</f>
        <v>9966</v>
      </c>
      <c r="AA104" s="1077">
        <f>'Dividendes versés eurosatt'!Z31</f>
        <v>11256</v>
      </c>
      <c r="AB104" s="1077">
        <f>'Dividendes versés eurosatt'!AA31</f>
        <v>10479</v>
      </c>
      <c r="AC104" s="1077">
        <f>'Dividendes versés eurosatt'!AB31</f>
        <v>11914</v>
      </c>
      <c r="AD104" s="1077">
        <f>'Dividendes versés eurosatt'!AC31</f>
        <v>14120</v>
      </c>
      <c r="AE104" s="1077">
        <f>'Dividendes versés eurosatt'!AD31</f>
        <v>17889</v>
      </c>
    </row>
    <row r="105" spans="2:31" x14ac:dyDescent="0.25">
      <c r="B105" s="1078" t="s">
        <v>40</v>
      </c>
      <c r="C105" s="1079">
        <f>' épargen brute eurost'!B31</f>
        <v>2760</v>
      </c>
      <c r="D105" s="1079">
        <f>' épargen brute eurost'!C31</f>
        <v>2684</v>
      </c>
      <c r="E105" s="1079">
        <f>' épargen brute eurost'!D31</f>
        <v>3829</v>
      </c>
      <c r="F105" s="1079">
        <f>' épargen brute eurost'!E31</f>
        <v>4339</v>
      </c>
      <c r="G105" s="1079">
        <f>' épargen brute eurost'!F31</f>
        <v>4624</v>
      </c>
      <c r="H105" s="1079">
        <f>' épargen brute eurost'!G31</f>
        <v>4995</v>
      </c>
      <c r="I105" s="1079">
        <f>' épargen brute eurost'!H31</f>
        <v>6305</v>
      </c>
      <c r="J105" s="1079">
        <f>' épargen brute eurost'!I31</f>
        <v>9574</v>
      </c>
      <c r="K105" s="1079">
        <f>' épargen brute eurost'!J31</f>
        <v>9114</v>
      </c>
      <c r="L105" s="1079">
        <f>' épargen brute eurost'!K31</f>
        <v>9485</v>
      </c>
      <c r="M105" s="1079">
        <f>' épargen brute eurost'!L31</f>
        <v>10517</v>
      </c>
      <c r="N105" s="1079">
        <f>' épargen brute eurost'!M31</f>
        <v>11370</v>
      </c>
      <c r="O105" s="1079">
        <f>' épargen brute eurost'!N31</f>
        <v>10322</v>
      </c>
      <c r="P105" s="1079">
        <f>' épargen brute eurost'!O31</f>
        <v>12530</v>
      </c>
      <c r="Q105" s="1079">
        <f>' épargen brute eurost'!P31</f>
        <v>12338</v>
      </c>
      <c r="R105" s="1079">
        <f>' épargen brute eurost'!Q31</f>
        <v>13689</v>
      </c>
      <c r="S105" s="1079">
        <f>' épargen brute eurost'!R31</f>
        <v>14294</v>
      </c>
      <c r="T105" s="1079">
        <f>' épargen brute eurost'!S31</f>
        <v>12461</v>
      </c>
      <c r="U105" s="1079">
        <f>' épargen brute eurost'!T31</f>
        <v>15839</v>
      </c>
      <c r="V105" s="1079">
        <f>' épargen brute eurost'!U31</f>
        <v>15499</v>
      </c>
      <c r="W105" s="1079">
        <f>' épargen brute eurost'!V31</f>
        <v>15883</v>
      </c>
      <c r="X105" s="1079">
        <f>' épargen brute eurost'!W31</f>
        <v>17087</v>
      </c>
      <c r="Y105" s="1079">
        <f>' épargen brute eurost'!X31</f>
        <v>16216</v>
      </c>
      <c r="Z105" s="1079">
        <f>' épargen brute eurost'!Y31</f>
        <v>17505</v>
      </c>
      <c r="AA105" s="1079">
        <f>' épargen brute eurost'!Z31</f>
        <v>18470</v>
      </c>
      <c r="AB105" s="1079">
        <f>' épargen brute eurost'!AA31</f>
        <v>18255</v>
      </c>
      <c r="AC105" s="1079">
        <f>' épargen brute eurost'!AB31</f>
        <v>21064</v>
      </c>
      <c r="AD105" s="1079">
        <f>' épargen brute eurost'!AC31</f>
        <v>22329</v>
      </c>
      <c r="AE105" s="1079">
        <f>' épargen brute eurost'!AD31</f>
        <v>27175</v>
      </c>
    </row>
    <row r="106" spans="2:31" x14ac:dyDescent="0.25">
      <c r="B106" s="1080" t="s">
        <v>41</v>
      </c>
      <c r="C106" s="1081">
        <f>'FBCF eurostat'!B31</f>
        <v>4600</v>
      </c>
      <c r="D106" s="1081">
        <f>'FBCF eurostat'!C31</f>
        <v>4947</v>
      </c>
      <c r="E106" s="1081">
        <f>'FBCF eurostat'!D31</f>
        <v>5739</v>
      </c>
      <c r="F106" s="1081">
        <f>'FBCF eurostat'!E31</f>
        <v>6559</v>
      </c>
      <c r="G106" s="1081">
        <f>'FBCF eurostat'!F31</f>
        <v>7561</v>
      </c>
      <c r="H106" s="1081">
        <f>'FBCF eurostat'!G31</f>
        <v>8289</v>
      </c>
      <c r="I106" s="1081">
        <f>'FBCF eurostat'!H31</f>
        <v>8826</v>
      </c>
      <c r="J106" s="1081">
        <f>'FBCF eurostat'!I31</f>
        <v>9420</v>
      </c>
      <c r="K106" s="1081">
        <f>'FBCF eurostat'!J31</f>
        <v>10032</v>
      </c>
      <c r="L106" s="1081">
        <f>'FBCF eurostat'!K31</f>
        <v>11264</v>
      </c>
      <c r="M106" s="1081">
        <f>'FBCF eurostat'!L31</f>
        <v>12588</v>
      </c>
      <c r="N106" s="1081">
        <f>'FBCF eurostat'!M31</f>
        <v>12337</v>
      </c>
      <c r="O106" s="1081">
        <f>'FBCF eurostat'!N31</f>
        <v>14334</v>
      </c>
      <c r="P106" s="1081">
        <f>'FBCF eurostat'!O31</f>
        <v>15749</v>
      </c>
      <c r="Q106" s="1081">
        <f>'FBCF eurostat'!P31</f>
        <v>12975</v>
      </c>
      <c r="R106" s="1081">
        <f>'FBCF eurostat'!Q31</f>
        <v>12079</v>
      </c>
      <c r="S106" s="1081">
        <f>'FBCF eurostat'!R31</f>
        <v>13003</v>
      </c>
      <c r="T106" s="1081">
        <f>'FBCF eurostat'!S31</f>
        <v>12279</v>
      </c>
      <c r="U106" s="1081">
        <f>'FBCF eurostat'!T31</f>
        <v>13516</v>
      </c>
      <c r="V106" s="1081">
        <f>'FBCF eurostat'!U31</f>
        <v>14428</v>
      </c>
      <c r="W106" s="1081">
        <f>'FBCF eurostat'!V31</f>
        <v>13892</v>
      </c>
      <c r="X106" s="1081">
        <f>'FBCF eurostat'!W31</f>
        <v>14912</v>
      </c>
      <c r="Y106" s="1081">
        <f>'FBCF eurostat'!X31</f>
        <v>17444</v>
      </c>
      <c r="Z106" s="1081">
        <f>'FBCF eurostat'!Y31</f>
        <v>19831</v>
      </c>
      <c r="AA106" s="1081">
        <f>'FBCF eurostat'!Z31</f>
        <v>23727</v>
      </c>
      <c r="AB106" s="1081">
        <f>'FBCF eurostat'!AA31</f>
        <v>20110</v>
      </c>
      <c r="AC106" s="1081">
        <f>'FBCF eurostat'!AB31</f>
        <v>24382</v>
      </c>
      <c r="AD106" s="1081">
        <f>'FBCF eurostat'!AC31</f>
        <v>27815</v>
      </c>
      <c r="AE106" s="1081">
        <f>'FBCF eurostat'!AD31</f>
        <v>30036</v>
      </c>
    </row>
    <row r="107" spans="2:31" x14ac:dyDescent="0.25">
      <c r="B107" s="3148" t="s">
        <v>191</v>
      </c>
      <c r="C107" s="1082">
        <f>'revenus distibués recus ménages'!B31</f>
        <v>191</v>
      </c>
      <c r="D107" s="1082">
        <f>'revenus distibués recus ménages'!C31</f>
        <v>186</v>
      </c>
      <c r="E107" s="1082">
        <f>'revenus distibués recus ménages'!D31</f>
        <v>272</v>
      </c>
      <c r="F107" s="1082">
        <f>'revenus distibués recus ménages'!E31</f>
        <v>390</v>
      </c>
      <c r="G107" s="1082">
        <f>'revenus distibués recus ménages'!F31</f>
        <v>568</v>
      </c>
      <c r="H107" s="1082">
        <f>'revenus distibués recus ménages'!G31</f>
        <v>669</v>
      </c>
      <c r="I107" s="1082">
        <f>'revenus distibués recus ménages'!H31</f>
        <v>564</v>
      </c>
      <c r="J107" s="1082">
        <f>'revenus distibués recus ménages'!I31</f>
        <v>961</v>
      </c>
      <c r="K107" s="1082">
        <f>'revenus distibués recus ménages'!J31</f>
        <v>934</v>
      </c>
      <c r="L107" s="1082">
        <f>'revenus distibués recus ménages'!K31</f>
        <v>1106</v>
      </c>
      <c r="M107" s="1082">
        <f>'revenus distibués recus ménages'!L31</f>
        <v>1244</v>
      </c>
      <c r="N107" s="1082">
        <f>'revenus distibués recus ménages'!M31</f>
        <v>1055</v>
      </c>
      <c r="O107" s="1082">
        <f>'revenus distibués recus ménages'!N31</f>
        <v>1399</v>
      </c>
      <c r="P107" s="1082">
        <f>'revenus distibués recus ménages'!O31</f>
        <v>1272</v>
      </c>
      <c r="Q107" s="1082">
        <f>'revenus distibués recus ménages'!P31</f>
        <v>1177</v>
      </c>
      <c r="R107" s="1082">
        <f>'revenus distibués recus ménages'!Q31</f>
        <v>974</v>
      </c>
      <c r="S107" s="1082">
        <f>'revenus distibués recus ménages'!R31</f>
        <v>1189</v>
      </c>
      <c r="T107" s="1082">
        <f>'revenus distibués recus ménages'!S31</f>
        <v>1567</v>
      </c>
      <c r="U107" s="1082">
        <f>'revenus distibués recus ménages'!T31</f>
        <v>1636</v>
      </c>
      <c r="V107" s="1082">
        <f>'revenus distibués recus ménages'!U31</f>
        <v>1798</v>
      </c>
      <c r="W107" s="1082">
        <f>'revenus distibués recus ménages'!V31</f>
        <v>2448</v>
      </c>
      <c r="X107" s="1082">
        <f>'revenus distibués recus ménages'!W31</f>
        <v>2279</v>
      </c>
      <c r="Y107" s="1082">
        <f>'revenus distibués recus ménages'!X31</f>
        <v>2939</v>
      </c>
      <c r="Z107" s="1082">
        <f>'revenus distibués recus ménages'!Y31</f>
        <v>4578</v>
      </c>
      <c r="AA107" s="1082">
        <f>'revenus distibués recus ménages'!Z31</f>
        <v>5030</v>
      </c>
      <c r="AB107" s="1082">
        <f>'revenus distibués recus ménages'!AA31</f>
        <v>3800</v>
      </c>
      <c r="AC107" s="1082">
        <f>'revenus distibués recus ménages'!AB31</f>
        <v>5007</v>
      </c>
      <c r="AD107" s="1082">
        <f>'revenus distibués recus ménages'!AC31</f>
        <v>5703</v>
      </c>
      <c r="AE107" s="1082">
        <f>'revenus distibués recus ménages'!AD31</f>
        <v>7047</v>
      </c>
    </row>
    <row r="108" spans="2:31" x14ac:dyDescent="0.25">
      <c r="B108" s="3159" t="s">
        <v>192</v>
      </c>
      <c r="C108" s="1085">
        <f>'dividendes recu sménages eurost'!B31</f>
        <v>191</v>
      </c>
      <c r="D108" s="1085">
        <f>'dividendes recu sménages eurost'!C31</f>
        <v>186</v>
      </c>
      <c r="E108" s="1085">
        <f>'dividendes recu sménages eurost'!D31</f>
        <v>272</v>
      </c>
      <c r="F108" s="1085">
        <f>'dividendes recu sménages eurost'!E31</f>
        <v>390</v>
      </c>
      <c r="G108" s="1085">
        <f>'dividendes recu sménages eurost'!F31</f>
        <v>568</v>
      </c>
      <c r="H108" s="1085">
        <f>'dividendes recu sménages eurost'!G31</f>
        <v>669</v>
      </c>
      <c r="I108" s="1085">
        <f>'dividendes recu sménages eurost'!H31</f>
        <v>564</v>
      </c>
      <c r="J108" s="1085">
        <f>'dividendes recu sménages eurost'!I31</f>
        <v>961</v>
      </c>
      <c r="K108" s="1085">
        <f>'dividendes recu sménages eurost'!J31</f>
        <v>934</v>
      </c>
      <c r="L108" s="1085">
        <f>'dividendes recu sménages eurost'!K31</f>
        <v>1106</v>
      </c>
      <c r="M108" s="1085">
        <f>'dividendes recu sménages eurost'!L31</f>
        <v>1244</v>
      </c>
      <c r="N108" s="1085">
        <f>'dividendes recu sménages eurost'!M31</f>
        <v>1055</v>
      </c>
      <c r="O108" s="1085">
        <f>'dividendes recu sménages eurost'!N31</f>
        <v>1399</v>
      </c>
      <c r="P108" s="1085">
        <f>'dividendes recu sménages eurost'!O31</f>
        <v>1272</v>
      </c>
      <c r="Q108" s="1085">
        <f>'dividendes recu sménages eurost'!P31</f>
        <v>1177</v>
      </c>
      <c r="R108" s="1085">
        <f>'dividendes recu sménages eurost'!Q31</f>
        <v>974</v>
      </c>
      <c r="S108" s="1085">
        <f>'dividendes recu sménages eurost'!R31</f>
        <v>1189</v>
      </c>
      <c r="T108" s="1085">
        <f>'dividendes recu sménages eurost'!S31</f>
        <v>1567</v>
      </c>
      <c r="U108" s="1085">
        <f>'dividendes recu sménages eurost'!T31</f>
        <v>1636</v>
      </c>
      <c r="V108" s="1085">
        <f>'dividendes recu sménages eurost'!U31</f>
        <v>1798</v>
      </c>
      <c r="W108" s="1085">
        <f>'dividendes recu sménages eurost'!V31</f>
        <v>2448</v>
      </c>
      <c r="X108" s="1085">
        <f>'dividendes recu sménages eurost'!W31</f>
        <v>2279</v>
      </c>
      <c r="Y108" s="1085">
        <f>'dividendes recu sménages eurost'!X31</f>
        <v>2939</v>
      </c>
      <c r="Z108" s="1085">
        <f>'dividendes recu sménages eurost'!Y31</f>
        <v>4578</v>
      </c>
      <c r="AA108" s="1085">
        <f>'dividendes recu sménages eurost'!Z31</f>
        <v>5030</v>
      </c>
      <c r="AB108" s="1085">
        <f>'dividendes recu sménages eurost'!AA31</f>
        <v>3800</v>
      </c>
      <c r="AC108" s="1085">
        <f>'dividendes recu sménages eurost'!AB31</f>
        <v>5007</v>
      </c>
      <c r="AD108" s="1085">
        <f>'dividendes recu sménages eurost'!AC31</f>
        <v>5703</v>
      </c>
      <c r="AE108" s="1085">
        <f>'dividendes recu sménages eurost'!AD31</f>
        <v>7047</v>
      </c>
    </row>
    <row r="109" spans="2:31" ht="15" customHeight="1" x14ac:dyDescent="0.25">
      <c r="B109" s="3695" t="s">
        <v>56</v>
      </c>
      <c r="C109" s="3696"/>
      <c r="D109" s="3697"/>
      <c r="E109" s="3698"/>
      <c r="F109" s="3699"/>
      <c r="G109" s="3700"/>
      <c r="H109" s="3701"/>
      <c r="I109" s="3702"/>
      <c r="J109" s="3703"/>
      <c r="K109" s="3704"/>
      <c r="L109" s="3705"/>
      <c r="M109" s="3706"/>
      <c r="N109" s="3707"/>
      <c r="O109" s="3708"/>
      <c r="P109" s="3709"/>
      <c r="Q109" s="3710"/>
      <c r="R109" s="3711"/>
      <c r="S109" s="3712"/>
      <c r="T109" s="3713"/>
      <c r="U109" s="3714"/>
      <c r="V109" s="3715"/>
      <c r="W109" s="3716"/>
      <c r="X109" s="3717"/>
      <c r="Y109" s="3718"/>
      <c r="Z109" s="3719"/>
      <c r="AA109" s="3720"/>
      <c r="AB109" s="3721"/>
      <c r="AC109" s="3722"/>
      <c r="AD109" s="3723"/>
      <c r="AE109" s="1114" t="s">
        <v>35</v>
      </c>
    </row>
    <row r="110" spans="2:31" x14ac:dyDescent="0.25">
      <c r="B110" s="1115" t="s">
        <v>37</v>
      </c>
      <c r="C110" s="1116">
        <f>'VA eurostat'!B26</f>
        <v>415743</v>
      </c>
      <c r="D110" s="1116">
        <f>'VA eurostat'!C26</f>
        <v>479323</v>
      </c>
      <c r="E110" s="1116">
        <f>'VA eurostat'!D26</f>
        <v>505894</v>
      </c>
      <c r="F110" s="1116">
        <f>'VA eurostat'!E26</f>
        <v>522414</v>
      </c>
      <c r="G110" s="1116">
        <f>'VA eurostat'!F26</f>
        <v>538428</v>
      </c>
      <c r="H110" s="1116">
        <f>'VA eurostat'!G26</f>
        <v>570204</v>
      </c>
      <c r="I110" s="1116">
        <f>'VA eurostat'!H26</f>
        <v>602274</v>
      </c>
      <c r="J110" s="1116">
        <f>'VA eurostat'!I26</f>
        <v>621219</v>
      </c>
      <c r="K110" s="1116">
        <f>'VA eurostat'!J26</f>
        <v>634100</v>
      </c>
      <c r="L110" s="1116">
        <f>'VA eurostat'!K26</f>
        <v>657138</v>
      </c>
      <c r="M110" s="1116">
        <f>'VA eurostat'!L26</f>
        <v>675833</v>
      </c>
      <c r="N110" s="1116">
        <f>'VA eurostat'!M26</f>
        <v>698197</v>
      </c>
      <c r="O110" s="1116">
        <f>'VA eurostat'!N26</f>
        <v>729101</v>
      </c>
      <c r="P110" s="1116">
        <f>'VA eurostat'!O26</f>
        <v>740870</v>
      </c>
      <c r="Q110" s="1116">
        <f>'VA eurostat'!P26</f>
        <v>698242</v>
      </c>
      <c r="R110" s="1116">
        <f>'VA eurostat'!Q26</f>
        <v>713124</v>
      </c>
      <c r="S110" s="1116">
        <f>'VA eurostat'!R26</f>
        <v>732901</v>
      </c>
      <c r="T110" s="1116">
        <f>'VA eurostat'!S26</f>
        <v>709075</v>
      </c>
      <c r="U110" s="1116">
        <f>'VA eurostat'!T26</f>
        <v>700073</v>
      </c>
      <c r="V110" s="1116">
        <f>'VA eurostat'!U26</f>
        <v>704707</v>
      </c>
      <c r="W110" s="1116">
        <f>'VA eurostat'!V26</f>
        <v>726046</v>
      </c>
      <c r="X110" s="1116">
        <f>'VA eurostat'!W26</f>
        <v>760913</v>
      </c>
      <c r="Y110" s="1116">
        <f>'VA eurostat'!X26</f>
        <v>791928</v>
      </c>
      <c r="Z110" s="1116">
        <f>'VA eurostat'!Y26</f>
        <v>812813</v>
      </c>
      <c r="AA110" s="1116">
        <f>'VA eurostat'!Z26</f>
        <v>836097</v>
      </c>
      <c r="AB110" s="1116">
        <f>'VA eurostat'!AA26</f>
        <v>748198</v>
      </c>
      <c r="AC110" s="1116">
        <f>'VA eurostat'!AB26</f>
        <v>870425</v>
      </c>
      <c r="AD110" s="1116">
        <f>'VA eurostat'!AC26</f>
        <v>968465</v>
      </c>
      <c r="AE110" s="1116">
        <f>'VA eurostat'!AD26</f>
        <v>1035728</v>
      </c>
    </row>
    <row r="111" spans="2:31" x14ac:dyDescent="0.25">
      <c r="B111" s="1145" t="s">
        <v>38</v>
      </c>
      <c r="C111" s="1146">
        <f>'EBE eurostat'!B26</f>
        <v>213042</v>
      </c>
      <c r="D111" s="1146">
        <f>'EBE eurostat'!C26</f>
        <v>245104</v>
      </c>
      <c r="E111" s="1146">
        <f>'EBE eurostat'!D26</f>
        <v>255214</v>
      </c>
      <c r="F111" s="1146">
        <f>'EBE eurostat'!E26</f>
        <v>254524</v>
      </c>
      <c r="G111" s="1146">
        <f>'EBE eurostat'!F26</f>
        <v>260114</v>
      </c>
      <c r="H111" s="1146">
        <f>'EBE eurostat'!G26</f>
        <v>281318</v>
      </c>
      <c r="I111" s="1146">
        <f>'EBE eurostat'!H26</f>
        <v>299965</v>
      </c>
      <c r="J111" s="1146">
        <f>'EBE eurostat'!I26</f>
        <v>305062</v>
      </c>
      <c r="K111" s="1146">
        <f>'EBE eurostat'!J26</f>
        <v>305161</v>
      </c>
      <c r="L111" s="1146">
        <f>'EBE eurostat'!K26</f>
        <v>315869</v>
      </c>
      <c r="M111" s="1146">
        <f>'EBE eurostat'!L26</f>
        <v>316580</v>
      </c>
      <c r="N111" s="1146">
        <f>'EBE eurostat'!M26</f>
        <v>323856</v>
      </c>
      <c r="O111" s="1146">
        <f>'EBE eurostat'!N26</f>
        <v>332157</v>
      </c>
      <c r="P111" s="1146">
        <f>'EBE eurostat'!O26</f>
        <v>334169</v>
      </c>
      <c r="Q111" s="1146">
        <f>'EBE eurostat'!P26</f>
        <v>301521</v>
      </c>
      <c r="R111" s="1146">
        <f>'EBE eurostat'!Q26</f>
        <v>310013</v>
      </c>
      <c r="S111" s="1146">
        <f>'EBE eurostat'!R26</f>
        <v>319368</v>
      </c>
      <c r="T111" s="1146">
        <f>'EBE eurostat'!S26</f>
        <v>300926</v>
      </c>
      <c r="U111" s="1146">
        <f>'EBE eurostat'!T26</f>
        <v>298894</v>
      </c>
      <c r="V111" s="1146">
        <f>'EBE eurostat'!U26</f>
        <v>299211</v>
      </c>
      <c r="W111" s="1146">
        <f>'EBE eurostat'!V26</f>
        <v>308882</v>
      </c>
      <c r="X111" s="1146">
        <f>'EBE eurostat'!W26</f>
        <v>339291</v>
      </c>
      <c r="Y111" s="1146">
        <f>'EBE eurostat'!X26</f>
        <v>349149</v>
      </c>
      <c r="Z111" s="1146">
        <f>'EBE eurostat'!Y26</f>
        <v>352515</v>
      </c>
      <c r="AA111" s="1146">
        <f>'EBE eurostat'!Z26</f>
        <v>362243</v>
      </c>
      <c r="AB111" s="1146">
        <f>'EBE eurostat'!AA26</f>
        <v>320705</v>
      </c>
      <c r="AC111" s="1146">
        <f>'EBE eurostat'!AB26</f>
        <v>391382</v>
      </c>
      <c r="AD111" s="1146">
        <f>'EBE eurostat'!AC26</f>
        <v>445197</v>
      </c>
      <c r="AE111" s="1146">
        <f>'EBE eurostat'!AD26</f>
        <v>472580</v>
      </c>
    </row>
    <row r="112" spans="2:31" x14ac:dyDescent="0.25">
      <c r="B112" s="1147" t="s">
        <v>39</v>
      </c>
      <c r="C112" s="1148">
        <f>' revenus distribués verEurostat'!B26</f>
        <v>99949</v>
      </c>
      <c r="D112" s="1148">
        <f>' revenus distribués verEurostat'!C26</f>
        <v>119910</v>
      </c>
      <c r="E112" s="1148">
        <f>' revenus distribués verEurostat'!D26</f>
        <v>129965</v>
      </c>
      <c r="F112" s="1148">
        <f>' revenus distribués verEurostat'!E26</f>
        <v>131083</v>
      </c>
      <c r="G112" s="1148">
        <f>' revenus distribués verEurostat'!F26</f>
        <v>146156</v>
      </c>
      <c r="H112" s="1148">
        <f>' revenus distribués verEurostat'!G26</f>
        <v>147087</v>
      </c>
      <c r="I112" s="1148">
        <f>' revenus distribués verEurostat'!H26</f>
        <v>157228</v>
      </c>
      <c r="J112" s="1148">
        <f>' revenus distribués verEurostat'!I26</f>
        <v>167978</v>
      </c>
      <c r="K112" s="1148">
        <f>' revenus distribués verEurostat'!J26</f>
        <v>166629</v>
      </c>
      <c r="L112" s="1148">
        <f>' revenus distribués verEurostat'!K26</f>
        <v>173381</v>
      </c>
      <c r="M112" s="1148">
        <f>' revenus distribués verEurostat'!L26</f>
        <v>187194</v>
      </c>
      <c r="N112" s="1148">
        <f>' revenus distribués verEurostat'!M26</f>
        <v>187037</v>
      </c>
      <c r="O112" s="1148">
        <f>' revenus distribués verEurostat'!N26</f>
        <v>186902</v>
      </c>
      <c r="P112" s="1148">
        <f>' revenus distribués verEurostat'!O26</f>
        <v>184658</v>
      </c>
      <c r="Q112" s="1148">
        <f>' revenus distribués verEurostat'!P26</f>
        <v>159641</v>
      </c>
      <c r="R112" s="1148">
        <f>' revenus distribués verEurostat'!Q26</f>
        <v>157637</v>
      </c>
      <c r="S112" s="1148">
        <f>' revenus distribués verEurostat'!R26</f>
        <v>155170</v>
      </c>
      <c r="T112" s="1148">
        <f>' revenus distribués verEurostat'!S26</f>
        <v>142749</v>
      </c>
      <c r="U112" s="1148">
        <f>' revenus distribués verEurostat'!T26</f>
        <v>137304</v>
      </c>
      <c r="V112" s="1148">
        <f>' revenus distribués verEurostat'!U26</f>
        <v>136311</v>
      </c>
      <c r="W112" s="1148">
        <f>' revenus distribués verEurostat'!V26</f>
        <v>144126</v>
      </c>
      <c r="X112" s="1148">
        <f>' revenus distribués verEurostat'!W26</f>
        <v>146558</v>
      </c>
      <c r="Y112" s="1148">
        <f>' revenus distribués verEurostat'!X26</f>
        <v>150904</v>
      </c>
      <c r="Z112" s="1148">
        <f>' revenus distribués verEurostat'!Y26</f>
        <v>151489</v>
      </c>
      <c r="AA112" s="1148">
        <f>' revenus distribués verEurostat'!Z26</f>
        <v>160856</v>
      </c>
      <c r="AB112" s="1148">
        <f>' revenus distribués verEurostat'!AA26</f>
        <v>131742</v>
      </c>
      <c r="AC112" s="1148">
        <f>' revenus distribués verEurostat'!AB26</f>
        <v>151448</v>
      </c>
      <c r="AD112" s="1148">
        <f>' revenus distribués verEurostat'!AC26</f>
        <v>161275</v>
      </c>
      <c r="AE112" s="1148">
        <f>' revenus distribués verEurostat'!AD26</f>
        <v>167700</v>
      </c>
    </row>
    <row r="113" spans="2:31" x14ac:dyDescent="0.25">
      <c r="B113" s="2616"/>
      <c r="C113" s="2617"/>
      <c r="D113" s="2618"/>
      <c r="E113" s="2619"/>
      <c r="F113" s="2620"/>
      <c r="G113" s="2621"/>
      <c r="H113" s="2622"/>
      <c r="I113" s="2623"/>
      <c r="J113" s="2624"/>
      <c r="K113" s="2625"/>
      <c r="L113" s="2626"/>
      <c r="M113" s="2627"/>
      <c r="N113" s="2628"/>
      <c r="O113" s="2629"/>
      <c r="P113" s="2992"/>
      <c r="Q113" s="2630"/>
      <c r="R113" s="2631"/>
      <c r="S113" s="2632"/>
      <c r="T113" s="2633"/>
      <c r="U113" s="2634"/>
      <c r="V113" s="2635"/>
      <c r="W113" s="2636"/>
      <c r="X113" s="2637"/>
      <c r="Y113" s="3043"/>
      <c r="Z113" s="2638"/>
      <c r="AA113" s="2639"/>
      <c r="AB113" s="2640"/>
      <c r="AC113" s="2641"/>
      <c r="AD113" s="2642"/>
      <c r="AE113" s="2643"/>
    </row>
    <row r="114" spans="2:31" x14ac:dyDescent="0.25">
      <c r="B114" s="1149" t="s">
        <v>40</v>
      </c>
      <c r="C114" s="1150">
        <f>' épargen brute eurost'!B26</f>
        <v>67457</v>
      </c>
      <c r="D114" s="1150">
        <f>' épargen brute eurost'!C26</f>
        <v>75574</v>
      </c>
      <c r="E114" s="1150">
        <f>' épargen brute eurost'!D26</f>
        <v>69341</v>
      </c>
      <c r="F114" s="1150">
        <f>' épargen brute eurost'!E26</f>
        <v>95305</v>
      </c>
      <c r="G114" s="1150">
        <f>' épargen brute eurost'!F26</f>
        <v>83303</v>
      </c>
      <c r="H114" s="1150">
        <f>' épargen brute eurost'!G26</f>
        <v>101044</v>
      </c>
      <c r="I114" s="1150">
        <f>' épargen brute eurost'!H26</f>
        <v>99474</v>
      </c>
      <c r="J114" s="1150">
        <f>' épargen brute eurost'!I26</f>
        <v>100757</v>
      </c>
      <c r="K114" s="1150">
        <f>' épargen brute eurost'!J26</f>
        <v>113594</v>
      </c>
      <c r="L114" s="1150">
        <f>' épargen brute eurost'!K26</f>
        <v>116786</v>
      </c>
      <c r="M114" s="1150">
        <f>' épargen brute eurost'!L26</f>
        <v>119496</v>
      </c>
      <c r="N114" s="1150">
        <f>' épargen brute eurost'!M26</f>
        <v>110879</v>
      </c>
      <c r="O114" s="1150">
        <f>' épargen brute eurost'!N26</f>
        <v>103269</v>
      </c>
      <c r="P114" s="1150">
        <f>' épargen brute eurost'!O26</f>
        <v>93287</v>
      </c>
      <c r="Q114" s="1150">
        <f>' épargen brute eurost'!P26</f>
        <v>106570</v>
      </c>
      <c r="R114" s="1150">
        <f>' épargen brute eurost'!Q26</f>
        <v>120706</v>
      </c>
      <c r="S114" s="1150">
        <f>' épargen brute eurost'!R26</f>
        <v>131228</v>
      </c>
      <c r="T114" s="1150">
        <f>' épargen brute eurost'!S26</f>
        <v>124711</v>
      </c>
      <c r="U114" s="1150">
        <f>' épargen brute eurost'!T26</f>
        <v>128122</v>
      </c>
      <c r="V114" s="1150">
        <f>' épargen brute eurost'!U26</f>
        <v>134570</v>
      </c>
      <c r="W114" s="1150">
        <f>' épargen brute eurost'!V26</f>
        <v>131767</v>
      </c>
      <c r="X114" s="1150">
        <f>' épargen brute eurost'!W26</f>
        <v>164586</v>
      </c>
      <c r="Y114" s="1150">
        <f>' épargen brute eurost'!X26</f>
        <v>174189</v>
      </c>
      <c r="Z114" s="1150">
        <f>' épargen brute eurost'!Y26</f>
        <v>183579</v>
      </c>
      <c r="AA114" s="1150">
        <f>' épargen brute eurost'!Z26</f>
        <v>180452</v>
      </c>
      <c r="AB114" s="1150">
        <f>' épargen brute eurost'!AA26</f>
        <v>168455</v>
      </c>
      <c r="AC114" s="1150">
        <f>' épargen brute eurost'!AB26</f>
        <v>224663</v>
      </c>
      <c r="AD114" s="1150">
        <f>' épargen brute eurost'!AC26</f>
        <v>262902</v>
      </c>
      <c r="AE114" s="1150">
        <f>' épargen brute eurost'!AD26</f>
        <v>266291</v>
      </c>
    </row>
    <row r="115" spans="2:31" x14ac:dyDescent="0.25">
      <c r="B115" s="1151" t="s">
        <v>41</v>
      </c>
      <c r="C115" s="1152">
        <f>'FBCF eurostat'!B26</f>
        <v>92033</v>
      </c>
      <c r="D115" s="1152">
        <f>'FBCF eurostat'!C26</f>
        <v>104932</v>
      </c>
      <c r="E115" s="1152">
        <f>'FBCF eurostat'!D26</f>
        <v>111903</v>
      </c>
      <c r="F115" s="1152">
        <f>'FBCF eurostat'!E26</f>
        <v>119259</v>
      </c>
      <c r="G115" s="1152">
        <f>'FBCF eurostat'!F26</f>
        <v>127371</v>
      </c>
      <c r="H115" s="1152">
        <f>'FBCF eurostat'!G26</f>
        <v>141473</v>
      </c>
      <c r="I115" s="1152">
        <f>'FBCF eurostat'!H26</f>
        <v>147240</v>
      </c>
      <c r="J115" s="1152">
        <f>'FBCF eurostat'!I26</f>
        <v>156350</v>
      </c>
      <c r="K115" s="1152">
        <f>'FBCF eurostat'!J26</f>
        <v>154624</v>
      </c>
      <c r="L115" s="1152">
        <f>'FBCF eurostat'!K26</f>
        <v>158970</v>
      </c>
      <c r="M115" s="1152">
        <f>'FBCF eurostat'!L26</f>
        <v>164418</v>
      </c>
      <c r="N115" s="1152">
        <f>'FBCF eurostat'!M26</f>
        <v>172764</v>
      </c>
      <c r="O115" s="1152">
        <f>'FBCF eurostat'!N26</f>
        <v>179122</v>
      </c>
      <c r="P115" s="1152">
        <f>'FBCF eurostat'!O26</f>
        <v>176158</v>
      </c>
      <c r="Q115" s="1152">
        <f>'FBCF eurostat'!P26</f>
        <v>150477</v>
      </c>
      <c r="R115" s="1152">
        <f>'FBCF eurostat'!Q26</f>
        <v>159836</v>
      </c>
      <c r="S115" s="1152">
        <f>'FBCF eurostat'!R26</f>
        <v>167483</v>
      </c>
      <c r="T115" s="1152">
        <f>'FBCF eurostat'!S26</f>
        <v>154730</v>
      </c>
      <c r="U115" s="1152">
        <f>'FBCF eurostat'!T26</f>
        <v>144371</v>
      </c>
      <c r="V115" s="1152">
        <f>'FBCF eurostat'!U26</f>
        <v>147826</v>
      </c>
      <c r="W115" s="1152">
        <f>'FBCF eurostat'!V26</f>
        <v>154862</v>
      </c>
      <c r="X115" s="1152">
        <f>'FBCF eurostat'!W26</f>
        <v>164864</v>
      </c>
      <c r="Y115" s="1152">
        <f>'FBCF eurostat'!X26</f>
        <v>174597</v>
      </c>
      <c r="Z115" s="1152">
        <f>'FBCF eurostat'!Y26</f>
        <v>185465</v>
      </c>
      <c r="AA115" s="1152">
        <f>'FBCF eurostat'!Z26</f>
        <v>188981</v>
      </c>
      <c r="AB115" s="1152">
        <f>'FBCF eurostat'!AA26</f>
        <v>170723</v>
      </c>
      <c r="AC115" s="1152">
        <f>'FBCF eurostat'!AB26</f>
        <v>200659</v>
      </c>
      <c r="AD115" s="1152">
        <f>'FBCF eurostat'!AC26</f>
        <v>225737</v>
      </c>
      <c r="AE115" s="1152">
        <f>'FBCF eurostat'!AD26</f>
        <v>233339</v>
      </c>
    </row>
    <row r="116" spans="2:31" x14ac:dyDescent="0.25">
      <c r="B116" s="3148" t="s">
        <v>191</v>
      </c>
      <c r="C116" s="1153">
        <f>'revenus distibués recus ménages'!B26</f>
        <v>95867</v>
      </c>
      <c r="D116" s="1153">
        <f>'revenus distibués recus ménages'!C26</f>
        <v>112963</v>
      </c>
      <c r="E116" s="1153">
        <f>'revenus distibués recus ménages'!D26</f>
        <v>121340</v>
      </c>
      <c r="F116" s="1153">
        <f>'revenus distibués recus ménages'!E26</f>
        <v>121458</v>
      </c>
      <c r="G116" s="1153">
        <f>'revenus distibués recus ménages'!F26</f>
        <v>131153</v>
      </c>
      <c r="H116" s="1153">
        <f>'revenus distibués recus ménages'!G26</f>
        <v>135192</v>
      </c>
      <c r="I116" s="1153">
        <f>'revenus distibués recus ménages'!H26</f>
        <v>141110</v>
      </c>
      <c r="J116" s="1153">
        <f>'revenus distibués recus ménages'!I26</f>
        <v>146581</v>
      </c>
      <c r="K116" s="1153">
        <f>'revenus distibués recus ménages'!J26</f>
        <v>141592</v>
      </c>
      <c r="L116" s="1153">
        <f>'revenus distibués recus ménages'!K26</f>
        <v>150349</v>
      </c>
      <c r="M116" s="1153">
        <f>'revenus distibués recus ménages'!L26</f>
        <v>151903</v>
      </c>
      <c r="N116" s="1153">
        <f>'revenus distibués recus ménages'!M26</f>
        <v>156528</v>
      </c>
      <c r="O116" s="1153">
        <f>'revenus distibués recus ménages'!N26</f>
        <v>163315</v>
      </c>
      <c r="P116" s="1153">
        <f>'revenus distibués recus ménages'!O26</f>
        <v>152729</v>
      </c>
      <c r="Q116" s="1153">
        <f>'revenus distibués recus ménages'!P26</f>
        <v>137650</v>
      </c>
      <c r="R116" s="1153">
        <f>'revenus distibués recus ménages'!Q26</f>
        <v>137910</v>
      </c>
      <c r="S116" s="1153">
        <f>'revenus distibués recus ménages'!R26</f>
        <v>138666</v>
      </c>
      <c r="T116" s="1153">
        <f>'revenus distibués recus ménages'!S26</f>
        <v>124648</v>
      </c>
      <c r="U116" s="1153">
        <f>'revenus distibués recus ménages'!T26</f>
        <v>121495</v>
      </c>
      <c r="V116" s="1153">
        <f>'revenus distibués recus ménages'!U26</f>
        <v>122575</v>
      </c>
      <c r="W116" s="1153">
        <f>'revenus distibués recus ménages'!V26</f>
        <v>127423</v>
      </c>
      <c r="X116" s="1153">
        <f>'revenus distibués recus ménages'!W26</f>
        <v>126537</v>
      </c>
      <c r="Y116" s="1153">
        <f>'revenus distibués recus ménages'!X26</f>
        <v>130999</v>
      </c>
      <c r="Z116" s="1153">
        <f>'revenus distibués recus ménages'!Y26</f>
        <v>130341</v>
      </c>
      <c r="AA116" s="1153">
        <f>'revenus distibués recus ménages'!Z26</f>
        <v>134355</v>
      </c>
      <c r="AB116" s="1153">
        <f>'revenus distibués recus ménages'!AA26</f>
        <v>110419</v>
      </c>
      <c r="AC116" s="1153">
        <f>'revenus distibués recus ménages'!AB26</f>
        <v>127116</v>
      </c>
      <c r="AD116" s="1153">
        <f>'revenus distibués recus ménages'!AC26</f>
        <v>133648</v>
      </c>
      <c r="AE116" s="1153">
        <f>'revenus distibués recus ménages'!AD26</f>
        <v>140891</v>
      </c>
    </row>
    <row r="117" spans="2:31" x14ac:dyDescent="0.25">
      <c r="B117" s="3159" t="s">
        <v>192</v>
      </c>
      <c r="C117" s="1155">
        <v>0</v>
      </c>
      <c r="D117" s="1155">
        <v>0</v>
      </c>
      <c r="E117" s="1155">
        <v>0</v>
      </c>
      <c r="F117" s="1155">
        <v>0</v>
      </c>
      <c r="G117" s="1155">
        <v>0</v>
      </c>
      <c r="H117" s="1155">
        <v>0</v>
      </c>
      <c r="I117" s="1155">
        <v>0</v>
      </c>
      <c r="J117" s="1155">
        <v>0</v>
      </c>
      <c r="K117" s="1155">
        <v>0</v>
      </c>
      <c r="L117" s="1155">
        <v>0</v>
      </c>
      <c r="M117" s="1155">
        <v>0</v>
      </c>
      <c r="N117" s="1155">
        <v>0</v>
      </c>
      <c r="O117" s="1155">
        <v>0</v>
      </c>
      <c r="P117" s="1155">
        <v>0</v>
      </c>
      <c r="Q117" s="1155">
        <v>0</v>
      </c>
      <c r="R117" s="1155">
        <v>0</v>
      </c>
      <c r="S117" s="1155">
        <v>0</v>
      </c>
      <c r="T117" s="1155">
        <v>0</v>
      </c>
      <c r="U117" s="1155">
        <v>0</v>
      </c>
      <c r="V117" s="1155">
        <v>0</v>
      </c>
      <c r="W117" s="1155">
        <v>0</v>
      </c>
      <c r="X117" s="1155">
        <v>0</v>
      </c>
      <c r="Y117" s="1155">
        <v>0</v>
      </c>
      <c r="Z117" s="1155">
        <v>0</v>
      </c>
      <c r="AA117" s="1155">
        <v>0</v>
      </c>
      <c r="AB117" s="1155">
        <v>0</v>
      </c>
      <c r="AC117" s="1155">
        <v>0</v>
      </c>
      <c r="AD117" s="1155">
        <v>0</v>
      </c>
      <c r="AE117" s="1155">
        <v>0</v>
      </c>
    </row>
    <row r="118" spans="2:31" ht="15" customHeight="1" x14ac:dyDescent="0.25">
      <c r="B118" s="3724" t="s">
        <v>57</v>
      </c>
      <c r="C118" s="3725"/>
      <c r="D118" s="3726"/>
      <c r="E118" s="3727"/>
      <c r="F118" s="3728"/>
      <c r="G118" s="3729"/>
      <c r="H118" s="3730"/>
      <c r="I118" s="3731"/>
      <c r="J118" s="3732"/>
      <c r="K118" s="3733"/>
      <c r="L118" s="3734"/>
      <c r="M118" s="3735"/>
      <c r="N118" s="3736"/>
      <c r="O118" s="3737"/>
      <c r="P118" s="3738"/>
      <c r="Q118" s="3739"/>
      <c r="R118" s="3740"/>
      <c r="S118" s="3741"/>
      <c r="T118" s="3742"/>
      <c r="U118" s="3743"/>
      <c r="V118" s="3744"/>
      <c r="W118" s="3745"/>
      <c r="X118" s="3746"/>
      <c r="Y118" s="3747"/>
      <c r="Z118" s="3748"/>
      <c r="AA118" s="3749"/>
      <c r="AB118" s="3750"/>
      <c r="AC118" s="3751"/>
      <c r="AD118" s="3752"/>
      <c r="AE118" s="1184" t="s">
        <v>35</v>
      </c>
    </row>
    <row r="119" spans="2:31" ht="15" customHeight="1" x14ac:dyDescent="0.25">
      <c r="B119" s="2644"/>
      <c r="C119" s="2645"/>
      <c r="D119" s="2646"/>
      <c r="E119" s="2647"/>
      <c r="F119" s="2648"/>
      <c r="G119" s="2649"/>
      <c r="H119" s="2650"/>
      <c r="I119" s="2651"/>
      <c r="J119" s="2652"/>
      <c r="K119" s="2653"/>
      <c r="L119" s="2654"/>
      <c r="M119" s="2655"/>
      <c r="N119" s="2656"/>
      <c r="O119" s="2657"/>
      <c r="P119" s="2993"/>
      <c r="Q119" s="2659"/>
      <c r="R119" s="2660"/>
      <c r="S119" s="2661"/>
      <c r="T119" s="2662"/>
      <c r="U119" s="2663"/>
      <c r="V119" s="2664"/>
      <c r="W119" s="2665"/>
      <c r="X119" s="2666"/>
      <c r="Y119" s="3044"/>
      <c r="Z119" s="2668"/>
      <c r="AA119" s="2669"/>
      <c r="AB119" s="2670"/>
      <c r="AC119" s="2671"/>
      <c r="AD119" s="2672"/>
      <c r="AE119" s="2673"/>
    </row>
    <row r="120" spans="2:31" x14ac:dyDescent="0.25">
      <c r="B120" s="1185" t="s">
        <v>38</v>
      </c>
      <c r="C120" s="1186">
        <v>121981300</v>
      </c>
      <c r="D120" s="1187">
        <v>128553400</v>
      </c>
      <c r="E120" s="1188">
        <v>125975400</v>
      </c>
      <c r="F120" s="1189">
        <v>121799000</v>
      </c>
      <c r="G120" s="1190">
        <v>121181100</v>
      </c>
      <c r="H120" s="1191">
        <v>127682300</v>
      </c>
      <c r="I120" s="1192">
        <v>123946900</v>
      </c>
      <c r="J120" s="1193">
        <v>127567670</v>
      </c>
      <c r="K120" s="1194">
        <v>129196700</v>
      </c>
      <c r="L120" s="1195">
        <v>135052900</v>
      </c>
      <c r="M120" s="1196">
        <v>135580900</v>
      </c>
      <c r="N120" s="1197">
        <v>133775500</v>
      </c>
      <c r="O120" s="1198">
        <v>136677100</v>
      </c>
      <c r="P120" s="2994">
        <v>131339000</v>
      </c>
      <c r="Q120" s="1200">
        <v>114276900</v>
      </c>
      <c r="R120" s="1201">
        <v>128144100</v>
      </c>
      <c r="S120" s="1202">
        <v>121218400</v>
      </c>
      <c r="T120" s="1203">
        <v>124295670</v>
      </c>
      <c r="U120" s="1204">
        <v>129612700</v>
      </c>
      <c r="V120" s="1205">
        <v>129639000</v>
      </c>
      <c r="W120" s="1206">
        <v>141002000</v>
      </c>
      <c r="X120" s="1207">
        <v>142879400</v>
      </c>
      <c r="Y120" s="3045">
        <v>146876400</v>
      </c>
      <c r="Z120" s="1209">
        <v>143085100</v>
      </c>
      <c r="AA120" s="1210">
        <v>138038300</v>
      </c>
      <c r="AB120" s="1211">
        <v>123782400</v>
      </c>
      <c r="AC120" s="1212">
        <v>129159500</v>
      </c>
      <c r="AD120" s="1213">
        <v>129166700</v>
      </c>
      <c r="AE120" s="1214" t="s">
        <v>35</v>
      </c>
    </row>
    <row r="121" spans="2:31" x14ac:dyDescent="0.25">
      <c r="B121" s="1215" t="s">
        <v>39</v>
      </c>
      <c r="C121" s="1216">
        <v>4651800</v>
      </c>
      <c r="D121" s="1217">
        <v>4875100</v>
      </c>
      <c r="E121" s="1218">
        <v>4919670</v>
      </c>
      <c r="F121" s="1219">
        <v>4803400</v>
      </c>
      <c r="G121" s="1220">
        <v>5419500</v>
      </c>
      <c r="H121" s="1221">
        <v>4618670</v>
      </c>
      <c r="I121" s="1222">
        <v>5139500</v>
      </c>
      <c r="J121" s="1223">
        <v>6787200</v>
      </c>
      <c r="K121" s="1224">
        <v>6563900</v>
      </c>
      <c r="L121" s="1225">
        <v>8655700</v>
      </c>
      <c r="M121" s="1226">
        <v>11990300</v>
      </c>
      <c r="N121" s="1227">
        <v>14720100</v>
      </c>
      <c r="O121" s="1228">
        <v>15785500</v>
      </c>
      <c r="P121" s="2995">
        <v>14013400</v>
      </c>
      <c r="Q121" s="1230">
        <v>11628900</v>
      </c>
      <c r="R121" s="1231">
        <v>11905700</v>
      </c>
      <c r="S121" s="1232">
        <v>11216200</v>
      </c>
      <c r="T121" s="1233">
        <v>13440100</v>
      </c>
      <c r="U121" s="1234">
        <v>14475100</v>
      </c>
      <c r="V121" s="1235">
        <v>16823000</v>
      </c>
      <c r="W121" s="1236">
        <v>21315100</v>
      </c>
      <c r="X121" s="1237">
        <v>19131300</v>
      </c>
      <c r="Y121" s="3046">
        <v>22742400</v>
      </c>
      <c r="Z121" s="1239">
        <v>28267100</v>
      </c>
      <c r="AA121" s="1240">
        <v>26736700</v>
      </c>
      <c r="AB121" s="1241">
        <v>24638000</v>
      </c>
      <c r="AC121" s="1242">
        <v>30469670</v>
      </c>
      <c r="AD121" s="1243">
        <v>32287670</v>
      </c>
      <c r="AE121" s="1244" t="s">
        <v>35</v>
      </c>
    </row>
    <row r="122" spans="2:31" x14ac:dyDescent="0.25">
      <c r="B122" s="1245" t="s">
        <v>47</v>
      </c>
      <c r="C122" s="1246">
        <v>4074000</v>
      </c>
      <c r="D122" s="1247">
        <v>4253700</v>
      </c>
      <c r="E122" s="1248">
        <v>4305400</v>
      </c>
      <c r="F122" s="1249">
        <v>4248200</v>
      </c>
      <c r="G122" s="1250">
        <v>4844200</v>
      </c>
      <c r="H122" s="1251">
        <v>4095670</v>
      </c>
      <c r="I122" s="1252">
        <v>4614400</v>
      </c>
      <c r="J122" s="1253">
        <v>6229800</v>
      </c>
      <c r="K122" s="1254">
        <v>6718200</v>
      </c>
      <c r="L122" s="1255">
        <v>8110300</v>
      </c>
      <c r="M122" s="1256">
        <v>11511670</v>
      </c>
      <c r="N122" s="1257">
        <v>14214300</v>
      </c>
      <c r="O122" s="1258">
        <v>15287300</v>
      </c>
      <c r="P122" s="2996">
        <v>13555500</v>
      </c>
      <c r="Q122" s="1260">
        <v>11162800</v>
      </c>
      <c r="R122" s="1261">
        <v>11411900</v>
      </c>
      <c r="S122" s="1262">
        <v>10775400</v>
      </c>
      <c r="T122" s="1263">
        <v>13035670</v>
      </c>
      <c r="U122" s="1264">
        <v>13996100</v>
      </c>
      <c r="V122" s="1265">
        <v>16292100</v>
      </c>
      <c r="W122" s="1266">
        <v>20687500</v>
      </c>
      <c r="X122" s="1267">
        <v>18581800</v>
      </c>
      <c r="Y122" s="3047">
        <v>21968800</v>
      </c>
      <c r="Z122" s="1269">
        <v>27804670</v>
      </c>
      <c r="AA122" s="1270">
        <v>25640900</v>
      </c>
      <c r="AB122" s="1271">
        <v>24272500</v>
      </c>
      <c r="AC122" s="1272">
        <v>30057700</v>
      </c>
      <c r="AD122" s="1273">
        <v>31888800</v>
      </c>
      <c r="AE122" s="1274" t="s">
        <v>35</v>
      </c>
    </row>
    <row r="123" spans="2:31" x14ac:dyDescent="0.25">
      <c r="B123" s="1275" t="s">
        <v>40</v>
      </c>
      <c r="C123" s="1276">
        <v>72430100</v>
      </c>
      <c r="D123" s="1277">
        <v>81998400</v>
      </c>
      <c r="E123" s="1278">
        <v>81133300</v>
      </c>
      <c r="F123" s="1279">
        <v>81850700</v>
      </c>
      <c r="G123" s="1280">
        <v>85466700</v>
      </c>
      <c r="H123" s="1281">
        <v>95836800</v>
      </c>
      <c r="I123" s="1282">
        <v>94019000</v>
      </c>
      <c r="J123" s="1283">
        <v>100157800</v>
      </c>
      <c r="K123" s="1284">
        <v>104136100</v>
      </c>
      <c r="L123" s="1285">
        <v>110410700</v>
      </c>
      <c r="M123" s="1286">
        <v>107265300</v>
      </c>
      <c r="N123" s="1287">
        <v>103418100</v>
      </c>
      <c r="O123" s="1288">
        <v>105031200</v>
      </c>
      <c r="P123" s="2997">
        <v>102867000</v>
      </c>
      <c r="Q123" s="1290">
        <v>94863200</v>
      </c>
      <c r="R123" s="1291">
        <v>108473300</v>
      </c>
      <c r="S123" s="1292">
        <v>101018700</v>
      </c>
      <c r="T123" s="1293">
        <v>101868300</v>
      </c>
      <c r="U123" s="1294">
        <v>107224000</v>
      </c>
      <c r="V123" s="1295">
        <v>105681800</v>
      </c>
      <c r="W123" s="1296">
        <v>116698200</v>
      </c>
      <c r="X123" s="1297">
        <v>118297400</v>
      </c>
      <c r="Y123" s="3048">
        <v>119876300</v>
      </c>
      <c r="Z123" s="1299">
        <v>112700200</v>
      </c>
      <c r="AA123" s="1300">
        <v>109049500</v>
      </c>
      <c r="AB123" s="1301">
        <v>102184900</v>
      </c>
      <c r="AC123" s="1302">
        <v>108517670</v>
      </c>
      <c r="AD123" s="1303">
        <v>105587900</v>
      </c>
      <c r="AE123" s="1304" t="s">
        <v>35</v>
      </c>
    </row>
    <row r="124" spans="2:31" x14ac:dyDescent="0.25">
      <c r="B124" s="1305" t="s">
        <v>41</v>
      </c>
      <c r="C124" s="1306">
        <v>88426670</v>
      </c>
      <c r="D124" s="1307">
        <v>93854700</v>
      </c>
      <c r="E124" s="1308">
        <v>97016500</v>
      </c>
      <c r="F124" s="1309">
        <v>92428300</v>
      </c>
      <c r="G124" s="1310">
        <v>82149000</v>
      </c>
      <c r="H124" s="1311">
        <v>88848300</v>
      </c>
      <c r="I124" s="1312">
        <v>86563900</v>
      </c>
      <c r="J124" s="1313">
        <v>77511300</v>
      </c>
      <c r="K124" s="1314">
        <v>79238670</v>
      </c>
      <c r="L124" s="1315">
        <v>82612900</v>
      </c>
      <c r="M124" s="1316">
        <v>87230400</v>
      </c>
      <c r="N124" s="1317">
        <v>89745500</v>
      </c>
      <c r="O124" s="1318">
        <v>92068900</v>
      </c>
      <c r="P124" s="2998">
        <v>91231700</v>
      </c>
      <c r="Q124" s="1320">
        <v>69637300</v>
      </c>
      <c r="R124" s="1321">
        <v>72465500</v>
      </c>
      <c r="S124" s="1322">
        <v>75477000</v>
      </c>
      <c r="T124" s="1323">
        <v>77928300</v>
      </c>
      <c r="U124" s="1324">
        <v>78559300</v>
      </c>
      <c r="V124" s="1325">
        <v>83279800</v>
      </c>
      <c r="W124" s="1326">
        <v>89952300</v>
      </c>
      <c r="X124" s="1327">
        <v>89292300</v>
      </c>
      <c r="Y124" s="3049">
        <v>92644200</v>
      </c>
      <c r="Z124" s="1329">
        <v>96729670</v>
      </c>
      <c r="AA124" s="1330">
        <v>95849000</v>
      </c>
      <c r="AB124" s="1331">
        <v>88701100</v>
      </c>
      <c r="AC124" s="1332">
        <v>93237000</v>
      </c>
      <c r="AD124" s="1333">
        <v>100907200</v>
      </c>
      <c r="AE124" s="1334" t="s">
        <v>35</v>
      </c>
    </row>
    <row r="125" spans="2:31" x14ac:dyDescent="0.25">
      <c r="B125" s="3148" t="s">
        <v>191</v>
      </c>
      <c r="C125" s="1336">
        <f>'ménages OCDE'!C71</f>
        <v>1564100</v>
      </c>
      <c r="D125" s="1336">
        <f>'ménages OCDE'!D71</f>
        <v>1469000</v>
      </c>
      <c r="E125" s="1336">
        <f>'ménages OCDE'!E71</f>
        <v>1315600</v>
      </c>
      <c r="F125" s="1336">
        <f>'ménages OCDE'!F71</f>
        <v>1452800</v>
      </c>
      <c r="G125" s="1336">
        <f>'ménages OCDE'!G71</f>
        <v>1851000</v>
      </c>
      <c r="H125" s="1336">
        <f>'ménages OCDE'!H71</f>
        <v>1508900</v>
      </c>
      <c r="I125" s="1336">
        <f>'ménages OCDE'!I71</f>
        <v>1701200</v>
      </c>
      <c r="J125" s="1336">
        <f>'ménages OCDE'!J71</f>
        <v>2039300</v>
      </c>
      <c r="K125" s="1336">
        <f>'ménages OCDE'!K71</f>
        <v>1683800</v>
      </c>
      <c r="L125" s="1336">
        <f>'ménages OCDE'!L71</f>
        <v>2147800</v>
      </c>
      <c r="M125" s="1336">
        <f>'ménages OCDE'!M71</f>
        <v>3202900</v>
      </c>
      <c r="N125" s="1336">
        <f>'ménages OCDE'!N71</f>
        <v>4087400</v>
      </c>
      <c r="O125" s="1336">
        <f>'ménages OCDE'!O71</f>
        <v>4275200</v>
      </c>
      <c r="P125" s="1336">
        <f>'ménages OCDE'!P71</f>
        <v>3756200</v>
      </c>
      <c r="Q125" s="1336">
        <f>'ménages OCDE'!Q71</f>
        <v>3088700</v>
      </c>
      <c r="R125" s="1336">
        <f>'ménages OCDE'!R71</f>
        <v>3411000</v>
      </c>
      <c r="S125" s="1336">
        <f>'ménages OCDE'!S71</f>
        <v>3533700</v>
      </c>
      <c r="T125" s="1336">
        <f>'ménages OCDE'!T71</f>
        <v>5886300</v>
      </c>
      <c r="U125" s="1336">
        <f>'ménages OCDE'!U71</f>
        <v>7292500</v>
      </c>
      <c r="V125" s="1336">
        <f>'ménages OCDE'!V71</f>
        <v>8766200</v>
      </c>
      <c r="W125" s="1336">
        <f>'ménages OCDE'!W71</f>
        <v>9630300</v>
      </c>
      <c r="X125" s="1336">
        <f>'ménages OCDE'!X71</f>
        <v>7916600</v>
      </c>
      <c r="Y125" s="1336">
        <f>'ménages OCDE'!Y71</f>
        <v>8619500</v>
      </c>
      <c r="Z125" s="1336">
        <f>'ménages OCDE'!Z71</f>
        <v>8996300</v>
      </c>
      <c r="AA125" s="1336">
        <f>'ménages OCDE'!AA71</f>
        <v>6645600</v>
      </c>
      <c r="AB125" s="1336">
        <f>'ménages OCDE'!AB71</f>
        <v>6462700</v>
      </c>
      <c r="AC125" s="1336">
        <f>'ménages OCDE'!AC71</f>
        <v>7919300</v>
      </c>
      <c r="AD125" s="1336">
        <f>'ménages OCDE'!AD71</f>
        <v>8646000</v>
      </c>
      <c r="AE125" s="1336" t="str">
        <f>'ménages OCDE'!AE71</f>
        <v/>
      </c>
    </row>
    <row r="126" spans="2:31" x14ac:dyDescent="0.25">
      <c r="B126" s="3159" t="s">
        <v>192</v>
      </c>
      <c r="C126" s="1336">
        <f>'ménages OCDE'!C72</f>
        <v>1564100</v>
      </c>
      <c r="D126" s="1336">
        <f>'ménages OCDE'!D72</f>
        <v>1469000</v>
      </c>
      <c r="E126" s="1336">
        <f>'ménages OCDE'!E72</f>
        <v>1315600</v>
      </c>
      <c r="F126" s="1336">
        <f>'ménages OCDE'!F72</f>
        <v>1452800</v>
      </c>
      <c r="G126" s="1336">
        <f>'ménages OCDE'!G72</f>
        <v>1851000</v>
      </c>
      <c r="H126" s="1336">
        <f>'ménages OCDE'!H72</f>
        <v>1508900</v>
      </c>
      <c r="I126" s="1336">
        <f>'ménages OCDE'!I72</f>
        <v>1701200</v>
      </c>
      <c r="J126" s="1336">
        <f>'ménages OCDE'!J72</f>
        <v>2039300</v>
      </c>
      <c r="K126" s="1336">
        <f>'ménages OCDE'!K72</f>
        <v>1683800</v>
      </c>
      <c r="L126" s="1336">
        <f>'ménages OCDE'!L72</f>
        <v>2147800</v>
      </c>
      <c r="M126" s="1336">
        <f>'ménages OCDE'!M72</f>
        <v>3202900</v>
      </c>
      <c r="N126" s="1336">
        <f>'ménages OCDE'!N72</f>
        <v>4087400</v>
      </c>
      <c r="O126" s="1336">
        <f>'ménages OCDE'!O72</f>
        <v>4275200</v>
      </c>
      <c r="P126" s="1336">
        <f>'ménages OCDE'!P72</f>
        <v>3756200</v>
      </c>
      <c r="Q126" s="1336">
        <f>'ménages OCDE'!Q72</f>
        <v>3088700</v>
      </c>
      <c r="R126" s="1336">
        <f>'ménages OCDE'!R72</f>
        <v>3411000</v>
      </c>
      <c r="S126" s="1336">
        <f>'ménages OCDE'!S72</f>
        <v>3533700</v>
      </c>
      <c r="T126" s="1336">
        <f>'ménages OCDE'!T72</f>
        <v>5886300</v>
      </c>
      <c r="U126" s="1336">
        <f>'ménages OCDE'!U72</f>
        <v>7292500</v>
      </c>
      <c r="V126" s="1336">
        <f>'ménages OCDE'!V72</f>
        <v>8766200</v>
      </c>
      <c r="W126" s="1336">
        <f>'ménages OCDE'!W72</f>
        <v>9630300</v>
      </c>
      <c r="X126" s="1336">
        <f>'ménages OCDE'!X72</f>
        <v>7916600</v>
      </c>
      <c r="Y126" s="1336">
        <f>'ménages OCDE'!Y72</f>
        <v>8619500</v>
      </c>
      <c r="Z126" s="1336">
        <f>'ménages OCDE'!Z72</f>
        <v>8996300</v>
      </c>
      <c r="AA126" s="1336">
        <f>'ménages OCDE'!AA72</f>
        <v>6645600</v>
      </c>
      <c r="AB126" s="1336">
        <f>'ménages OCDE'!AB72</f>
        <v>6462700</v>
      </c>
      <c r="AC126" s="1336">
        <f>'ménages OCDE'!AC72</f>
        <v>7919300</v>
      </c>
      <c r="AD126" s="1336">
        <f>'ménages OCDE'!AD72</f>
        <v>8646000</v>
      </c>
      <c r="AE126" s="1336" t="str">
        <f>'ménages OCDE'!AE72</f>
        <v/>
      </c>
    </row>
    <row r="127" spans="2:31" ht="15" customHeight="1" x14ac:dyDescent="0.25">
      <c r="B127" s="3637" t="s">
        <v>58</v>
      </c>
      <c r="C127" s="3638"/>
      <c r="D127" s="3639"/>
      <c r="E127" s="3640"/>
      <c r="F127" s="3641"/>
      <c r="G127" s="3642"/>
      <c r="H127" s="3643"/>
      <c r="I127" s="3644"/>
      <c r="J127" s="3645"/>
      <c r="K127" s="3646"/>
      <c r="L127" s="3647"/>
      <c r="M127" s="3648"/>
      <c r="N127" s="3649"/>
      <c r="O127" s="3650"/>
      <c r="P127" s="3651"/>
      <c r="Q127" s="3652"/>
      <c r="R127" s="3653"/>
      <c r="S127" s="3654"/>
      <c r="T127" s="3655"/>
      <c r="U127" s="3656"/>
      <c r="V127" s="3657"/>
      <c r="W127" s="3658"/>
      <c r="X127" s="3659"/>
      <c r="Y127" s="3660"/>
      <c r="Z127" s="3661"/>
      <c r="AA127" s="3662"/>
      <c r="AB127" s="3663"/>
      <c r="AC127" s="3664"/>
      <c r="AD127" s="3665"/>
      <c r="AE127" s="1395" t="s">
        <v>35</v>
      </c>
    </row>
    <row r="128" spans="2:31" x14ac:dyDescent="0.25">
      <c r="B128" s="1396" t="s">
        <v>37</v>
      </c>
      <c r="C128" s="1397">
        <f>'VA eurostat'!B43</f>
        <v>60720</v>
      </c>
      <c r="D128" s="1397">
        <f>'VA eurostat'!C43</f>
        <v>69862</v>
      </c>
      <c r="E128" s="1397">
        <f>'VA eurostat'!D43</f>
        <v>78635</v>
      </c>
      <c r="F128" s="1397">
        <f>'VA eurostat'!E43</f>
        <v>73592</v>
      </c>
      <c r="G128" s="1397">
        <f>'VA eurostat'!F43</f>
        <v>84333</v>
      </c>
      <c r="H128" s="1397">
        <f>'VA eurostat'!G43</f>
        <v>112325</v>
      </c>
      <c r="I128" s="1397">
        <f>'VA eurostat'!H43</f>
        <v>116754</v>
      </c>
      <c r="J128" s="1397">
        <f>'VA eurostat'!I43</f>
        <v>121613</v>
      </c>
      <c r="K128" s="1397">
        <f>'VA eurostat'!J43</f>
        <v>117575</v>
      </c>
      <c r="L128" s="1397">
        <f>'VA eurostat'!K43</f>
        <v>127179</v>
      </c>
      <c r="M128" s="1397">
        <f>'VA eurostat'!L43</f>
        <v>154076</v>
      </c>
      <c r="N128" s="1397">
        <f>'VA eurostat'!M43</f>
        <v>175170</v>
      </c>
      <c r="O128" s="1397">
        <f>'VA eurostat'!N43</f>
        <v>182916</v>
      </c>
      <c r="P128" s="1397">
        <f>'VA eurostat'!O43</f>
        <v>206060</v>
      </c>
      <c r="Q128" s="1397">
        <f>'VA eurostat'!P43</f>
        <v>170214</v>
      </c>
      <c r="R128" s="1397">
        <f>'VA eurostat'!Q43</f>
        <v>198496</v>
      </c>
      <c r="S128" s="1397">
        <f>'VA eurostat'!R43</f>
        <v>223867</v>
      </c>
      <c r="T128" s="1397">
        <f>'VA eurostat'!S43</f>
        <v>247477</v>
      </c>
      <c r="U128" s="1397">
        <f>'VA eurostat'!T43</f>
        <v>242603</v>
      </c>
      <c r="V128" s="1397">
        <f>'VA eurostat'!U43</f>
        <v>228300</v>
      </c>
      <c r="W128" s="1397">
        <f>'VA eurostat'!V43</f>
        <v>202737</v>
      </c>
      <c r="X128" s="1397">
        <f>'VA eurostat'!W43</f>
        <v>187934</v>
      </c>
      <c r="Y128" s="1397">
        <f>'VA eurostat'!X43</f>
        <v>202758</v>
      </c>
      <c r="Z128" s="1397">
        <f>'VA eurostat'!Y43</f>
        <v>218724</v>
      </c>
      <c r="AA128" s="1397">
        <f>'VA eurostat'!Z43</f>
        <v>210429</v>
      </c>
      <c r="AB128" s="1397">
        <f>'VA eurostat'!AA43</f>
        <v>178632</v>
      </c>
      <c r="AC128" s="1397">
        <f>'VA eurostat'!AB43</f>
        <v>254610</v>
      </c>
      <c r="AD128" s="1397">
        <f>'VA eurostat'!AC43</f>
        <v>384747</v>
      </c>
      <c r="AE128" s="1425" t="s">
        <v>35</v>
      </c>
    </row>
    <row r="129" spans="2:31" x14ac:dyDescent="0.25">
      <c r="B129" s="1426" t="s">
        <v>38</v>
      </c>
      <c r="C129" s="1427">
        <f>'EBE eurostat'!B43</f>
        <v>29406</v>
      </c>
      <c r="D129" s="1427">
        <f>'EBE eurostat'!C43</f>
        <v>35685</v>
      </c>
      <c r="E129" s="1427">
        <f>'EBE eurostat'!D43</f>
        <v>39786</v>
      </c>
      <c r="F129" s="1427">
        <f>'EBE eurostat'!E43</f>
        <v>32520</v>
      </c>
      <c r="G129" s="1427">
        <f>'EBE eurostat'!F43</f>
        <v>39439</v>
      </c>
      <c r="H129" s="1427">
        <f>'EBE eurostat'!G43</f>
        <v>63289</v>
      </c>
      <c r="I129" s="1427">
        <f>'EBE eurostat'!H43</f>
        <v>65136</v>
      </c>
      <c r="J129" s="1427">
        <f>'EBE eurostat'!I43</f>
        <v>63640</v>
      </c>
      <c r="K129" s="1427">
        <f>'EBE eurostat'!J43</f>
        <v>62238</v>
      </c>
      <c r="L129" s="1427">
        <f>'EBE eurostat'!K43</f>
        <v>71800</v>
      </c>
      <c r="M129" s="1427">
        <f>'EBE eurostat'!L43</f>
        <v>91744</v>
      </c>
      <c r="N129" s="1427">
        <f>'EBE eurostat'!M43</f>
        <v>106091</v>
      </c>
      <c r="O129" s="1427">
        <f>'EBE eurostat'!N43</f>
        <v>105367</v>
      </c>
      <c r="P129" s="1427">
        <f>'EBE eurostat'!O43</f>
        <v>122055</v>
      </c>
      <c r="Q129" s="1427">
        <f>'EBE eurostat'!P43</f>
        <v>90706</v>
      </c>
      <c r="R129" s="1427">
        <f>'EBE eurostat'!Q43</f>
        <v>110310</v>
      </c>
      <c r="S129" s="1427">
        <f>'EBE eurostat'!R43</f>
        <v>127124</v>
      </c>
      <c r="T129" s="1427">
        <f>'EBE eurostat'!S43</f>
        <v>139125</v>
      </c>
      <c r="U129" s="1427">
        <f>'EBE eurostat'!T43</f>
        <v>132585</v>
      </c>
      <c r="V129" s="1427">
        <f>'EBE eurostat'!U43</f>
        <v>121380</v>
      </c>
      <c r="W129" s="1427">
        <f>'EBE eurostat'!V43</f>
        <v>100922</v>
      </c>
      <c r="X129" s="1427">
        <f>'EBE eurostat'!W43</f>
        <v>89331</v>
      </c>
      <c r="Y129" s="1427">
        <f>'EBE eurostat'!X43</f>
        <v>101865</v>
      </c>
      <c r="Z129" s="1427">
        <f>'EBE eurostat'!Y43</f>
        <v>115431</v>
      </c>
      <c r="AA129" s="1427">
        <f>'EBE eurostat'!Z43</f>
        <v>103464</v>
      </c>
      <c r="AB129" s="1427">
        <f>'EBE eurostat'!AA43</f>
        <v>82756</v>
      </c>
      <c r="AC129" s="1427">
        <f>'EBE eurostat'!AB43</f>
        <v>145894</v>
      </c>
      <c r="AD129" s="1427">
        <f>'EBE eurostat'!AC43</f>
        <v>263967</v>
      </c>
      <c r="AE129" s="1428" t="s">
        <v>35</v>
      </c>
    </row>
    <row r="130" spans="2:31" x14ac:dyDescent="0.25">
      <c r="B130" s="1429" t="s">
        <v>39</v>
      </c>
      <c r="C130" s="2865">
        <f>' revenus distribués verEurostat'!B43</f>
        <v>4342</v>
      </c>
      <c r="D130" s="2865">
        <f>' revenus distribués verEurostat'!C43</f>
        <v>6880</v>
      </c>
      <c r="E130" s="2865">
        <f>' revenus distribués verEurostat'!D43</f>
        <v>9385</v>
      </c>
      <c r="F130" s="2865">
        <f>' revenus distribués verEurostat'!E43</f>
        <v>8659</v>
      </c>
      <c r="G130" s="2865">
        <f>' revenus distribués verEurostat'!F43</f>
        <v>10199</v>
      </c>
      <c r="H130" s="2865">
        <f>' revenus distribués verEurostat'!G43</f>
        <v>25036</v>
      </c>
      <c r="I130" s="2865">
        <f>' revenus distribués verEurostat'!H43</f>
        <v>21482</v>
      </c>
      <c r="J130" s="2865">
        <f>' revenus distribués verEurostat'!I43</f>
        <v>23002</v>
      </c>
      <c r="K130" s="2865">
        <f>' revenus distribués verEurostat'!J43</f>
        <v>23752</v>
      </c>
      <c r="L130" s="2865">
        <f>' revenus distribués verEurostat'!K43</f>
        <v>28245</v>
      </c>
      <c r="M130" s="2865">
        <f>' revenus distribués verEurostat'!L43</f>
        <v>42303</v>
      </c>
      <c r="N130" s="2865">
        <f>' revenus distribués verEurostat'!M43</f>
        <v>40356</v>
      </c>
      <c r="O130" s="2865">
        <f>' revenus distribués verEurostat'!N43</f>
        <v>40534</v>
      </c>
      <c r="P130" s="2865">
        <f>' revenus distribués verEurostat'!O43</f>
        <v>48250</v>
      </c>
      <c r="Q130" s="2865">
        <f>' revenus distribués verEurostat'!P43</f>
        <v>31184</v>
      </c>
      <c r="R130" s="2865">
        <f>' revenus distribués verEurostat'!Q43</f>
        <v>30662</v>
      </c>
      <c r="S130" s="2865">
        <f>' revenus distribués verEurostat'!R43</f>
        <v>36638</v>
      </c>
      <c r="T130" s="2865">
        <f>' revenus distribués verEurostat'!S43</f>
        <v>47269</v>
      </c>
      <c r="U130" s="2865">
        <f>' revenus distribués verEurostat'!T43</f>
        <v>54851</v>
      </c>
      <c r="V130" s="2865">
        <f>' revenus distribués verEurostat'!U43</f>
        <v>52625</v>
      </c>
      <c r="W130" s="2865">
        <f>' revenus distribués verEurostat'!V43</f>
        <v>48716</v>
      </c>
      <c r="X130" s="2865">
        <f>' revenus distribués verEurostat'!W43</f>
        <v>40610</v>
      </c>
      <c r="Y130" s="2865">
        <f>' revenus distribués verEurostat'!X43</f>
        <v>55202</v>
      </c>
      <c r="Z130" s="2865">
        <f>' revenus distribués verEurostat'!Y43</f>
        <v>67879</v>
      </c>
      <c r="AA130" s="2865">
        <f>' revenus distribués verEurostat'!Z43</f>
        <v>62815</v>
      </c>
      <c r="AB130" s="2865">
        <f>' revenus distribués verEurostat'!AA43</f>
        <v>48383</v>
      </c>
      <c r="AC130" s="2865">
        <f>' revenus distribués verEurostat'!AB43</f>
        <v>70934</v>
      </c>
      <c r="AD130" s="2865">
        <f>' revenus distribués verEurostat'!AC43</f>
        <v>106281</v>
      </c>
      <c r="AE130" s="2866"/>
    </row>
    <row r="131" spans="2:31" x14ac:dyDescent="0.25">
      <c r="B131" t="s">
        <v>185</v>
      </c>
      <c r="C131" s="1430">
        <v>35975</v>
      </c>
      <c r="D131" s="1431">
        <v>56394</v>
      </c>
      <c r="E131" s="1432">
        <v>75253</v>
      </c>
      <c r="F131" s="1433">
        <v>73309</v>
      </c>
      <c r="G131" s="1434">
        <v>84756</v>
      </c>
      <c r="H131" s="1435">
        <v>203115</v>
      </c>
      <c r="I131" s="1436">
        <v>172897</v>
      </c>
      <c r="J131" s="1437">
        <v>172714</v>
      </c>
      <c r="K131" s="1438">
        <v>190093</v>
      </c>
      <c r="L131" s="1439">
        <v>236400</v>
      </c>
      <c r="M131" s="1440">
        <v>338810</v>
      </c>
      <c r="N131" s="1441">
        <v>324750</v>
      </c>
      <c r="O131" s="1442">
        <v>324943</v>
      </c>
      <c r="P131" s="2999">
        <v>396791</v>
      </c>
      <c r="Q131" s="1443">
        <v>272164</v>
      </c>
      <c r="R131" s="1444">
        <v>245427</v>
      </c>
      <c r="S131" s="1445">
        <v>285533</v>
      </c>
      <c r="T131" s="1446">
        <v>353339</v>
      </c>
      <c r="U131" s="1447">
        <v>428209</v>
      </c>
      <c r="V131" s="1448">
        <v>439654</v>
      </c>
      <c r="W131" s="1449">
        <v>435990</v>
      </c>
      <c r="X131" s="1450">
        <v>377290</v>
      </c>
      <c r="Y131" s="3050">
        <v>514866</v>
      </c>
      <c r="Z131" s="1451">
        <v>651467</v>
      </c>
      <c r="AA131" s="1452">
        <v>618799</v>
      </c>
      <c r="AB131" s="1453">
        <v>518801</v>
      </c>
      <c r="AC131" s="1454">
        <v>720925</v>
      </c>
      <c r="AD131" s="1455">
        <v>1073710</v>
      </c>
      <c r="AE131" s="1456" t="s">
        <v>35</v>
      </c>
    </row>
    <row r="132" spans="2:31" x14ac:dyDescent="0.25">
      <c r="B132" s="1457" t="s">
        <v>40</v>
      </c>
      <c r="C132" s="1458">
        <f>' épargen brute eurost'!B43</f>
        <v>15960</v>
      </c>
      <c r="D132" s="1458">
        <f>' épargen brute eurost'!C43</f>
        <v>18119</v>
      </c>
      <c r="E132" s="1458">
        <f>' épargen brute eurost'!D43</f>
        <v>20302</v>
      </c>
      <c r="F132" s="1458">
        <f>' épargen brute eurost'!E43</f>
        <v>18155</v>
      </c>
      <c r="G132" s="1458">
        <f>' épargen brute eurost'!F43</f>
        <v>20328</v>
      </c>
      <c r="H132" s="1458">
        <f>' épargen brute eurost'!G43</f>
        <v>24478</v>
      </c>
      <c r="I132" s="1458">
        <f>' épargen brute eurost'!H43</f>
        <v>30610</v>
      </c>
      <c r="J132" s="1458">
        <f>' épargen brute eurost'!I43</f>
        <v>26566</v>
      </c>
      <c r="K132" s="1458">
        <f>' épargen brute eurost'!J43</f>
        <v>25409</v>
      </c>
      <c r="L132" s="1458">
        <f>' épargen brute eurost'!K43</f>
        <v>26151</v>
      </c>
      <c r="M132" s="1458">
        <f>' épargen brute eurost'!L43</f>
        <v>31393</v>
      </c>
      <c r="N132" s="1458">
        <f>' épargen brute eurost'!M43</f>
        <v>45482</v>
      </c>
      <c r="O132" s="1458">
        <f>' épargen brute eurost'!N43</f>
        <v>41960</v>
      </c>
      <c r="P132" s="1458">
        <f>' épargen brute eurost'!O43</f>
        <v>44690</v>
      </c>
      <c r="Q132" s="1458">
        <f>' épargen brute eurost'!P43</f>
        <v>39357</v>
      </c>
      <c r="R132" s="1458">
        <f>' épargen brute eurost'!Q43</f>
        <v>47761</v>
      </c>
      <c r="S132" s="1458">
        <f>' épargen brute eurost'!R43</f>
        <v>50963</v>
      </c>
      <c r="T132" s="1458">
        <f>' épargen brute eurost'!S43</f>
        <v>59351</v>
      </c>
      <c r="U132" s="1458">
        <f>' épargen brute eurost'!T43</f>
        <v>63188</v>
      </c>
      <c r="V132" s="1458">
        <f>' épargen brute eurost'!U43</f>
        <v>65487</v>
      </c>
      <c r="W132" s="1458">
        <f>' épargen brute eurost'!V43</f>
        <v>55930</v>
      </c>
      <c r="X132" s="1458">
        <f>' épargen brute eurost'!W43</f>
        <v>55353</v>
      </c>
      <c r="Y132" s="1458">
        <f>' épargen brute eurost'!X43</f>
        <v>55689</v>
      </c>
      <c r="Z132" s="1458">
        <f>' épargen brute eurost'!Y43</f>
        <v>59926</v>
      </c>
      <c r="AA132" s="1458">
        <f>' épargen brute eurost'!Z43</f>
        <v>50210</v>
      </c>
      <c r="AB132" s="1458">
        <f>' épargen brute eurost'!AA43</f>
        <v>50395</v>
      </c>
      <c r="AC132" s="1458">
        <f>' épargen brute eurost'!AB43</f>
        <v>55844</v>
      </c>
      <c r="AD132" s="1458">
        <f>' épargen brute eurost'!AC43</f>
        <v>82084</v>
      </c>
      <c r="AE132" s="1459" t="s">
        <v>35</v>
      </c>
    </row>
    <row r="133" spans="2:31" x14ac:dyDescent="0.25">
      <c r="B133" s="1460" t="s">
        <v>41</v>
      </c>
      <c r="C133" s="1461">
        <f>'FBCF eurostat'!B43</f>
        <v>14558</v>
      </c>
      <c r="D133" s="1461">
        <f>'FBCF eurostat'!C43</f>
        <v>16509</v>
      </c>
      <c r="E133" s="1461">
        <f>'FBCF eurostat'!D43</f>
        <v>20476</v>
      </c>
      <c r="F133" s="1461">
        <f>'FBCF eurostat'!E43</f>
        <v>23057</v>
      </c>
      <c r="G133" s="1461">
        <f>'FBCF eurostat'!F43</f>
        <v>21459</v>
      </c>
      <c r="H133" s="1461">
        <f>'FBCF eurostat'!G43</f>
        <v>21927</v>
      </c>
      <c r="I133" s="1461">
        <f>'FBCF eurostat'!H43</f>
        <v>21625</v>
      </c>
      <c r="J133" s="1461">
        <f>'FBCF eurostat'!I43</f>
        <v>22841</v>
      </c>
      <c r="K133" s="1461">
        <f>'FBCF eurostat'!J43</f>
        <v>21169</v>
      </c>
      <c r="L133" s="1461">
        <f>'FBCF eurostat'!K43</f>
        <v>22388</v>
      </c>
      <c r="M133" s="1461">
        <f>'FBCF eurostat'!L43</f>
        <v>28713</v>
      </c>
      <c r="N133" s="1461">
        <f>'FBCF eurostat'!M43</f>
        <v>32719</v>
      </c>
      <c r="O133" s="1461">
        <f>'FBCF eurostat'!N43</f>
        <v>40950</v>
      </c>
      <c r="P133" s="1461">
        <f>'FBCF eurostat'!O43</f>
        <v>43237</v>
      </c>
      <c r="Q133" s="1461">
        <f>'FBCF eurostat'!P43</f>
        <v>38273</v>
      </c>
      <c r="R133" s="1461">
        <f>'FBCF eurostat'!Q43</f>
        <v>38480</v>
      </c>
      <c r="S133" s="1461">
        <f>'FBCF eurostat'!R43</f>
        <v>43440</v>
      </c>
      <c r="T133" s="1461">
        <f>'FBCF eurostat'!S43</f>
        <v>51673</v>
      </c>
      <c r="U133" s="1461">
        <f>'FBCF eurostat'!T43</f>
        <v>52547</v>
      </c>
      <c r="V133" s="1461">
        <f>'FBCF eurostat'!U43</f>
        <v>50502</v>
      </c>
      <c r="W133" s="1461">
        <f>'FBCF eurostat'!V43</f>
        <v>45133</v>
      </c>
      <c r="X133" s="1461">
        <f>'FBCF eurostat'!W43</f>
        <v>44317</v>
      </c>
      <c r="Y133" s="1461">
        <f>'FBCF eurostat'!X43</f>
        <v>43965</v>
      </c>
      <c r="Z133" s="1461">
        <f>'FBCF eurostat'!Y43</f>
        <v>45386</v>
      </c>
      <c r="AA133" s="1461">
        <f>'FBCF eurostat'!Z43</f>
        <v>51956</v>
      </c>
      <c r="AB133" s="1461">
        <f>'FBCF eurostat'!AA43</f>
        <v>46821</v>
      </c>
      <c r="AC133" s="1461">
        <f>'FBCF eurostat'!AB43</f>
        <v>49905</v>
      </c>
      <c r="AD133" s="1461">
        <f>'FBCF eurostat'!AC43</f>
        <v>58059</v>
      </c>
      <c r="AE133" s="1462" t="s">
        <v>35</v>
      </c>
    </row>
    <row r="134" spans="2:31" x14ac:dyDescent="0.25">
      <c r="B134" s="3148" t="s">
        <v>191</v>
      </c>
      <c r="C134" s="1463">
        <f>'revenus distibués recus ménages'!B43</f>
        <v>1313</v>
      </c>
      <c r="D134" s="1463">
        <f>'revenus distibués recus ménages'!C43</f>
        <v>1404</v>
      </c>
      <c r="E134" s="1463">
        <f>'revenus distibués recus ménages'!D43</f>
        <v>1636</v>
      </c>
      <c r="F134" s="1463">
        <f>'revenus distibués recus ménages'!E43</f>
        <v>2133</v>
      </c>
      <c r="G134" s="1463">
        <f>'revenus distibués recus ménages'!F43</f>
        <v>2334</v>
      </c>
      <c r="H134" s="1463">
        <f>'revenus distibués recus ménages'!G43</f>
        <v>3667</v>
      </c>
      <c r="I134" s="1463">
        <f>'revenus distibués recus ménages'!H43</f>
        <v>1684</v>
      </c>
      <c r="J134" s="1463">
        <f>'revenus distibués recus ménages'!I43</f>
        <v>5781</v>
      </c>
      <c r="K134" s="1463">
        <f>'revenus distibués recus ménages'!J43</f>
        <v>6936</v>
      </c>
      <c r="L134" s="1463">
        <f>'revenus distibués recus ménages'!K43</f>
        <v>7549</v>
      </c>
      <c r="M134" s="1463">
        <f>'revenus distibués recus ménages'!L43</f>
        <v>12460</v>
      </c>
      <c r="N134" s="1463">
        <f>'revenus distibués recus ménages'!M43</f>
        <v>939</v>
      </c>
      <c r="O134" s="1463">
        <f>'revenus distibués recus ménages'!N43</f>
        <v>2311</v>
      </c>
      <c r="P134" s="1463">
        <f>'revenus distibués recus ménages'!O43</f>
        <v>3225</v>
      </c>
      <c r="Q134" s="1463">
        <f>'revenus distibués recus ménages'!P43</f>
        <v>3000</v>
      </c>
      <c r="R134" s="1463">
        <f>'revenus distibués recus ménages'!Q43</f>
        <v>4010</v>
      </c>
      <c r="S134" s="1463">
        <f>'revenus distibués recus ménages'!R43</f>
        <v>4308</v>
      </c>
      <c r="T134" s="1463">
        <f>'revenus distibués recus ménages'!S43</f>
        <v>4816</v>
      </c>
      <c r="U134" s="1463">
        <f>'revenus distibués recus ménages'!T43</f>
        <v>5037</v>
      </c>
      <c r="V134" s="1463">
        <f>'revenus distibués recus ménages'!U43</f>
        <v>5667</v>
      </c>
      <c r="W134" s="1463">
        <f>'revenus distibués recus ménages'!V43</f>
        <v>10213</v>
      </c>
      <c r="X134" s="1463">
        <f>'revenus distibués recus ménages'!W43</f>
        <v>7445</v>
      </c>
      <c r="Y134" s="1463">
        <f>'revenus distibués recus ménages'!X43</f>
        <v>7590</v>
      </c>
      <c r="Z134" s="1463">
        <f>'revenus distibués recus ménages'!Y43</f>
        <v>7954</v>
      </c>
      <c r="AA134" s="1463">
        <f>'revenus distibués recus ménages'!Z43</f>
        <v>8588</v>
      </c>
      <c r="AB134" s="1463">
        <f>'revenus distibués recus ménages'!AA43</f>
        <v>7360</v>
      </c>
      <c r="AC134" s="1463">
        <f>'revenus distibués recus ménages'!AB43</f>
        <v>15678</v>
      </c>
      <c r="AD134" s="1463">
        <f>'revenus distibués recus ménages'!AC43</f>
        <v>7440</v>
      </c>
      <c r="AE134" s="1464" t="s">
        <v>35</v>
      </c>
    </row>
    <row r="135" spans="2:31" x14ac:dyDescent="0.25">
      <c r="B135" s="3159" t="s">
        <v>192</v>
      </c>
      <c r="C135" s="1155">
        <v>0</v>
      </c>
      <c r="D135" s="1155">
        <v>0</v>
      </c>
      <c r="E135" s="1155">
        <v>0</v>
      </c>
      <c r="F135" s="1155">
        <v>0</v>
      </c>
      <c r="G135" s="1155">
        <v>0</v>
      </c>
      <c r="H135" s="1155">
        <v>0</v>
      </c>
      <c r="I135" s="1155">
        <v>0</v>
      </c>
      <c r="J135" s="1155">
        <v>0</v>
      </c>
      <c r="K135" s="1155">
        <v>0</v>
      </c>
      <c r="L135" s="1155">
        <v>0</v>
      </c>
      <c r="M135" s="1155">
        <v>0</v>
      </c>
      <c r="N135" s="1155">
        <v>0</v>
      </c>
      <c r="O135" s="1155">
        <v>0</v>
      </c>
      <c r="P135" s="1155">
        <v>0</v>
      </c>
      <c r="Q135" s="1155">
        <v>0</v>
      </c>
      <c r="R135" s="1155">
        <v>0</v>
      </c>
      <c r="S135" s="1155">
        <v>0</v>
      </c>
      <c r="T135" s="1155">
        <v>0</v>
      </c>
      <c r="U135" s="1155">
        <v>0</v>
      </c>
      <c r="V135" s="1155">
        <v>0</v>
      </c>
      <c r="W135" s="1155">
        <v>0</v>
      </c>
      <c r="X135" s="1155">
        <v>0</v>
      </c>
      <c r="Y135" s="1155">
        <v>0</v>
      </c>
      <c r="Z135" s="1155">
        <v>0</v>
      </c>
      <c r="AA135" s="1155">
        <v>0</v>
      </c>
      <c r="AB135" s="1155">
        <v>0</v>
      </c>
      <c r="AC135" s="1155">
        <v>0</v>
      </c>
      <c r="AD135" s="1155">
        <v>0</v>
      </c>
      <c r="AE135" s="1493" t="s">
        <v>35</v>
      </c>
    </row>
    <row r="136" spans="2:31" ht="15" customHeight="1" x14ac:dyDescent="0.25">
      <c r="B136" s="3666" t="s">
        <v>59</v>
      </c>
      <c r="C136" s="3667"/>
      <c r="D136" s="3668"/>
      <c r="E136" s="3669"/>
      <c r="F136" s="3670"/>
      <c r="G136" s="3671"/>
      <c r="H136" s="3672"/>
      <c r="I136" s="3673"/>
      <c r="J136" s="3674"/>
      <c r="K136" s="3675"/>
      <c r="L136" s="3676"/>
      <c r="M136" s="3677"/>
      <c r="N136" s="3678"/>
      <c r="O136" s="3679"/>
      <c r="P136" s="3680"/>
      <c r="Q136" s="3681"/>
      <c r="R136" s="3682"/>
      <c r="S136" s="3683"/>
      <c r="T136" s="3684"/>
      <c r="U136" s="3685"/>
      <c r="V136" s="3686"/>
      <c r="W136" s="3687"/>
      <c r="X136" s="3688"/>
      <c r="Y136" s="3689"/>
      <c r="Z136" s="3690"/>
      <c r="AA136" s="3691"/>
      <c r="AB136" s="3692"/>
      <c r="AC136" s="3693"/>
      <c r="AD136" s="3694"/>
      <c r="AE136" s="1494" t="s">
        <v>35</v>
      </c>
    </row>
    <row r="137" spans="2:31" x14ac:dyDescent="0.25">
      <c r="B137" s="1495" t="s">
        <v>37</v>
      </c>
      <c r="C137" s="1496">
        <f>'VA eurostat'!B33</f>
        <v>192694</v>
      </c>
      <c r="D137" s="1496">
        <f>'VA eurostat'!C33</f>
        <v>198215</v>
      </c>
      <c r="E137" s="1496">
        <f>'VA eurostat'!D33</f>
        <v>206380</v>
      </c>
      <c r="F137" s="1496">
        <f>'VA eurostat'!E33</f>
        <v>221819</v>
      </c>
      <c r="G137" s="1496">
        <f>'VA eurostat'!F33</f>
        <v>236421</v>
      </c>
      <c r="H137" s="1496">
        <f>'VA eurostat'!G33</f>
        <v>255625</v>
      </c>
      <c r="I137" s="1496">
        <f>'VA eurostat'!H33</f>
        <v>275938</v>
      </c>
      <c r="J137" s="1496">
        <f>'VA eurostat'!I33</f>
        <v>287200</v>
      </c>
      <c r="K137" s="1496">
        <f>'VA eurostat'!J33</f>
        <v>290037</v>
      </c>
      <c r="L137" s="1496">
        <f>'VA eurostat'!K33</f>
        <v>300445</v>
      </c>
      <c r="M137" s="1496">
        <f>'VA eurostat'!L33</f>
        <v>312991</v>
      </c>
      <c r="N137" s="1496">
        <f>'VA eurostat'!M33</f>
        <v>332431</v>
      </c>
      <c r="O137" s="1496">
        <f>'VA eurostat'!N33</f>
        <v>355220</v>
      </c>
      <c r="P137" s="1496">
        <f>'VA eurostat'!O33</f>
        <v>371981</v>
      </c>
      <c r="Q137" s="1496">
        <f>'VA eurostat'!P33</f>
        <v>357413</v>
      </c>
      <c r="R137" s="1496">
        <f>'VA eurostat'!Q33</f>
        <v>359849</v>
      </c>
      <c r="S137" s="1496">
        <f>'VA eurostat'!R33</f>
        <v>369098</v>
      </c>
      <c r="T137" s="1496">
        <f>'VA eurostat'!S33</f>
        <v>372831</v>
      </c>
      <c r="U137" s="1496">
        <f>'VA eurostat'!T33</f>
        <v>377233</v>
      </c>
      <c r="V137" s="1496">
        <f>'VA eurostat'!U33</f>
        <v>382190</v>
      </c>
      <c r="W137" s="1496">
        <f>'VA eurostat'!V33</f>
        <v>398755</v>
      </c>
      <c r="X137" s="1496">
        <f>'VA eurostat'!W33</f>
        <v>412038</v>
      </c>
      <c r="Y137" s="1496">
        <f>'VA eurostat'!X33</f>
        <v>431510</v>
      </c>
      <c r="Z137" s="1496">
        <f>'VA eurostat'!Y33</f>
        <v>452349</v>
      </c>
      <c r="AA137" s="1496">
        <f>'VA eurostat'!Z33</f>
        <v>478309</v>
      </c>
      <c r="AB137" s="1496">
        <f>'VA eurostat'!AA33</f>
        <v>465345</v>
      </c>
      <c r="AC137" s="1496">
        <f>'VA eurostat'!AB33</f>
        <v>515520</v>
      </c>
      <c r="AD137" s="1496">
        <f>'VA eurostat'!AC33</f>
        <v>577781</v>
      </c>
      <c r="AE137" s="1496">
        <f>'VA eurostat'!AD33</f>
        <v>627811</v>
      </c>
    </row>
    <row r="138" spans="2:31" x14ac:dyDescent="0.25">
      <c r="B138" s="1525" t="s">
        <v>38</v>
      </c>
      <c r="C138" s="1526">
        <f>'EBE eurostat'!B33</f>
        <v>70684</v>
      </c>
      <c r="D138" s="1526">
        <f>'EBE eurostat'!C33</f>
        <v>73649</v>
      </c>
      <c r="E138" s="1526">
        <f>'EBE eurostat'!D33</f>
        <v>79628</v>
      </c>
      <c r="F138" s="1526">
        <f>'EBE eurostat'!E33</f>
        <v>86271</v>
      </c>
      <c r="G138" s="1526">
        <f>'EBE eurostat'!F33</f>
        <v>89129</v>
      </c>
      <c r="H138" s="1526">
        <f>'EBE eurostat'!G33</f>
        <v>95498</v>
      </c>
      <c r="I138" s="1526">
        <f>'EBE eurostat'!H33</f>
        <v>107391</v>
      </c>
      <c r="J138" s="1526">
        <f>'EBE eurostat'!I33</f>
        <v>111704</v>
      </c>
      <c r="K138" s="1526">
        <f>'EBE eurostat'!J33</f>
        <v>110184</v>
      </c>
      <c r="L138" s="1526">
        <f>'EBE eurostat'!K33</f>
        <v>118269</v>
      </c>
      <c r="M138" s="1526">
        <f>'EBE eurostat'!L33</f>
        <v>127422</v>
      </c>
      <c r="N138" s="1526">
        <f>'EBE eurostat'!M33</f>
        <v>140231</v>
      </c>
      <c r="O138" s="1526">
        <f>'EBE eurostat'!N33</f>
        <v>151711</v>
      </c>
      <c r="P138" s="1526">
        <f>'EBE eurostat'!O33</f>
        <v>155406</v>
      </c>
      <c r="Q138" s="1526">
        <f>'EBE eurostat'!P33</f>
        <v>139560</v>
      </c>
      <c r="R138" s="1526">
        <f>'EBE eurostat'!Q33</f>
        <v>143957</v>
      </c>
      <c r="S138" s="1526">
        <f>'EBE eurostat'!R33</f>
        <v>145131</v>
      </c>
      <c r="T138" s="1526">
        <f>'EBE eurostat'!S33</f>
        <v>144145</v>
      </c>
      <c r="U138" s="1526">
        <f>'EBE eurostat'!T33</f>
        <v>146939</v>
      </c>
      <c r="V138" s="1526">
        <f>'EBE eurostat'!U33</f>
        <v>147117</v>
      </c>
      <c r="W138" s="1526">
        <f>'EBE eurostat'!V33</f>
        <v>162305</v>
      </c>
      <c r="X138" s="1526">
        <f>'EBE eurostat'!W33</f>
        <v>166092</v>
      </c>
      <c r="Y138" s="1526">
        <f>'EBE eurostat'!X33</f>
        <v>176088</v>
      </c>
      <c r="Z138" s="1526">
        <f>'EBE eurostat'!Y33</f>
        <v>181313</v>
      </c>
      <c r="AA138" s="1526">
        <f>'EBE eurostat'!Z33</f>
        <v>191973</v>
      </c>
      <c r="AB138" s="1526">
        <f>'EBE eurostat'!AA33</f>
        <v>187885</v>
      </c>
      <c r="AC138" s="1526">
        <f>'EBE eurostat'!AB33</f>
        <v>223578</v>
      </c>
      <c r="AD138" s="1526">
        <f>'EBE eurostat'!AC33</f>
        <v>256241</v>
      </c>
      <c r="AE138" s="1526">
        <f>'EBE eurostat'!AD33</f>
        <v>276335</v>
      </c>
    </row>
    <row r="139" spans="2:31" x14ac:dyDescent="0.25">
      <c r="B139" s="1527" t="s">
        <v>39</v>
      </c>
      <c r="C139" s="1528">
        <f>' revenus distribués verEurostat'!B33</f>
        <v>14041</v>
      </c>
      <c r="D139" s="1528">
        <f>' revenus distribués verEurostat'!C33</f>
        <v>14696</v>
      </c>
      <c r="E139" s="1528">
        <f>' revenus distribués verEurostat'!D33</f>
        <v>17161</v>
      </c>
      <c r="F139" s="1528">
        <f>' revenus distribués verEurostat'!E33</f>
        <v>18109</v>
      </c>
      <c r="G139" s="1528">
        <f>' revenus distribués verEurostat'!F33</f>
        <v>20792</v>
      </c>
      <c r="H139" s="1528">
        <f>' revenus distribués verEurostat'!G33</f>
        <v>24499</v>
      </c>
      <c r="I139" s="1528">
        <f>' revenus distribués verEurostat'!H33</f>
        <v>31398</v>
      </c>
      <c r="J139" s="1528">
        <f>' revenus distribués verEurostat'!I33</f>
        <v>28230</v>
      </c>
      <c r="K139" s="1528">
        <f>' revenus distribués verEurostat'!J33</f>
        <v>26497</v>
      </c>
      <c r="L139" s="1528">
        <f>' revenus distribués verEurostat'!K33</f>
        <v>39991</v>
      </c>
      <c r="M139" s="1528">
        <f>' revenus distribués verEurostat'!L33</f>
        <v>59532</v>
      </c>
      <c r="N139" s="1528">
        <f>' revenus distribués verEurostat'!M33</f>
        <v>49100</v>
      </c>
      <c r="O139" s="1528">
        <f>' revenus distribués verEurostat'!N33</f>
        <v>66503</v>
      </c>
      <c r="P139" s="1528">
        <f>' revenus distribués verEurostat'!O33</f>
        <v>64956</v>
      </c>
      <c r="Q139" s="1528">
        <f>' revenus distribués verEurostat'!P33</f>
        <v>54611</v>
      </c>
      <c r="R139" s="1528">
        <f>' revenus distribués verEurostat'!Q33</f>
        <v>65380</v>
      </c>
      <c r="S139" s="1528">
        <f>' revenus distribués verEurostat'!R33</f>
        <v>66599</v>
      </c>
      <c r="T139" s="1528">
        <f>' revenus distribués verEurostat'!S33</f>
        <v>59812</v>
      </c>
      <c r="U139" s="1528">
        <f>' revenus distribués verEurostat'!T33</f>
        <v>80770</v>
      </c>
      <c r="V139" s="1528">
        <f>' revenus distribués verEurostat'!U33</f>
        <v>76331</v>
      </c>
      <c r="W139" s="1528">
        <f>' revenus distribués verEurostat'!V33</f>
        <v>73125</v>
      </c>
      <c r="X139" s="1528">
        <f>' revenus distribués verEurostat'!W33</f>
        <v>88527</v>
      </c>
      <c r="Y139" s="1528">
        <f>' revenus distribués verEurostat'!X33</f>
        <v>86329</v>
      </c>
      <c r="Z139" s="1528">
        <f>' revenus distribués verEurostat'!Y33</f>
        <v>124051</v>
      </c>
      <c r="AA139" s="1528">
        <f>' revenus distribués verEurostat'!Z33</f>
        <v>108099</v>
      </c>
      <c r="AB139" s="1528">
        <f>' revenus distribués verEurostat'!AA33</f>
        <v>100667</v>
      </c>
      <c r="AC139" s="1528">
        <f>' revenus distribués verEurostat'!AB33</f>
        <v>103911</v>
      </c>
      <c r="AD139" s="1528">
        <f>' revenus distribués verEurostat'!AC33</f>
        <v>123502</v>
      </c>
      <c r="AE139" s="1528">
        <f>' revenus distribués verEurostat'!AD33</f>
        <v>116738</v>
      </c>
    </row>
    <row r="140" spans="2:31" x14ac:dyDescent="0.25">
      <c r="B140" s="1529" t="s">
        <v>47</v>
      </c>
      <c r="C140" s="1530">
        <f>'Dividendes versés eurosatt'!B33</f>
        <v>13942</v>
      </c>
      <c r="D140" s="1530">
        <f>'Dividendes versés eurosatt'!C33</f>
        <v>14631</v>
      </c>
      <c r="E140" s="1530">
        <f>'Dividendes versés eurosatt'!D33</f>
        <v>17089</v>
      </c>
      <c r="F140" s="1530">
        <f>'Dividendes versés eurosatt'!E33</f>
        <v>18034</v>
      </c>
      <c r="G140" s="1530">
        <f>'Dividendes versés eurosatt'!F33</f>
        <v>20568</v>
      </c>
      <c r="H140" s="1530">
        <f>'Dividendes versés eurosatt'!G33</f>
        <v>24252</v>
      </c>
      <c r="I140" s="1530">
        <f>'Dividendes versés eurosatt'!H33</f>
        <v>31127</v>
      </c>
      <c r="J140" s="1530">
        <f>'Dividendes versés eurosatt'!I33</f>
        <v>27921</v>
      </c>
      <c r="K140" s="1530">
        <f>'Dividendes versés eurosatt'!J33</f>
        <v>26159</v>
      </c>
      <c r="L140" s="1530">
        <f>'Dividendes versés eurosatt'!K33</f>
        <v>39607</v>
      </c>
      <c r="M140" s="1530">
        <f>'Dividendes versés eurosatt'!L33</f>
        <v>59093</v>
      </c>
      <c r="N140" s="1530">
        <f>'Dividendes versés eurosatt'!M33</f>
        <v>48590</v>
      </c>
      <c r="O140" s="1530">
        <f>'Dividendes versés eurosatt'!N33</f>
        <v>65931</v>
      </c>
      <c r="P140" s="1530">
        <f>'Dividendes versés eurosatt'!O33</f>
        <v>64326</v>
      </c>
      <c r="Q140" s="1530">
        <f>'Dividendes versés eurosatt'!P33</f>
        <v>53941</v>
      </c>
      <c r="R140" s="1530">
        <f>'Dividendes versés eurosatt'!Q33</f>
        <v>64632</v>
      </c>
      <c r="S140" s="1530">
        <f>'Dividendes versés eurosatt'!R33</f>
        <v>65769</v>
      </c>
      <c r="T140" s="1530">
        <f>'Dividendes versés eurosatt'!S33</f>
        <v>58874</v>
      </c>
      <c r="U140" s="1530">
        <f>'Dividendes versés eurosatt'!T33</f>
        <v>79789</v>
      </c>
      <c r="V140" s="1530">
        <f>'Dividendes versés eurosatt'!U33</f>
        <v>75241</v>
      </c>
      <c r="W140" s="1530">
        <f>'Dividendes versés eurosatt'!V33</f>
        <v>71724</v>
      </c>
      <c r="X140" s="1530">
        <f>'Dividendes versés eurosatt'!W33</f>
        <v>86843</v>
      </c>
      <c r="Y140" s="1530">
        <f>'Dividendes versés eurosatt'!X33</f>
        <v>84176</v>
      </c>
      <c r="Z140" s="1530">
        <f>'Dividendes versés eurosatt'!Y33</f>
        <v>121660</v>
      </c>
      <c r="AA140" s="1530">
        <f>'Dividendes versés eurosatt'!Z33</f>
        <v>105417</v>
      </c>
      <c r="AB140" s="1530">
        <f>'Dividendes versés eurosatt'!AA33</f>
        <v>98116</v>
      </c>
      <c r="AC140" s="1530">
        <f>'Dividendes versés eurosatt'!AB33</f>
        <v>101407</v>
      </c>
      <c r="AD140" s="1530">
        <f>'Dividendes versés eurosatt'!AC33</f>
        <v>119815</v>
      </c>
      <c r="AE140" s="1530">
        <f>'Dividendes versés eurosatt'!AD33</f>
        <v>111529</v>
      </c>
    </row>
    <row r="141" spans="2:31" x14ac:dyDescent="0.25">
      <c r="B141" s="1531" t="s">
        <v>40</v>
      </c>
      <c r="C141" s="1532">
        <f>' épargen brute eurost'!B33</f>
        <v>43355</v>
      </c>
      <c r="D141" s="1532">
        <f>' épargen brute eurost'!C33</f>
        <v>44939</v>
      </c>
      <c r="E141" s="1532">
        <f>' épargen brute eurost'!D33</f>
        <v>45160</v>
      </c>
      <c r="F141" s="1532">
        <f>' épargen brute eurost'!E33</f>
        <v>49191</v>
      </c>
      <c r="G141" s="1532">
        <f>' épargen brute eurost'!F33</f>
        <v>53658</v>
      </c>
      <c r="H141" s="1532">
        <f>' épargen brute eurost'!G33</f>
        <v>54890</v>
      </c>
      <c r="I141" s="1532">
        <f>' épargen brute eurost'!H33</f>
        <v>58965</v>
      </c>
      <c r="J141" s="1532">
        <f>' épargen brute eurost'!I33</f>
        <v>64915</v>
      </c>
      <c r="K141" s="1532">
        <f>' épargen brute eurost'!J33</f>
        <v>72229</v>
      </c>
      <c r="L141" s="1532">
        <f>' épargen brute eurost'!K33</f>
        <v>81098</v>
      </c>
      <c r="M141" s="1532">
        <f>' épargen brute eurost'!L33</f>
        <v>86128</v>
      </c>
      <c r="N141" s="1532">
        <f>' épargen brute eurost'!M33</f>
        <v>92266</v>
      </c>
      <c r="O141" s="1532">
        <f>' épargen brute eurost'!N33</f>
        <v>103943</v>
      </c>
      <c r="P141" s="1532">
        <f>' épargen brute eurost'!O33</f>
        <v>95007</v>
      </c>
      <c r="Q141" s="1532">
        <f>' épargen brute eurost'!P33</f>
        <v>91872</v>
      </c>
      <c r="R141" s="1532">
        <f>' épargen brute eurost'!Q33</f>
        <v>104601</v>
      </c>
      <c r="S141" s="1532">
        <f>' épargen brute eurost'!R33</f>
        <v>107004</v>
      </c>
      <c r="T141" s="1532">
        <f>' épargen brute eurost'!S33</f>
        <v>107595</v>
      </c>
      <c r="U141" s="1532">
        <f>' épargen brute eurost'!T33</f>
        <v>94873</v>
      </c>
      <c r="V141" s="1532">
        <f>' épargen brute eurost'!U33</f>
        <v>87679</v>
      </c>
      <c r="W141" s="1532">
        <f>' épargen brute eurost'!V33</f>
        <v>105483</v>
      </c>
      <c r="X141" s="1532">
        <f>' épargen brute eurost'!W33</f>
        <v>95583</v>
      </c>
      <c r="Y141" s="1532">
        <f>' épargen brute eurost'!X33</f>
        <v>114603</v>
      </c>
      <c r="Z141" s="1532">
        <f>' épargen brute eurost'!Y33</f>
        <v>115428</v>
      </c>
      <c r="AA141" s="1532">
        <f>' épargen brute eurost'!Z33</f>
        <v>113445</v>
      </c>
      <c r="AB141" s="1532">
        <f>' épargen brute eurost'!AA33</f>
        <v>113942</v>
      </c>
      <c r="AC141" s="1532">
        <f>' épargen brute eurost'!AB33</f>
        <v>155386</v>
      </c>
      <c r="AD141" s="1532">
        <f>' épargen brute eurost'!AC33</f>
        <v>139127</v>
      </c>
      <c r="AE141" s="1532">
        <f>' épargen brute eurost'!AD33</f>
        <v>163058</v>
      </c>
    </row>
    <row r="142" spans="2:31" x14ac:dyDescent="0.25">
      <c r="B142" s="1533" t="s">
        <v>41</v>
      </c>
      <c r="C142" s="1534">
        <f>'FBCF eurostat'!B33</f>
        <v>35112</v>
      </c>
      <c r="D142" s="1534">
        <f>'FBCF eurostat'!C33</f>
        <v>36747</v>
      </c>
      <c r="E142" s="1534">
        <f>'FBCF eurostat'!D33</f>
        <v>38008</v>
      </c>
      <c r="F142" s="1534">
        <f>'FBCF eurostat'!E33</f>
        <v>40898</v>
      </c>
      <c r="G142" s="1534">
        <f>'FBCF eurostat'!F33</f>
        <v>46859</v>
      </c>
      <c r="H142" s="1534">
        <f>'FBCF eurostat'!G33</f>
        <v>48239</v>
      </c>
      <c r="I142" s="1534">
        <f>'FBCF eurostat'!H33</f>
        <v>49267</v>
      </c>
      <c r="J142" s="1534">
        <f>'FBCF eurostat'!I33</f>
        <v>46667</v>
      </c>
      <c r="K142" s="1534">
        <f>'FBCF eurostat'!J33</f>
        <v>45800</v>
      </c>
      <c r="L142" s="1534">
        <f>'FBCF eurostat'!K33</f>
        <v>46450</v>
      </c>
      <c r="M142" s="1534">
        <f>'FBCF eurostat'!L33</f>
        <v>48917</v>
      </c>
      <c r="N142" s="1534">
        <f>'FBCF eurostat'!M33</f>
        <v>53483</v>
      </c>
      <c r="O142" s="1534">
        <f>'FBCF eurostat'!N33</f>
        <v>69402</v>
      </c>
      <c r="P142" s="1534">
        <f>'FBCF eurostat'!O33</f>
        <v>64246</v>
      </c>
      <c r="Q142" s="1534">
        <f>'FBCF eurostat'!P33</f>
        <v>60030</v>
      </c>
      <c r="R142" s="1534">
        <f>'FBCF eurostat'!Q33</f>
        <v>58552</v>
      </c>
      <c r="S142" s="1534">
        <f>'FBCF eurostat'!R33</f>
        <v>64654</v>
      </c>
      <c r="T142" s="1534">
        <f>'FBCF eurostat'!S33</f>
        <v>63844</v>
      </c>
      <c r="U142" s="1534">
        <f>'FBCF eurostat'!T33</f>
        <v>66010</v>
      </c>
      <c r="V142" s="1534">
        <f>'FBCF eurostat'!U33</f>
        <v>61289</v>
      </c>
      <c r="W142" s="1534">
        <f>'FBCF eurostat'!V33</f>
        <v>89101</v>
      </c>
      <c r="X142" s="1534">
        <f>'FBCF eurostat'!W33</f>
        <v>71537</v>
      </c>
      <c r="Y142" s="1534">
        <f>'FBCF eurostat'!X33</f>
        <v>73934</v>
      </c>
      <c r="Z142" s="1534">
        <f>'FBCF eurostat'!Y33</f>
        <v>76644</v>
      </c>
      <c r="AA142" s="1534">
        <f>'FBCF eurostat'!Z33</f>
        <v>84998</v>
      </c>
      <c r="AB142" s="1534">
        <f>'FBCF eurostat'!AA33</f>
        <v>81290</v>
      </c>
      <c r="AC142" s="1534">
        <f>'FBCF eurostat'!AB33</f>
        <v>87856</v>
      </c>
      <c r="AD142" s="1534">
        <f>'FBCF eurostat'!AC33</f>
        <v>98429</v>
      </c>
      <c r="AE142" s="1534">
        <f>'FBCF eurostat'!AD33</f>
        <v>104865</v>
      </c>
    </row>
    <row r="143" spans="2:31" x14ac:dyDescent="0.25">
      <c r="B143" s="3148" t="s">
        <v>191</v>
      </c>
      <c r="C143" s="1535">
        <f>'revenus distibués recus ménages'!B33</f>
        <v>4572</v>
      </c>
      <c r="D143" s="1535">
        <f>'revenus distibués recus ménages'!C33</f>
        <v>4618</v>
      </c>
      <c r="E143" s="1535">
        <f>'revenus distibués recus ménages'!D33</f>
        <v>5893</v>
      </c>
      <c r="F143" s="1535">
        <f>'revenus distibués recus ménages'!E33</f>
        <v>6286</v>
      </c>
      <c r="G143" s="1535">
        <f>'revenus distibués recus ménages'!F33</f>
        <v>7119</v>
      </c>
      <c r="H143" s="1535">
        <f>'revenus distibués recus ménages'!G33</f>
        <v>7436</v>
      </c>
      <c r="I143" s="1535">
        <f>'revenus distibués recus ménages'!H33</f>
        <v>10252</v>
      </c>
      <c r="J143" s="1535">
        <f>'revenus distibués recus ménages'!I33</f>
        <v>11050</v>
      </c>
      <c r="K143" s="1535">
        <f>'revenus distibués recus ménages'!J33</f>
        <v>9573</v>
      </c>
      <c r="L143" s="1535">
        <f>'revenus distibués recus ménages'!K33</f>
        <v>10430</v>
      </c>
      <c r="M143" s="1535">
        <f>'revenus distibués recus ménages'!L33</f>
        <v>9274</v>
      </c>
      <c r="N143" s="1535">
        <f>'revenus distibués recus ménages'!M33</f>
        <v>12019</v>
      </c>
      <c r="O143" s="1535">
        <f>'revenus distibués recus ménages'!N33</f>
        <v>13541</v>
      </c>
      <c r="P143" s="1535">
        <f>'revenus distibués recus ménages'!O33</f>
        <v>16271</v>
      </c>
      <c r="Q143" s="1535">
        <f>'revenus distibués recus ménages'!P33</f>
        <v>12063</v>
      </c>
      <c r="R143" s="1535">
        <f>'revenus distibués recus ménages'!Q33</f>
        <v>11456</v>
      </c>
      <c r="S143" s="1535">
        <f>'revenus distibués recus ménages'!R33</f>
        <v>10026</v>
      </c>
      <c r="T143" s="1535">
        <f>'revenus distibués recus ménages'!S33</f>
        <v>10954</v>
      </c>
      <c r="U143" s="1535">
        <f>'revenus distibués recus ménages'!T33</f>
        <v>11013</v>
      </c>
      <c r="V143" s="1535">
        <f>'revenus distibués recus ménages'!U33</f>
        <v>11857</v>
      </c>
      <c r="W143" s="1535">
        <f>'revenus distibués recus ménages'!V33</f>
        <v>11770</v>
      </c>
      <c r="X143" s="1535">
        <f>'revenus distibués recus ménages'!W33</f>
        <v>11955</v>
      </c>
      <c r="Y143" s="1535">
        <f>'revenus distibués recus ménages'!X33</f>
        <v>12746</v>
      </c>
      <c r="Z143" s="1535">
        <f>'revenus distibués recus ménages'!Y33</f>
        <v>14525</v>
      </c>
      <c r="AA143" s="1535">
        <f>'revenus distibués recus ménages'!Z33</f>
        <v>18318</v>
      </c>
      <c r="AB143" s="1535">
        <f>'revenus distibués recus ménages'!AA33</f>
        <v>16018</v>
      </c>
      <c r="AC143" s="1535">
        <f>'revenus distibués recus ménages'!AB33</f>
        <v>16391</v>
      </c>
      <c r="AD143" s="1535">
        <f>'revenus distibués recus ménages'!AC33</f>
        <v>18407</v>
      </c>
      <c r="AE143" s="1535">
        <f>'revenus distibués recus ménages'!AD33</f>
        <v>21542</v>
      </c>
    </row>
    <row r="144" spans="2:31" x14ac:dyDescent="0.25">
      <c r="B144" s="3159" t="s">
        <v>192</v>
      </c>
      <c r="C144" s="1536">
        <f>'dividendes recu sménages eurost'!B33</f>
        <v>4293</v>
      </c>
      <c r="D144" s="1536">
        <f>'dividendes recu sménages eurost'!C33</f>
        <v>4335</v>
      </c>
      <c r="E144" s="1536">
        <f>'dividendes recu sménages eurost'!D33</f>
        <v>5611</v>
      </c>
      <c r="F144" s="1536">
        <f>'dividendes recu sménages eurost'!E33</f>
        <v>5996</v>
      </c>
      <c r="G144" s="1536">
        <f>'dividendes recu sménages eurost'!F33</f>
        <v>6817</v>
      </c>
      <c r="H144" s="1536">
        <f>'dividendes recu sménages eurost'!G33</f>
        <v>7123</v>
      </c>
      <c r="I144" s="1536">
        <f>'dividendes recu sménages eurost'!H33</f>
        <v>9930</v>
      </c>
      <c r="J144" s="1536">
        <f>'dividendes recu sménages eurost'!I33</f>
        <v>10717</v>
      </c>
      <c r="K144" s="1536">
        <f>'dividendes recu sménages eurost'!J33</f>
        <v>9231</v>
      </c>
      <c r="L144" s="1536">
        <f>'dividendes recu sménages eurost'!K33</f>
        <v>10077</v>
      </c>
      <c r="M144" s="1536">
        <f>'dividendes recu sménages eurost'!L33</f>
        <v>8908</v>
      </c>
      <c r="N144" s="1536">
        <f>'dividendes recu sménages eurost'!M33</f>
        <v>11642</v>
      </c>
      <c r="O144" s="1536">
        <f>'dividendes recu sménages eurost'!N33</f>
        <v>13152</v>
      </c>
      <c r="P144" s="1536">
        <f>'dividendes recu sménages eurost'!O33</f>
        <v>15870</v>
      </c>
      <c r="Q144" s="1536">
        <f>'dividendes recu sménages eurost'!P33</f>
        <v>11649</v>
      </c>
      <c r="R144" s="1536">
        <f>'dividendes recu sménages eurost'!Q33</f>
        <v>10886</v>
      </c>
      <c r="S144" s="1536">
        <f>'dividendes recu sménages eurost'!R33</f>
        <v>9519</v>
      </c>
      <c r="T144" s="1536">
        <f>'dividendes recu sménages eurost'!S33</f>
        <v>10408</v>
      </c>
      <c r="U144" s="1536">
        <f>'dividendes recu sménages eurost'!T33</f>
        <v>10381</v>
      </c>
      <c r="V144" s="1536">
        <f>'dividendes recu sménages eurost'!U33</f>
        <v>11101</v>
      </c>
      <c r="W144" s="1536">
        <f>'dividendes recu sménages eurost'!V33</f>
        <v>10923</v>
      </c>
      <c r="X144" s="1536">
        <f>'dividendes recu sménages eurost'!W33</f>
        <v>11177</v>
      </c>
      <c r="Y144" s="1536">
        <f>'dividendes recu sménages eurost'!X33</f>
        <v>11590</v>
      </c>
      <c r="Z144" s="1536">
        <f>'dividendes recu sménages eurost'!Y33</f>
        <v>13302</v>
      </c>
      <c r="AA144" s="1536">
        <f>'dividendes recu sménages eurost'!Z33</f>
        <v>16819</v>
      </c>
      <c r="AB144" s="1536">
        <f>'dividendes recu sménages eurost'!AA33</f>
        <v>15198</v>
      </c>
      <c r="AC144" s="1536">
        <f>'dividendes recu sménages eurost'!AB33</f>
        <v>14796</v>
      </c>
      <c r="AD144" s="1536">
        <f>'dividendes recu sménages eurost'!AC33</f>
        <v>16376</v>
      </c>
      <c r="AE144" s="1536">
        <f>'dividendes recu sménages eurost'!AD33</f>
        <v>19575</v>
      </c>
    </row>
    <row r="145" spans="2:31" ht="15" customHeight="1" x14ac:dyDescent="0.25">
      <c r="B145" s="3579" t="s">
        <v>60</v>
      </c>
      <c r="C145" s="3580"/>
      <c r="D145" s="3581"/>
      <c r="E145" s="3582"/>
      <c r="F145" s="3583"/>
      <c r="G145" s="3584"/>
      <c r="H145" s="3585"/>
      <c r="I145" s="3586"/>
      <c r="J145" s="3587"/>
      <c r="K145" s="3588"/>
      <c r="L145" s="3589"/>
      <c r="M145" s="3590"/>
      <c r="N145" s="3591"/>
      <c r="O145" s="3592"/>
      <c r="P145" s="3593"/>
      <c r="Q145" s="3594"/>
      <c r="R145" s="3595"/>
      <c r="S145" s="3596"/>
      <c r="T145" s="3597"/>
      <c r="U145" s="3598"/>
      <c r="V145" s="3599"/>
      <c r="W145" s="3600"/>
      <c r="X145" s="3601"/>
      <c r="Y145" s="3602"/>
      <c r="Z145" s="3603"/>
      <c r="AA145" s="3604"/>
      <c r="AB145" s="3605"/>
      <c r="AC145" s="3606"/>
      <c r="AD145" s="3607"/>
      <c r="AE145" s="1565" t="s">
        <v>35</v>
      </c>
    </row>
    <row r="146" spans="2:31" x14ac:dyDescent="0.25">
      <c r="B146" s="1566" t="s">
        <v>37</v>
      </c>
      <c r="C146" s="1567">
        <f>'VA eurostat'!B35</f>
        <v>44115</v>
      </c>
      <c r="D146" s="1567">
        <f>'VA eurostat'!C35</f>
        <v>50894</v>
      </c>
      <c r="E146" s="1567">
        <f>'VA eurostat'!D35</f>
        <v>57460</v>
      </c>
      <c r="F146" s="1567">
        <f>'VA eurostat'!E35</f>
        <v>64222</v>
      </c>
      <c r="G146" s="1567">
        <f>'VA eurostat'!F35</f>
        <v>65267</v>
      </c>
      <c r="H146" s="1567">
        <f>'VA eurostat'!G35</f>
        <v>75088</v>
      </c>
      <c r="I146" s="1567">
        <f>'VA eurostat'!H35</f>
        <v>83622</v>
      </c>
      <c r="J146" s="1567">
        <f>'VA eurostat'!I35</f>
        <v>82664</v>
      </c>
      <c r="K146" s="1567">
        <f>'VA eurostat'!J35</f>
        <v>77276</v>
      </c>
      <c r="L146" s="1567">
        <f>'VA eurostat'!K35</f>
        <v>86307</v>
      </c>
      <c r="M146" s="1567">
        <f>'VA eurostat'!L35</f>
        <v>102453</v>
      </c>
      <c r="N146" s="1567">
        <f>'VA eurostat'!M35</f>
        <v>115714</v>
      </c>
      <c r="O146" s="1567">
        <f>'VA eurostat'!N35</f>
        <v>131565</v>
      </c>
      <c r="P146" s="1567">
        <f>'VA eurostat'!O35</f>
        <v>153553</v>
      </c>
      <c r="Q146" s="1567">
        <f>'VA eurostat'!P35</f>
        <v>137909</v>
      </c>
      <c r="R146" s="1567">
        <f>'VA eurostat'!Q35</f>
        <v>151771</v>
      </c>
      <c r="S146" s="1567">
        <f>'VA eurostat'!R35</f>
        <v>162869</v>
      </c>
      <c r="T146" s="1567">
        <f>'VA eurostat'!S35</f>
        <v>167946</v>
      </c>
      <c r="U146" s="1567">
        <f>'VA eurostat'!T35</f>
        <v>170393</v>
      </c>
      <c r="V146" s="1567">
        <f>'VA eurostat'!U35</f>
        <v>175900</v>
      </c>
      <c r="W146" s="1567">
        <f>'VA eurostat'!V35</f>
        <v>191780</v>
      </c>
      <c r="X146" s="1567">
        <f>'VA eurostat'!W35</f>
        <v>188202</v>
      </c>
      <c r="Y146" s="1567">
        <f>'VA eurostat'!X35</f>
        <v>204506</v>
      </c>
      <c r="Z146" s="1567">
        <f>'VA eurostat'!Y35</f>
        <v>221525</v>
      </c>
      <c r="AA146" s="1567">
        <f>'VA eurostat'!Z35</f>
        <v>244379</v>
      </c>
      <c r="AB146" s="1567">
        <f>'VA eurostat'!AA35</f>
        <v>242292</v>
      </c>
      <c r="AC146" s="1567">
        <f>'VA eurostat'!AB35</f>
        <v>275388</v>
      </c>
      <c r="AD146" s="1567">
        <f>'VA eurostat'!AC35</f>
        <v>324263</v>
      </c>
      <c r="AE146" s="1567">
        <f>'VA eurostat'!AD35</f>
        <v>377596</v>
      </c>
    </row>
    <row r="147" spans="2:31" x14ac:dyDescent="0.25">
      <c r="B147" s="1596" t="s">
        <v>38</v>
      </c>
      <c r="C147" s="1597">
        <f>'EBE eurostat'!B35</f>
        <v>16683</v>
      </c>
      <c r="D147" s="1597">
        <f>'EBE eurostat'!C35</f>
        <v>17709</v>
      </c>
      <c r="E147" s="1597">
        <f>'EBE eurostat'!D35</f>
        <v>20059</v>
      </c>
      <c r="F147" s="1597">
        <f>'EBE eurostat'!E35</f>
        <v>21713</v>
      </c>
      <c r="G147" s="1597">
        <f>'EBE eurostat'!F35</f>
        <v>23393</v>
      </c>
      <c r="H147" s="1597">
        <f>'EBE eurostat'!G35</f>
        <v>27852</v>
      </c>
      <c r="I147" s="1597">
        <f>'EBE eurostat'!H35</f>
        <v>28255</v>
      </c>
      <c r="J147" s="1597">
        <f>'EBE eurostat'!I35</f>
        <v>31593</v>
      </c>
      <c r="K147" s="1597">
        <f>'EBE eurostat'!J35</f>
        <v>32787</v>
      </c>
      <c r="L147" s="1597">
        <f>'EBE eurostat'!K35</f>
        <v>40714</v>
      </c>
      <c r="M147" s="1597">
        <f>'EBE eurostat'!L35</f>
        <v>49349</v>
      </c>
      <c r="N147" s="1597">
        <f>'EBE eurostat'!M35</f>
        <v>56407</v>
      </c>
      <c r="O147" s="1597">
        <f>'EBE eurostat'!N35</f>
        <v>61734</v>
      </c>
      <c r="P147" s="1597">
        <f>'EBE eurostat'!O35</f>
        <v>69044</v>
      </c>
      <c r="Q147" s="1597">
        <f>'EBE eurostat'!P35</f>
        <v>68911</v>
      </c>
      <c r="R147" s="1597">
        <f>'EBE eurostat'!Q35</f>
        <v>71818</v>
      </c>
      <c r="S147" s="1597">
        <f>'EBE eurostat'!R35</f>
        <v>79450</v>
      </c>
      <c r="T147" s="1597">
        <f>'EBE eurostat'!S35</f>
        <v>81545</v>
      </c>
      <c r="U147" s="1597">
        <f>'EBE eurostat'!T35</f>
        <v>82719</v>
      </c>
      <c r="V147" s="1597">
        <f>'EBE eurostat'!U35</f>
        <v>84051</v>
      </c>
      <c r="W147" s="1597">
        <f>'EBE eurostat'!V35</f>
        <v>95198</v>
      </c>
      <c r="X147" s="1597">
        <f>'EBE eurostat'!W35</f>
        <v>88636</v>
      </c>
      <c r="Y147" s="1597">
        <f>'EBE eurostat'!X35</f>
        <v>93222</v>
      </c>
      <c r="Z147" s="1597">
        <f>'EBE eurostat'!Y35</f>
        <v>97136</v>
      </c>
      <c r="AA147" s="1597">
        <f>'EBE eurostat'!Z35</f>
        <v>109947</v>
      </c>
      <c r="AB147" s="1597">
        <f>'EBE eurostat'!AA35</f>
        <v>113319</v>
      </c>
      <c r="AC147" s="1597">
        <f>'EBE eurostat'!AB35</f>
        <v>131236</v>
      </c>
      <c r="AD147" s="1597">
        <f>'EBE eurostat'!AC35</f>
        <v>157994</v>
      </c>
      <c r="AE147" s="1597">
        <f>'EBE eurostat'!AD35</f>
        <v>180500</v>
      </c>
    </row>
    <row r="148" spans="2:31" x14ac:dyDescent="0.25">
      <c r="B148" s="1598" t="s">
        <v>39</v>
      </c>
      <c r="C148" s="1599">
        <f>' revenus distribués verEurostat'!B35</f>
        <v>3264</v>
      </c>
      <c r="D148" s="1599">
        <f>' revenus distribués verEurostat'!C35</f>
        <v>3517</v>
      </c>
      <c r="E148" s="1599">
        <f>' revenus distribués verEurostat'!D35</f>
        <v>3459</v>
      </c>
      <c r="F148" s="1599">
        <f>' revenus distribués verEurostat'!E35</f>
        <v>4609</v>
      </c>
      <c r="G148" s="1599">
        <f>' revenus distribués verEurostat'!F35</f>
        <v>5431</v>
      </c>
      <c r="H148" s="1599">
        <f>' revenus distribués verEurostat'!G35</f>
        <v>6141</v>
      </c>
      <c r="I148" s="1599">
        <f>' revenus distribués verEurostat'!H35</f>
        <v>7528</v>
      </c>
      <c r="J148" s="1599">
        <f>' revenus distribués verEurostat'!I35</f>
        <v>7328</v>
      </c>
      <c r="K148" s="1599">
        <f>' revenus distribués verEurostat'!J35</f>
        <v>6196</v>
      </c>
      <c r="L148" s="1599">
        <f>' revenus distribués verEurostat'!K35</f>
        <v>13241</v>
      </c>
      <c r="M148" s="1599">
        <f>' revenus distribués verEurostat'!L35</f>
        <v>17225</v>
      </c>
      <c r="N148" s="1599">
        <f>' revenus distribués verEurostat'!M35</f>
        <v>17898</v>
      </c>
      <c r="O148" s="1599">
        <f>' revenus distribués verEurostat'!N35</f>
        <v>18881</v>
      </c>
      <c r="P148" s="1599">
        <f>' revenus distribués verEurostat'!O35</f>
        <v>22505</v>
      </c>
      <c r="Q148" s="1599">
        <f>' revenus distribués verEurostat'!P35</f>
        <v>18126</v>
      </c>
      <c r="R148" s="1599">
        <f>' revenus distribués verEurostat'!Q35</f>
        <v>20231</v>
      </c>
      <c r="S148" s="1599">
        <f>' revenus distribués verEurostat'!R35</f>
        <v>20577</v>
      </c>
      <c r="T148" s="1599">
        <f>' revenus distribués verEurostat'!S35</f>
        <v>22310</v>
      </c>
      <c r="U148" s="1599">
        <f>' revenus distribués verEurostat'!T35</f>
        <v>24225</v>
      </c>
      <c r="V148" s="1599">
        <f>' revenus distribués verEurostat'!U35</f>
        <v>26719</v>
      </c>
      <c r="W148" s="1599">
        <f>' revenus distribués verEurostat'!V35</f>
        <v>25126</v>
      </c>
      <c r="X148" s="1599">
        <f>' revenus distribués verEurostat'!W35</f>
        <v>21525</v>
      </c>
      <c r="Y148" s="1599">
        <f>' revenus distribués verEurostat'!X35</f>
        <v>24105</v>
      </c>
      <c r="Z148" s="1599">
        <f>' revenus distribués verEurostat'!Y35</f>
        <v>26068</v>
      </c>
      <c r="AA148" s="1599">
        <f>' revenus distribués verEurostat'!Z35</f>
        <v>25178</v>
      </c>
      <c r="AB148" s="1599">
        <f>' revenus distribués verEurostat'!AA35</f>
        <v>25395</v>
      </c>
      <c r="AC148" s="1599">
        <f>' revenus distribués verEurostat'!AB35</f>
        <v>25818</v>
      </c>
      <c r="AD148" s="1599">
        <f>' revenus distribués verEurostat'!AC35</f>
        <v>29914</v>
      </c>
      <c r="AE148" s="1599">
        <f>' revenus distribués verEurostat'!AD35</f>
        <v>34212</v>
      </c>
    </row>
    <row r="149" spans="2:31" x14ac:dyDescent="0.25">
      <c r="B149" s="2674"/>
      <c r="C149" s="2675"/>
      <c r="D149" s="2676"/>
      <c r="E149" s="2677"/>
      <c r="F149" s="2678"/>
      <c r="G149" s="2679"/>
      <c r="H149" s="2680"/>
      <c r="I149" s="2681"/>
      <c r="J149" s="2682"/>
      <c r="K149" s="2683"/>
      <c r="L149" s="2684"/>
      <c r="M149" s="2685"/>
      <c r="N149" s="2686"/>
      <c r="O149" s="2687"/>
      <c r="P149" s="3000"/>
      <c r="Q149" s="2688"/>
      <c r="R149" s="2689"/>
      <c r="S149" s="2690"/>
      <c r="T149" s="2691"/>
      <c r="U149" s="2692"/>
      <c r="V149" s="2693"/>
      <c r="W149" s="2694"/>
      <c r="X149" s="2695"/>
      <c r="Y149" s="3051"/>
      <c r="Z149" s="2696"/>
      <c r="AA149" s="2697"/>
      <c r="AB149" s="2698"/>
      <c r="AC149" s="2699"/>
      <c r="AD149" s="2700"/>
      <c r="AE149" s="2701"/>
    </row>
    <row r="150" spans="2:31" x14ac:dyDescent="0.25">
      <c r="B150" s="1600" t="s">
        <v>40</v>
      </c>
      <c r="C150" s="1601">
        <f>' épargen brute eurost'!B35</f>
        <v>8245</v>
      </c>
      <c r="D150" s="1601">
        <f>' épargen brute eurost'!C35</f>
        <v>10537</v>
      </c>
      <c r="E150" s="1601">
        <f>' épargen brute eurost'!D35</f>
        <v>11985</v>
      </c>
      <c r="F150" s="1601">
        <f>' épargen brute eurost'!E35</f>
        <v>11755</v>
      </c>
      <c r="G150" s="1601">
        <f>' épargen brute eurost'!F35</f>
        <v>14101</v>
      </c>
      <c r="H150" s="1601">
        <f>' épargen brute eurost'!G35</f>
        <v>16739</v>
      </c>
      <c r="I150" s="1601">
        <f>' épargen brute eurost'!H35</f>
        <v>15392</v>
      </c>
      <c r="J150" s="1601">
        <f>' épargen brute eurost'!I35</f>
        <v>16944</v>
      </c>
      <c r="K150" s="1601">
        <f>' épargen brute eurost'!J35</f>
        <v>20703</v>
      </c>
      <c r="L150" s="1601">
        <f>' épargen brute eurost'!K35</f>
        <v>19043</v>
      </c>
      <c r="M150" s="1601">
        <f>' épargen brute eurost'!L35</f>
        <v>24622</v>
      </c>
      <c r="N150" s="1601">
        <f>' épargen brute eurost'!M35</f>
        <v>30004</v>
      </c>
      <c r="O150" s="1601">
        <f>' épargen brute eurost'!N35</f>
        <v>30409</v>
      </c>
      <c r="P150" s="1601">
        <f>' épargen brute eurost'!O35</f>
        <v>39980</v>
      </c>
      <c r="Q150" s="1601">
        <f>' épargen brute eurost'!P35</f>
        <v>40526</v>
      </c>
      <c r="R150" s="1601">
        <f>' épargen brute eurost'!Q35</f>
        <v>41779</v>
      </c>
      <c r="S150" s="1601">
        <f>' épargen brute eurost'!R35</f>
        <v>51127</v>
      </c>
      <c r="T150" s="1601">
        <f>' épargen brute eurost'!S35</f>
        <v>49106</v>
      </c>
      <c r="U150" s="1601">
        <f>' épargen brute eurost'!T35</f>
        <v>51649</v>
      </c>
      <c r="V150" s="1601">
        <f>' épargen brute eurost'!U35</f>
        <v>49057</v>
      </c>
      <c r="W150" s="1601">
        <f>' épargen brute eurost'!V35</f>
        <v>57926</v>
      </c>
      <c r="X150" s="1601">
        <f>' épargen brute eurost'!W35</f>
        <v>54692</v>
      </c>
      <c r="Y150" s="1601">
        <f>' épargen brute eurost'!X35</f>
        <v>55885</v>
      </c>
      <c r="Z150" s="1601">
        <f>' épargen brute eurost'!Y35</f>
        <v>58069</v>
      </c>
      <c r="AA150" s="1601">
        <f>' épargen brute eurost'!Z35</f>
        <v>67812</v>
      </c>
      <c r="AB150" s="1601">
        <f>' épargen brute eurost'!AA35</f>
        <v>69562</v>
      </c>
      <c r="AC150" s="1601">
        <f>' épargen brute eurost'!AB35</f>
        <v>82953</v>
      </c>
      <c r="AD150" s="1601">
        <f>' épargen brute eurost'!AC35</f>
        <v>106406</v>
      </c>
      <c r="AE150" s="1601">
        <f>' épargen brute eurost'!AD35</f>
        <v>120210</v>
      </c>
    </row>
    <row r="151" spans="2:31" x14ac:dyDescent="0.25">
      <c r="B151" s="1602" t="s">
        <v>41</v>
      </c>
      <c r="C151" s="1603">
        <f>'FBCF eurostat'!B35</f>
        <v>10884</v>
      </c>
      <c r="D151" s="1603">
        <f>'FBCF eurostat'!C35</f>
        <v>14721</v>
      </c>
      <c r="E151" s="1603">
        <f>'FBCF eurostat'!D35</f>
        <v>18684</v>
      </c>
      <c r="F151" s="1603">
        <f>'FBCF eurostat'!E35</f>
        <v>22848</v>
      </c>
      <c r="G151" s="1603">
        <f>'FBCF eurostat'!F35</f>
        <v>24377</v>
      </c>
      <c r="H151" s="1603">
        <f>'FBCF eurostat'!G35</f>
        <v>27154</v>
      </c>
      <c r="I151" s="1603">
        <f>'FBCF eurostat'!H35</f>
        <v>25161</v>
      </c>
      <c r="J151" s="1603">
        <f>'FBCF eurostat'!I35</f>
        <v>21166</v>
      </c>
      <c r="K151" s="1603">
        <f>'FBCF eurostat'!J35</f>
        <v>18861</v>
      </c>
      <c r="L151" s="1603">
        <f>'FBCF eurostat'!K35</f>
        <v>20457</v>
      </c>
      <c r="M151" s="1603">
        <f>'FBCF eurostat'!L35</f>
        <v>24484</v>
      </c>
      <c r="N151" s="1603">
        <f>'FBCF eurostat'!M35</f>
        <v>29874</v>
      </c>
      <c r="O151" s="1603">
        <f>'FBCF eurostat'!N35</f>
        <v>37644</v>
      </c>
      <c r="P151" s="1603">
        <f>'FBCF eurostat'!O35</f>
        <v>44265</v>
      </c>
      <c r="Q151" s="1603">
        <f>'FBCF eurostat'!P35</f>
        <v>33906</v>
      </c>
      <c r="R151" s="1603">
        <f>'FBCF eurostat'!Q35</f>
        <v>29770</v>
      </c>
      <c r="S151" s="1603">
        <f>'FBCF eurostat'!R35</f>
        <v>34054</v>
      </c>
      <c r="T151" s="1603">
        <f>'FBCF eurostat'!S35</f>
        <v>34904</v>
      </c>
      <c r="U151" s="1603">
        <f>'FBCF eurostat'!T35</f>
        <v>36670</v>
      </c>
      <c r="V151" s="1603">
        <f>'FBCF eurostat'!U35</f>
        <v>40512</v>
      </c>
      <c r="W151" s="1603">
        <f>'FBCF eurostat'!V35</f>
        <v>45812</v>
      </c>
      <c r="X151" s="1603">
        <f>'FBCF eurostat'!W35</f>
        <v>42766</v>
      </c>
      <c r="Y151" s="1603">
        <f>'FBCF eurostat'!X35</f>
        <v>42171</v>
      </c>
      <c r="Z151" s="1603">
        <f>'FBCF eurostat'!Y35</f>
        <v>50800</v>
      </c>
      <c r="AA151" s="1603">
        <f>'FBCF eurostat'!Z35</f>
        <v>57415</v>
      </c>
      <c r="AB151" s="1603">
        <f>'FBCF eurostat'!AA35</f>
        <v>53259</v>
      </c>
      <c r="AC151" s="1603">
        <f>'FBCF eurostat'!AB35</f>
        <v>50625</v>
      </c>
      <c r="AD151" s="1603">
        <f>'FBCF eurostat'!AC35</f>
        <v>57867</v>
      </c>
      <c r="AE151" s="1603">
        <f>'FBCF eurostat'!AD35</f>
        <v>65657</v>
      </c>
    </row>
    <row r="152" spans="2:31" x14ac:dyDescent="0.25">
      <c r="B152" s="3148" t="s">
        <v>191</v>
      </c>
      <c r="C152" s="1604">
        <f>'revenus distibués recus ménages'!B35</f>
        <v>3017</v>
      </c>
      <c r="D152" s="1604">
        <f>'revenus distibués recus ménages'!C35</f>
        <v>3134</v>
      </c>
      <c r="E152" s="1604">
        <f>'revenus distibués recus ménages'!D35</f>
        <v>3221</v>
      </c>
      <c r="F152" s="1604">
        <f>'revenus distibués recus ménages'!E35</f>
        <v>4066</v>
      </c>
      <c r="G152" s="1604">
        <f>'revenus distibués recus ménages'!F35</f>
        <v>4766</v>
      </c>
      <c r="H152" s="1604">
        <f>'revenus distibués recus ménages'!G35</f>
        <v>5276</v>
      </c>
      <c r="I152" s="1604">
        <f>'revenus distibués recus ménages'!H35</f>
        <v>6311</v>
      </c>
      <c r="J152" s="1604">
        <f>'revenus distibués recus ménages'!I35</f>
        <v>5875</v>
      </c>
      <c r="K152" s="1604">
        <f>'revenus distibués recus ménages'!J35</f>
        <v>4603</v>
      </c>
      <c r="L152" s="1604">
        <f>'revenus distibués recus ménages'!K35</f>
        <v>9377</v>
      </c>
      <c r="M152" s="1604">
        <f>'revenus distibués recus ménages'!L35</f>
        <v>10787</v>
      </c>
      <c r="N152" s="1604">
        <f>'revenus distibués recus ménages'!M35</f>
        <v>10707</v>
      </c>
      <c r="O152" s="1604">
        <f>'revenus distibués recus ménages'!N35</f>
        <v>10580</v>
      </c>
      <c r="P152" s="1604">
        <f>'revenus distibués recus ménages'!O35</f>
        <v>11392</v>
      </c>
      <c r="Q152" s="1604">
        <f>'revenus distibués recus ménages'!P35</f>
        <v>9204</v>
      </c>
      <c r="R152" s="1604">
        <f>'revenus distibués recus ménages'!Q35</f>
        <v>10256</v>
      </c>
      <c r="S152" s="1604">
        <f>'revenus distibués recus ménages'!R35</f>
        <v>9972</v>
      </c>
      <c r="T152" s="1604">
        <f>'revenus distibués recus ménages'!S35</f>
        <v>10259</v>
      </c>
      <c r="U152" s="1604">
        <f>'revenus distibués recus ménages'!T35</f>
        <v>11418</v>
      </c>
      <c r="V152" s="1604">
        <f>'revenus distibués recus ménages'!U35</f>
        <v>14000</v>
      </c>
      <c r="W152" s="1604">
        <f>'revenus distibués recus ménages'!V35</f>
        <v>12892</v>
      </c>
      <c r="X152" s="1604">
        <f>'revenus distibués recus ménages'!W35</f>
        <v>11247</v>
      </c>
      <c r="Y152" s="1604">
        <f>'revenus distibués recus ménages'!X35</f>
        <v>12010</v>
      </c>
      <c r="Z152" s="1604">
        <f>'revenus distibués recus ménages'!Y35</f>
        <v>12088</v>
      </c>
      <c r="AA152" s="1604">
        <f>'revenus distibués recus ménages'!Z35</f>
        <v>12569</v>
      </c>
      <c r="AB152" s="1604">
        <f>'revenus distibués recus ménages'!AA35</f>
        <v>13350</v>
      </c>
      <c r="AC152" s="1604">
        <f>'revenus distibués recus ménages'!AB35</f>
        <v>12799</v>
      </c>
      <c r="AD152" s="1604">
        <f>'revenus distibués recus ménages'!AC35</f>
        <v>16259</v>
      </c>
      <c r="AE152" s="1604">
        <f>'revenus distibués recus ménages'!AD35</f>
        <v>17936</v>
      </c>
    </row>
    <row r="153" spans="2:31" x14ac:dyDescent="0.25">
      <c r="B153" s="3159" t="s">
        <v>192</v>
      </c>
      <c r="C153" s="1155">
        <v>0</v>
      </c>
      <c r="D153" s="1155">
        <v>0</v>
      </c>
      <c r="E153" s="1155">
        <v>0</v>
      </c>
      <c r="F153" s="1155">
        <v>0</v>
      </c>
      <c r="G153" s="1155">
        <v>0</v>
      </c>
      <c r="H153" s="1155">
        <v>0</v>
      </c>
      <c r="I153" s="1155">
        <v>0</v>
      </c>
      <c r="J153" s="1155">
        <v>0</v>
      </c>
      <c r="K153" s="1155">
        <v>0</v>
      </c>
      <c r="L153" s="1155">
        <v>0</v>
      </c>
      <c r="M153" s="1155">
        <v>0</v>
      </c>
      <c r="N153" s="1155">
        <v>0</v>
      </c>
      <c r="O153" s="1155">
        <v>0</v>
      </c>
      <c r="P153" s="1155">
        <v>0</v>
      </c>
      <c r="Q153" s="1155">
        <v>0</v>
      </c>
      <c r="R153" s="1155">
        <v>0</v>
      </c>
      <c r="S153" s="1155">
        <v>0</v>
      </c>
      <c r="T153" s="1155">
        <v>0</v>
      </c>
      <c r="U153" s="1155">
        <v>0</v>
      </c>
      <c r="V153" s="1155">
        <v>0</v>
      </c>
      <c r="W153" s="1155">
        <v>0</v>
      </c>
      <c r="X153" s="1155">
        <v>0</v>
      </c>
      <c r="Y153" s="1155">
        <v>0</v>
      </c>
      <c r="Z153" s="1155">
        <v>0</v>
      </c>
      <c r="AA153" s="1155">
        <v>0</v>
      </c>
      <c r="AB153" s="1155">
        <v>0</v>
      </c>
      <c r="AC153" s="1155">
        <v>0</v>
      </c>
      <c r="AD153" s="1155">
        <v>0</v>
      </c>
      <c r="AE153" s="1635" t="s">
        <v>35</v>
      </c>
    </row>
    <row r="154" spans="2:31" ht="15" customHeight="1" x14ac:dyDescent="0.25">
      <c r="B154" s="3608" t="s">
        <v>61</v>
      </c>
      <c r="C154" s="3609"/>
      <c r="D154" s="3610"/>
      <c r="E154" s="3611"/>
      <c r="F154" s="3612"/>
      <c r="G154" s="3613"/>
      <c r="H154" s="3614"/>
      <c r="I154" s="3615"/>
      <c r="J154" s="3616"/>
      <c r="K154" s="3617"/>
      <c r="L154" s="3618"/>
      <c r="M154" s="3619"/>
      <c r="N154" s="3620"/>
      <c r="O154" s="3621"/>
      <c r="P154" s="3622"/>
      <c r="Q154" s="3623"/>
      <c r="R154" s="3624"/>
      <c r="S154" s="3625"/>
      <c r="T154" s="3626"/>
      <c r="U154" s="3627"/>
      <c r="V154" s="3628"/>
      <c r="W154" s="3629"/>
      <c r="X154" s="3630"/>
      <c r="Y154" s="3631"/>
      <c r="Z154" s="3632"/>
      <c r="AA154" s="3633"/>
      <c r="AB154" s="3634"/>
      <c r="AC154" s="3635"/>
      <c r="AD154" s="3636"/>
      <c r="AE154" s="1636" t="s">
        <v>35</v>
      </c>
    </row>
    <row r="155" spans="2:31" x14ac:dyDescent="0.25">
      <c r="B155" s="1637" t="s">
        <v>37</v>
      </c>
      <c r="C155" s="1638">
        <f>'VA eurostat'!B36</f>
        <v>41218</v>
      </c>
      <c r="D155" s="1638">
        <f>'VA eurostat'!C36</f>
        <v>43684</v>
      </c>
      <c r="E155" s="1638">
        <f>'VA eurostat'!D36</f>
        <v>47257</v>
      </c>
      <c r="F155" s="1638">
        <f>'VA eurostat'!E36</f>
        <v>50198</v>
      </c>
      <c r="G155" s="1638">
        <f>'VA eurostat'!F36</f>
        <v>54226</v>
      </c>
      <c r="H155" s="1638">
        <f>'VA eurostat'!G36</f>
        <v>58340</v>
      </c>
      <c r="I155" s="1638">
        <f>'VA eurostat'!H36</f>
        <v>60919</v>
      </c>
      <c r="J155" s="1638">
        <f>'VA eurostat'!I36</f>
        <v>63506</v>
      </c>
      <c r="K155" s="1638">
        <f>'VA eurostat'!J36</f>
        <v>64459</v>
      </c>
      <c r="L155" s="1638">
        <f>'VA eurostat'!K36</f>
        <v>66563</v>
      </c>
      <c r="M155" s="1638">
        <f>'VA eurostat'!L36</f>
        <v>68226</v>
      </c>
      <c r="N155" s="1638">
        <f>'VA eurostat'!M36</f>
        <v>71326</v>
      </c>
      <c r="O155" s="1638">
        <f>'VA eurostat'!N36</f>
        <v>77381</v>
      </c>
      <c r="P155" s="1638">
        <f>'VA eurostat'!O36</f>
        <v>78444</v>
      </c>
      <c r="Q155" s="1638">
        <f>'VA eurostat'!P36</f>
        <v>78731</v>
      </c>
      <c r="R155" s="1638">
        <f>'VA eurostat'!Q36</f>
        <v>81173</v>
      </c>
      <c r="S155" s="1638">
        <f>'VA eurostat'!R36</f>
        <v>79607</v>
      </c>
      <c r="T155" s="1638">
        <f>'VA eurostat'!S36</f>
        <v>76637</v>
      </c>
      <c r="U155" s="1638">
        <f>'VA eurostat'!T36</f>
        <v>78523</v>
      </c>
      <c r="V155" s="1638">
        <f>'VA eurostat'!U36</f>
        <v>80487</v>
      </c>
      <c r="W155" s="1638">
        <f>'VA eurostat'!V36</f>
        <v>84702</v>
      </c>
      <c r="X155" s="1638">
        <f>'VA eurostat'!W36</f>
        <v>89434</v>
      </c>
      <c r="Y155" s="1638">
        <f>'VA eurostat'!X36</f>
        <v>95067</v>
      </c>
      <c r="Z155" s="1638">
        <f>'VA eurostat'!Y36</f>
        <v>100390</v>
      </c>
      <c r="AA155" s="1638">
        <f>'VA eurostat'!Z36</f>
        <v>105810</v>
      </c>
      <c r="AB155" s="1638">
        <f>'VA eurostat'!AA36</f>
        <v>96748</v>
      </c>
      <c r="AC155" s="1638">
        <f>'VA eurostat'!AB36</f>
        <v>104711</v>
      </c>
      <c r="AD155" s="1638">
        <f>'VA eurostat'!AC36</f>
        <v>121477</v>
      </c>
      <c r="AE155" s="1638">
        <f>'VA eurostat'!AD36</f>
        <v>134139</v>
      </c>
    </row>
    <row r="156" spans="2:31" x14ac:dyDescent="0.25">
      <c r="B156" s="1667" t="s">
        <v>38</v>
      </c>
      <c r="C156" s="1668">
        <f>'EBE eurostat'!B36</f>
        <v>15802</v>
      </c>
      <c r="D156" s="1668">
        <f>'EBE eurostat'!C36</f>
        <v>16486</v>
      </c>
      <c r="E156" s="1668">
        <f>'EBE eurostat'!D36</f>
        <v>18029</v>
      </c>
      <c r="F156" s="1668">
        <f>'EBE eurostat'!E36</f>
        <v>18854</v>
      </c>
      <c r="G156" s="1668">
        <f>'EBE eurostat'!F36</f>
        <v>20588</v>
      </c>
      <c r="H156" s="1668">
        <f>'EBE eurostat'!G36</f>
        <v>22031</v>
      </c>
      <c r="I156" s="1668">
        <f>'EBE eurostat'!H36</f>
        <v>22491</v>
      </c>
      <c r="J156" s="1668">
        <f>'EBE eurostat'!I36</f>
        <v>23321</v>
      </c>
      <c r="K156" s="1668">
        <f>'EBE eurostat'!J36</f>
        <v>24114</v>
      </c>
      <c r="L156" s="1668">
        <f>'EBE eurostat'!K36</f>
        <v>24594</v>
      </c>
      <c r="M156" s="1668">
        <f>'EBE eurostat'!L36</f>
        <v>24668</v>
      </c>
      <c r="N156" s="1668">
        <f>'EBE eurostat'!M36</f>
        <v>25930</v>
      </c>
      <c r="O156" s="1668">
        <f>'EBE eurostat'!N36</f>
        <v>29445</v>
      </c>
      <c r="P156" s="1668">
        <f>'EBE eurostat'!O36</f>
        <v>28523</v>
      </c>
      <c r="Q156" s="1668">
        <f>'EBE eurostat'!P36</f>
        <v>30121</v>
      </c>
      <c r="R156" s="1668">
        <f>'EBE eurostat'!Q36</f>
        <v>31219</v>
      </c>
      <c r="S156" s="1668">
        <f>'EBE eurostat'!R36</f>
        <v>30465</v>
      </c>
      <c r="T156" s="1668">
        <f>'EBE eurostat'!S36</f>
        <v>30639</v>
      </c>
      <c r="U156" s="1668">
        <f>'EBE eurostat'!T36</f>
        <v>32801</v>
      </c>
      <c r="V156" s="1668">
        <f>'EBE eurostat'!U36</f>
        <v>33590</v>
      </c>
      <c r="W156" s="1668">
        <f>'EBE eurostat'!V36</f>
        <v>35645</v>
      </c>
      <c r="X156" s="1668">
        <f>'EBE eurostat'!W36</f>
        <v>37802</v>
      </c>
      <c r="Y156" s="1668">
        <f>'EBE eurostat'!X36</f>
        <v>39705</v>
      </c>
      <c r="Z156" s="1668">
        <f>'EBE eurostat'!Y36</f>
        <v>39961</v>
      </c>
      <c r="AA156" s="1668">
        <f>'EBE eurostat'!Z36</f>
        <v>40997</v>
      </c>
      <c r="AB156" s="1668">
        <f>'EBE eurostat'!AA36</f>
        <v>34738</v>
      </c>
      <c r="AC156" s="1668">
        <f>'EBE eurostat'!AB36</f>
        <v>37718</v>
      </c>
      <c r="AD156" s="1668">
        <f>'EBE eurostat'!AC36</f>
        <v>44720</v>
      </c>
      <c r="AE156" s="1668">
        <f>'EBE eurostat'!AD36</f>
        <v>46384</v>
      </c>
    </row>
    <row r="157" spans="2:31" x14ac:dyDescent="0.25">
      <c r="B157" s="1669" t="s">
        <v>39</v>
      </c>
      <c r="C157" s="1670">
        <f>' revenus distribués verEurostat'!B36</f>
        <v>5794</v>
      </c>
      <c r="D157" s="1670">
        <f>' revenus distribués verEurostat'!C36</f>
        <v>6351</v>
      </c>
      <c r="E157" s="1670">
        <f>' revenus distribués verEurostat'!D36</f>
        <v>6968</v>
      </c>
      <c r="F157" s="1670">
        <f>' revenus distribués verEurostat'!E36</f>
        <v>7348</v>
      </c>
      <c r="G157" s="1670">
        <f>' revenus distribués verEurostat'!F36</f>
        <v>8210</v>
      </c>
      <c r="H157" s="1670">
        <f>' revenus distribués verEurostat'!G36</f>
        <v>8753</v>
      </c>
      <c r="I157" s="1670">
        <f>' revenus distribués verEurostat'!H36</f>
        <v>8615</v>
      </c>
      <c r="J157" s="1670">
        <f>' revenus distribués verEurostat'!I36</f>
        <v>9022</v>
      </c>
      <c r="K157" s="1670">
        <f>' revenus distribués verEurostat'!J36</f>
        <v>10909</v>
      </c>
      <c r="L157" s="1670">
        <f>' revenus distribués verEurostat'!K36</f>
        <v>13004</v>
      </c>
      <c r="M157" s="1670">
        <f>' revenus distribués verEurostat'!L36</f>
        <v>15169</v>
      </c>
      <c r="N157" s="1670">
        <f>' revenus distribués verEurostat'!M36</f>
        <v>17032</v>
      </c>
      <c r="O157" s="1670">
        <f>' revenus distribués verEurostat'!N36</f>
        <v>17681</v>
      </c>
      <c r="P157" s="1670">
        <f>' revenus distribués verEurostat'!O36</f>
        <v>18003</v>
      </c>
      <c r="Q157" s="1670">
        <f>' revenus distribués verEurostat'!P36</f>
        <v>17806</v>
      </c>
      <c r="R157" s="1670">
        <f>' revenus distribués verEurostat'!Q36</f>
        <v>18648</v>
      </c>
      <c r="S157" s="1670">
        <f>' revenus distribués verEurostat'!R36</f>
        <v>17404</v>
      </c>
      <c r="T157" s="1670">
        <f>' revenus distribués verEurostat'!S36</f>
        <v>16600</v>
      </c>
      <c r="U157" s="1670">
        <f>' revenus distribués verEurostat'!T36</f>
        <v>15904</v>
      </c>
      <c r="V157" s="1670">
        <f>' revenus distribués verEurostat'!U36</f>
        <v>14420</v>
      </c>
      <c r="W157" s="1670">
        <f>' revenus distribués verEurostat'!V36</f>
        <v>14984</v>
      </c>
      <c r="X157" s="1670">
        <f>' revenus distribués verEurostat'!W36</f>
        <v>16952</v>
      </c>
      <c r="Y157" s="1670">
        <f>' revenus distribués verEurostat'!X36</f>
        <v>16448</v>
      </c>
      <c r="Z157" s="1670">
        <f>' revenus distribués verEurostat'!Y36</f>
        <v>16920</v>
      </c>
      <c r="AA157" s="1670">
        <f>' revenus distribués verEurostat'!Z36</f>
        <v>17429</v>
      </c>
      <c r="AB157" s="1670">
        <f>' revenus distribués verEurostat'!AA36</f>
        <v>15410</v>
      </c>
      <c r="AC157" s="1670">
        <f>' revenus distribués verEurostat'!AB36</f>
        <v>16303</v>
      </c>
      <c r="AD157" s="1670">
        <f>' revenus distribués verEurostat'!AC36</f>
        <v>18204</v>
      </c>
      <c r="AE157" s="1670">
        <f>' revenus distribués verEurostat'!AD36</f>
        <v>19167</v>
      </c>
    </row>
    <row r="158" spans="2:31" x14ac:dyDescent="0.25">
      <c r="B158" s="1671" t="s">
        <v>47</v>
      </c>
      <c r="C158" s="1672">
        <f>'Dividendes versés eurosatt'!B36</f>
        <v>5788</v>
      </c>
      <c r="D158" s="1672">
        <f>'Dividendes versés eurosatt'!C36</f>
        <v>6343</v>
      </c>
      <c r="E158" s="1672">
        <f>'Dividendes versés eurosatt'!D36</f>
        <v>6952</v>
      </c>
      <c r="F158" s="1672">
        <f>'Dividendes versés eurosatt'!E36</f>
        <v>7340</v>
      </c>
      <c r="G158" s="1672">
        <f>'Dividendes versés eurosatt'!F36</f>
        <v>8195</v>
      </c>
      <c r="H158" s="1672">
        <f>'Dividendes versés eurosatt'!G36</f>
        <v>8744</v>
      </c>
      <c r="I158" s="1672">
        <f>'Dividendes versés eurosatt'!H36</f>
        <v>8604</v>
      </c>
      <c r="J158" s="1672">
        <f>'Dividendes versés eurosatt'!I36</f>
        <v>9005</v>
      </c>
      <c r="K158" s="1672">
        <f>'Dividendes versés eurosatt'!J36</f>
        <v>10883</v>
      </c>
      <c r="L158" s="1672">
        <f>'Dividendes versés eurosatt'!K36</f>
        <v>12990</v>
      </c>
      <c r="M158" s="1672">
        <f>'Dividendes versés eurosatt'!L36</f>
        <v>15155</v>
      </c>
      <c r="N158" s="1672">
        <f>'Dividendes versés eurosatt'!M36</f>
        <v>17009</v>
      </c>
      <c r="O158" s="1672">
        <f>'Dividendes versés eurosatt'!N36</f>
        <v>17661</v>
      </c>
      <c r="P158" s="1672">
        <f>'Dividendes versés eurosatt'!O36</f>
        <v>17980</v>
      </c>
      <c r="Q158" s="1672">
        <f>'Dividendes versés eurosatt'!P36</f>
        <v>17786</v>
      </c>
      <c r="R158" s="1672">
        <f>'Dividendes versés eurosatt'!Q36</f>
        <v>18623</v>
      </c>
      <c r="S158" s="1672">
        <f>'Dividendes versés eurosatt'!R36</f>
        <v>17379</v>
      </c>
      <c r="T158" s="1672">
        <f>'Dividendes versés eurosatt'!S36</f>
        <v>16579</v>
      </c>
      <c r="U158" s="1672">
        <f>'Dividendes versés eurosatt'!T36</f>
        <v>15880</v>
      </c>
      <c r="V158" s="1672">
        <f>'Dividendes versés eurosatt'!U36</f>
        <v>14398</v>
      </c>
      <c r="W158" s="1672">
        <f>'Dividendes versés eurosatt'!V36</f>
        <v>14959</v>
      </c>
      <c r="X158" s="1672">
        <f>'Dividendes versés eurosatt'!W36</f>
        <v>16920</v>
      </c>
      <c r="Y158" s="1672">
        <f>'Dividendes versés eurosatt'!X36</f>
        <v>16412</v>
      </c>
      <c r="Z158" s="1672">
        <f>'Dividendes versés eurosatt'!Y36</f>
        <v>16888</v>
      </c>
      <c r="AA158" s="1672">
        <f>'Dividendes versés eurosatt'!Z36</f>
        <v>17397</v>
      </c>
      <c r="AB158" s="1672">
        <f>'Dividendes versés eurosatt'!AA36</f>
        <v>15382</v>
      </c>
      <c r="AC158" s="1672">
        <f>'Dividendes versés eurosatt'!AB36</f>
        <v>16280</v>
      </c>
      <c r="AD158" s="1672">
        <f>'Dividendes versés eurosatt'!AC36</f>
        <v>18177</v>
      </c>
      <c r="AE158" s="1672" t="str">
        <f>'Dividendes versés eurosatt'!AD36</f>
        <v>:</v>
      </c>
    </row>
    <row r="159" spans="2:31" x14ac:dyDescent="0.25">
      <c r="B159" s="1673" t="s">
        <v>40</v>
      </c>
      <c r="C159" s="1674">
        <f>' épargen brute eurost'!B36</f>
        <v>7852</v>
      </c>
      <c r="D159" s="1674">
        <f>' épargen brute eurost'!C36</f>
        <v>8240</v>
      </c>
      <c r="E159" s="1674">
        <f>' épargen brute eurost'!D36</f>
        <v>8082</v>
      </c>
      <c r="F159" s="1674">
        <f>' épargen brute eurost'!E36</f>
        <v>8343</v>
      </c>
      <c r="G159" s="1674">
        <f>' épargen brute eurost'!F36</f>
        <v>7924</v>
      </c>
      <c r="H159" s="1674">
        <f>' épargen brute eurost'!G36</f>
        <v>8087</v>
      </c>
      <c r="I159" s="1674">
        <f>' épargen brute eurost'!H36</f>
        <v>8595</v>
      </c>
      <c r="J159" s="1674">
        <f>' épargen brute eurost'!I36</f>
        <v>8313</v>
      </c>
      <c r="K159" s="1674">
        <f>' épargen brute eurost'!J36</f>
        <v>11499</v>
      </c>
      <c r="L159" s="1674">
        <f>' épargen brute eurost'!K36</f>
        <v>10370</v>
      </c>
      <c r="M159" s="1674">
        <f>' épargen brute eurost'!L36</f>
        <v>9065</v>
      </c>
      <c r="N159" s="1674">
        <f>' épargen brute eurost'!M36</f>
        <v>10046</v>
      </c>
      <c r="O159" s="1674">
        <f>' épargen brute eurost'!N36</f>
        <v>10260</v>
      </c>
      <c r="P159" s="1674">
        <f>' épargen brute eurost'!O36</f>
        <v>7912</v>
      </c>
      <c r="Q159" s="1674">
        <f>' épargen brute eurost'!P36</f>
        <v>10562</v>
      </c>
      <c r="R159" s="1674">
        <f>' épargen brute eurost'!Q36</f>
        <v>14383</v>
      </c>
      <c r="S159" s="1674">
        <f>' épargen brute eurost'!R36</f>
        <v>12839</v>
      </c>
      <c r="T159" s="1674">
        <f>' épargen brute eurost'!S36</f>
        <v>13406</v>
      </c>
      <c r="U159" s="1674">
        <f>' épargen brute eurost'!T36</f>
        <v>15496</v>
      </c>
      <c r="V159" s="1674">
        <f>' épargen brute eurost'!U36</f>
        <v>18851</v>
      </c>
      <c r="W159" s="1674">
        <f>' épargen brute eurost'!V36</f>
        <v>18751</v>
      </c>
      <c r="X159" s="1674">
        <f>' épargen brute eurost'!W36</f>
        <v>18781</v>
      </c>
      <c r="Y159" s="1674">
        <f>' épargen brute eurost'!X36</f>
        <v>21484</v>
      </c>
      <c r="Z159" s="1674">
        <f>' épargen brute eurost'!Y36</f>
        <v>20241</v>
      </c>
      <c r="AA159" s="1674">
        <f>' épargen brute eurost'!Z36</f>
        <v>20109</v>
      </c>
      <c r="AB159" s="1674">
        <f>' épargen brute eurost'!AA36</f>
        <v>17859</v>
      </c>
      <c r="AC159" s="1674">
        <f>' épargen brute eurost'!AB36</f>
        <v>21516</v>
      </c>
      <c r="AD159" s="1674">
        <f>' épargen brute eurost'!AC36</f>
        <v>22627</v>
      </c>
      <c r="AE159" s="1674">
        <f>' épargen brute eurost'!AD36</f>
        <v>23822</v>
      </c>
    </row>
    <row r="160" spans="2:31" x14ac:dyDescent="0.25">
      <c r="B160" s="1675" t="s">
        <v>41</v>
      </c>
      <c r="C160" s="1676">
        <f>'FBCF eurostat'!B36</f>
        <v>8624</v>
      </c>
      <c r="D160" s="1676">
        <f>'FBCF eurostat'!C36</f>
        <v>9614</v>
      </c>
      <c r="E160" s="1676">
        <f>'FBCF eurostat'!D36</f>
        <v>11365</v>
      </c>
      <c r="F160" s="1676">
        <f>'FBCF eurostat'!E36</f>
        <v>13920</v>
      </c>
      <c r="G160" s="1676">
        <f>'FBCF eurostat'!F36</f>
        <v>15432</v>
      </c>
      <c r="H160" s="1676">
        <f>'FBCF eurostat'!G36</f>
        <v>17609</v>
      </c>
      <c r="I160" s="1676">
        <f>'FBCF eurostat'!H36</f>
        <v>17555</v>
      </c>
      <c r="J160" s="1676">
        <f>'FBCF eurostat'!I36</f>
        <v>17238</v>
      </c>
      <c r="K160" s="1676">
        <f>'FBCF eurostat'!J36</f>
        <v>17078</v>
      </c>
      <c r="L160" s="1676">
        <f>'FBCF eurostat'!K36</f>
        <v>17278</v>
      </c>
      <c r="M160" s="1676">
        <f>'FBCF eurostat'!L36</f>
        <v>18647</v>
      </c>
      <c r="N160" s="1676">
        <f>'FBCF eurostat'!M36</f>
        <v>19765</v>
      </c>
      <c r="O160" s="1676">
        <f>'FBCF eurostat'!N36</f>
        <v>22281</v>
      </c>
      <c r="P160" s="1676">
        <f>'FBCF eurostat'!O36</f>
        <v>23184</v>
      </c>
      <c r="Q160" s="1676">
        <f>'FBCF eurostat'!P36</f>
        <v>20483</v>
      </c>
      <c r="R160" s="1676">
        <f>'FBCF eurostat'!Q36</f>
        <v>18464</v>
      </c>
      <c r="S160" s="1676">
        <f>'FBCF eurostat'!R36</f>
        <v>18042</v>
      </c>
      <c r="T160" s="1676">
        <f>'FBCF eurostat'!S36</f>
        <v>15707</v>
      </c>
      <c r="U160" s="1676">
        <f>'FBCF eurostat'!T36</f>
        <v>15448</v>
      </c>
      <c r="V160" s="1676">
        <f>'FBCF eurostat'!U36</f>
        <v>17527</v>
      </c>
      <c r="W160" s="1676">
        <f>'FBCF eurostat'!V36</f>
        <v>18977</v>
      </c>
      <c r="X160" s="1676">
        <f>'FBCF eurostat'!W36</f>
        <v>19958</v>
      </c>
      <c r="Y160" s="1676">
        <f>'FBCF eurostat'!X36</f>
        <v>23254</v>
      </c>
      <c r="Z160" s="1676">
        <f>'FBCF eurostat'!Y36</f>
        <v>25170</v>
      </c>
      <c r="AA160" s="1676">
        <f>'FBCF eurostat'!Z36</f>
        <v>27257</v>
      </c>
      <c r="AB160" s="1676">
        <f>'FBCF eurostat'!AA36</f>
        <v>25800</v>
      </c>
      <c r="AC160" s="1676">
        <f>'FBCF eurostat'!AB36</f>
        <v>29376</v>
      </c>
      <c r="AD160" s="1676">
        <f>'FBCF eurostat'!AC36</f>
        <v>34016</v>
      </c>
      <c r="AE160" s="1676">
        <f>'FBCF eurostat'!AD36</f>
        <v>35842</v>
      </c>
    </row>
    <row r="161" spans="2:38" x14ac:dyDescent="0.25">
      <c r="B161" s="3148" t="s">
        <v>191</v>
      </c>
      <c r="C161" s="1677">
        <f>'revenus distibués recus ménages'!B36</f>
        <v>3421</v>
      </c>
      <c r="D161" s="1677">
        <f>'revenus distibués recus ménages'!C36</f>
        <v>3651</v>
      </c>
      <c r="E161" s="1677">
        <f>'revenus distibués recus ménages'!D36</f>
        <v>3936</v>
      </c>
      <c r="F161" s="1677">
        <f>'revenus distibués recus ménages'!E36</f>
        <v>4711</v>
      </c>
      <c r="G161" s="1677">
        <f>'revenus distibués recus ménages'!F36</f>
        <v>5257</v>
      </c>
      <c r="H161" s="1677">
        <f>'revenus distibués recus ménages'!G36</f>
        <v>4960</v>
      </c>
      <c r="I161" s="1677">
        <f>'revenus distibués recus ménages'!H36</f>
        <v>5134</v>
      </c>
      <c r="J161" s="1677">
        <f>'revenus distibués recus ménages'!I36</f>
        <v>5329</v>
      </c>
      <c r="K161" s="1677">
        <f>'revenus distibués recus ménages'!J36</f>
        <v>5591</v>
      </c>
      <c r="L161" s="1677">
        <f>'revenus distibués recus ménages'!K36</f>
        <v>5549</v>
      </c>
      <c r="M161" s="1677">
        <f>'revenus distibués recus ménages'!L36</f>
        <v>6044</v>
      </c>
      <c r="N161" s="1677">
        <f>'revenus distibués recus ménages'!M36</f>
        <v>6457</v>
      </c>
      <c r="O161" s="1677">
        <f>'revenus distibués recus ménages'!N36</f>
        <v>7053</v>
      </c>
      <c r="P161" s="1677">
        <f>'revenus distibués recus ménages'!O36</f>
        <v>7135</v>
      </c>
      <c r="Q161" s="1677">
        <f>'revenus distibués recus ménages'!P36</f>
        <v>6892</v>
      </c>
      <c r="R161" s="1677">
        <f>'revenus distibués recus ménages'!Q36</f>
        <v>7433</v>
      </c>
      <c r="S161" s="1677">
        <f>'revenus distibués recus ménages'!R36</f>
        <v>7217</v>
      </c>
      <c r="T161" s="1677">
        <f>'revenus distibués recus ménages'!S36</f>
        <v>8051</v>
      </c>
      <c r="U161" s="1677">
        <f>'revenus distibués recus ménages'!T36</f>
        <v>8038</v>
      </c>
      <c r="V161" s="1677">
        <f>'revenus distibués recus ménages'!U36</f>
        <v>7672</v>
      </c>
      <c r="W161" s="1677">
        <f>'revenus distibués recus ménages'!V36</f>
        <v>7284</v>
      </c>
      <c r="X161" s="1677">
        <f>'revenus distibués recus ménages'!W36</f>
        <v>8026</v>
      </c>
      <c r="Y161" s="1677">
        <f>'revenus distibués recus ménages'!X36</f>
        <v>7023</v>
      </c>
      <c r="Z161" s="1677">
        <f>'revenus distibués recus ménages'!Y36</f>
        <v>7206</v>
      </c>
      <c r="AA161" s="1677">
        <f>'revenus distibués recus ménages'!Z36</f>
        <v>7469</v>
      </c>
      <c r="AB161" s="1677">
        <f>'revenus distibués recus ménages'!AA36</f>
        <v>6613</v>
      </c>
      <c r="AC161" s="1677">
        <f>'revenus distibués recus ménages'!AB36</f>
        <v>6397</v>
      </c>
      <c r="AD161" s="1677">
        <f>'revenus distibués recus ménages'!AC36</f>
        <v>7754</v>
      </c>
      <c r="AE161" s="1677">
        <f>'revenus distibués recus ménages'!AD36</f>
        <v>7634</v>
      </c>
    </row>
    <row r="162" spans="2:38" x14ac:dyDescent="0.25">
      <c r="B162" s="3159" t="s">
        <v>192</v>
      </c>
      <c r="C162" s="1679">
        <f>'dividendes recu sménages eurost'!B36</f>
        <v>3421</v>
      </c>
      <c r="D162" s="1679">
        <f>'dividendes recu sménages eurost'!C36</f>
        <v>3651</v>
      </c>
      <c r="E162" s="1679">
        <f>'dividendes recu sménages eurost'!D36</f>
        <v>3936</v>
      </c>
      <c r="F162" s="1679">
        <f>'dividendes recu sménages eurost'!E36</f>
        <v>4710</v>
      </c>
      <c r="G162" s="1679">
        <f>'dividendes recu sménages eurost'!F36</f>
        <v>5256</v>
      </c>
      <c r="H162" s="1679">
        <f>'dividendes recu sménages eurost'!G36</f>
        <v>4959</v>
      </c>
      <c r="I162" s="1679">
        <f>'dividendes recu sménages eurost'!H36</f>
        <v>5133</v>
      </c>
      <c r="J162" s="1679">
        <f>'dividendes recu sménages eurost'!I36</f>
        <v>5327</v>
      </c>
      <c r="K162" s="1679">
        <f>'dividendes recu sménages eurost'!J36</f>
        <v>5589</v>
      </c>
      <c r="L162" s="1679">
        <f>'dividendes recu sménages eurost'!K36</f>
        <v>5548</v>
      </c>
      <c r="M162" s="1679">
        <f>'dividendes recu sménages eurost'!L36</f>
        <v>6043</v>
      </c>
      <c r="N162" s="1679">
        <f>'dividendes recu sménages eurost'!M36</f>
        <v>6456</v>
      </c>
      <c r="O162" s="1679">
        <f>'dividendes recu sménages eurost'!N36</f>
        <v>7051</v>
      </c>
      <c r="P162" s="1679">
        <f>'dividendes recu sménages eurost'!O36</f>
        <v>7134</v>
      </c>
      <c r="Q162" s="1679">
        <f>'dividendes recu sménages eurost'!P36</f>
        <v>6890</v>
      </c>
      <c r="R162" s="1679">
        <f>'dividendes recu sménages eurost'!Q36</f>
        <v>7431</v>
      </c>
      <c r="S162" s="1679">
        <f>'dividendes recu sménages eurost'!R36</f>
        <v>7214</v>
      </c>
      <c r="T162" s="1679">
        <f>'dividendes recu sménages eurost'!S36</f>
        <v>8048</v>
      </c>
      <c r="U162" s="1679">
        <f>'dividendes recu sménages eurost'!T36</f>
        <v>8032</v>
      </c>
      <c r="V162" s="1679">
        <f>'dividendes recu sménages eurost'!U36</f>
        <v>7661</v>
      </c>
      <c r="W162" s="1679">
        <f>'dividendes recu sménages eurost'!V36</f>
        <v>7267</v>
      </c>
      <c r="X162" s="1679">
        <f>'dividendes recu sménages eurost'!W36</f>
        <v>8003</v>
      </c>
      <c r="Y162" s="1679">
        <f>'dividendes recu sménages eurost'!X36</f>
        <v>6989</v>
      </c>
      <c r="Z162" s="1679">
        <f>'dividendes recu sménages eurost'!Y36</f>
        <v>7164</v>
      </c>
      <c r="AA162" s="1679">
        <f>'dividendes recu sménages eurost'!Z36</f>
        <v>7413</v>
      </c>
      <c r="AB162" s="1679">
        <f>'dividendes recu sménages eurost'!AA36</f>
        <v>6548</v>
      </c>
      <c r="AC162" s="1679">
        <f>'dividendes recu sménages eurost'!AB36</f>
        <v>6315</v>
      </c>
      <c r="AD162" s="1679">
        <f>'dividendes recu sménages eurost'!AC36</f>
        <v>7654</v>
      </c>
      <c r="AE162" s="1679" t="str">
        <f>'dividendes recu sménages eurost'!AD36</f>
        <v>:</v>
      </c>
      <c r="AL162">
        <v>1</v>
      </c>
    </row>
    <row r="163" spans="2:38" ht="15" customHeight="1" x14ac:dyDescent="0.25">
      <c r="B163" s="3549" t="s">
        <v>62</v>
      </c>
      <c r="C163" s="3550"/>
      <c r="D163" s="3551"/>
      <c r="E163" s="3552"/>
      <c r="F163" s="3553"/>
      <c r="G163" s="3554"/>
      <c r="H163" s="3555"/>
      <c r="I163" s="3556"/>
      <c r="J163" s="3557"/>
      <c r="K163" s="3558"/>
      <c r="L163" s="3559"/>
      <c r="M163" s="3560"/>
      <c r="N163" s="3561"/>
      <c r="O163" s="3562"/>
      <c r="P163" s="3563"/>
      <c r="Q163" s="3564"/>
      <c r="R163" s="3565"/>
      <c r="S163" s="3566"/>
      <c r="T163" s="3567"/>
      <c r="U163" s="3568"/>
      <c r="V163" s="3569"/>
      <c r="W163" s="3570"/>
      <c r="X163" s="3571"/>
      <c r="Y163" s="3572"/>
      <c r="Z163" s="3573"/>
      <c r="AA163" s="3574"/>
      <c r="AB163" s="3575"/>
      <c r="AC163" s="3576"/>
      <c r="AD163" s="3577"/>
      <c r="AE163" s="1708" t="s">
        <v>35</v>
      </c>
    </row>
    <row r="164" spans="2:38" x14ac:dyDescent="0.25">
      <c r="B164" s="1709" t="s">
        <v>37</v>
      </c>
      <c r="C164" s="1710">
        <v>447594</v>
      </c>
      <c r="D164" s="1711">
        <v>480898</v>
      </c>
      <c r="E164" s="1712">
        <v>514558</v>
      </c>
      <c r="F164" s="1713">
        <v>541567</v>
      </c>
      <c r="G164" s="1714">
        <v>567508</v>
      </c>
      <c r="H164" s="1715">
        <v>593977</v>
      </c>
      <c r="I164" s="1716">
        <v>618438</v>
      </c>
      <c r="J164" s="1717">
        <v>640708</v>
      </c>
      <c r="K164" s="1718">
        <v>675386</v>
      </c>
      <c r="L164" s="1719">
        <v>701281</v>
      </c>
      <c r="M164" s="1720">
        <v>739314</v>
      </c>
      <c r="N164" s="1721">
        <v>770156</v>
      </c>
      <c r="O164" s="1722">
        <v>811415</v>
      </c>
      <c r="P164" s="3001">
        <v>849036</v>
      </c>
      <c r="Q164" s="1724">
        <v>808434</v>
      </c>
      <c r="R164" s="1725">
        <v>838475</v>
      </c>
      <c r="S164" s="1726">
        <v>869943</v>
      </c>
      <c r="T164" s="1727">
        <v>903255</v>
      </c>
      <c r="U164" s="1728">
        <v>950444</v>
      </c>
      <c r="V164" s="1729">
        <v>992356</v>
      </c>
      <c r="W164" s="1730">
        <v>1026263</v>
      </c>
      <c r="X164" s="1731">
        <v>1056441</v>
      </c>
      <c r="Y164" s="3052">
        <v>1103443</v>
      </c>
      <c r="Z164" s="1733">
        <v>1137196</v>
      </c>
      <c r="AA164" s="1734">
        <v>1186196</v>
      </c>
      <c r="AB164" s="1735">
        <v>1094027</v>
      </c>
      <c r="AC164" s="1736">
        <v>1175951</v>
      </c>
      <c r="AD164" s="1737">
        <v>1311323</v>
      </c>
      <c r="AE164" s="1738">
        <v>1427448</v>
      </c>
    </row>
    <row r="165" spans="2:38" x14ac:dyDescent="0.25">
      <c r="B165" s="1739" t="s">
        <v>38</v>
      </c>
      <c r="C165" s="1740">
        <v>175571</v>
      </c>
      <c r="D165" s="1741">
        <v>195138</v>
      </c>
      <c r="E165" s="1742">
        <v>200619</v>
      </c>
      <c r="F165" s="1743">
        <v>207755</v>
      </c>
      <c r="G165" s="1744">
        <v>198556</v>
      </c>
      <c r="H165" s="1745">
        <v>207267</v>
      </c>
      <c r="I165" s="1746">
        <v>208337</v>
      </c>
      <c r="J165" s="1747">
        <v>223591</v>
      </c>
      <c r="K165" s="1748">
        <v>241967</v>
      </c>
      <c r="L165" s="1749">
        <v>244389</v>
      </c>
      <c r="M165" s="1750">
        <v>267784</v>
      </c>
      <c r="N165" s="1751">
        <v>267472</v>
      </c>
      <c r="O165" s="1752">
        <v>273169</v>
      </c>
      <c r="P165" s="3002">
        <v>298519</v>
      </c>
      <c r="Q165" s="1753">
        <v>270539</v>
      </c>
      <c r="R165" s="1754">
        <v>287104</v>
      </c>
      <c r="S165" s="1755">
        <v>301731</v>
      </c>
      <c r="T165" s="1756">
        <v>317661</v>
      </c>
      <c r="U165" s="1757">
        <v>329723</v>
      </c>
      <c r="V165" s="1758">
        <v>355295</v>
      </c>
      <c r="W165" s="1759">
        <v>364030</v>
      </c>
      <c r="X165" s="1760">
        <v>365032</v>
      </c>
      <c r="Y165" s="3053">
        <v>381971</v>
      </c>
      <c r="Z165" s="1761">
        <v>387191</v>
      </c>
      <c r="AA165" s="1762">
        <v>405516</v>
      </c>
      <c r="AB165" s="1763">
        <v>397096</v>
      </c>
      <c r="AC165" s="1764">
        <v>407044</v>
      </c>
      <c r="AD165" s="1765">
        <v>439781</v>
      </c>
      <c r="AE165" s="1766">
        <v>481579</v>
      </c>
    </row>
    <row r="166" spans="2:38" x14ac:dyDescent="0.25">
      <c r="B166" s="1767" t="s">
        <v>39</v>
      </c>
      <c r="C166" s="1768">
        <v>69784</v>
      </c>
      <c r="D166" s="1769">
        <v>76424</v>
      </c>
      <c r="E166" s="1770">
        <v>81703</v>
      </c>
      <c r="F166" s="1771">
        <v>78251</v>
      </c>
      <c r="G166" s="1772">
        <v>75529</v>
      </c>
      <c r="H166" s="1773">
        <v>74731</v>
      </c>
      <c r="I166" s="1774">
        <v>87728</v>
      </c>
      <c r="J166" s="1775">
        <v>79759</v>
      </c>
      <c r="K166" s="1776">
        <v>87150</v>
      </c>
      <c r="L166" s="1777">
        <v>92231</v>
      </c>
      <c r="M166" s="1778">
        <v>106105</v>
      </c>
      <c r="N166" s="1779">
        <v>112289</v>
      </c>
      <c r="O166" s="1780">
        <v>116555</v>
      </c>
      <c r="P166" s="3003">
        <v>126478</v>
      </c>
      <c r="Q166" s="1781">
        <v>143142</v>
      </c>
      <c r="R166" s="1782">
        <v>130403</v>
      </c>
      <c r="S166" s="1783">
        <v>148695</v>
      </c>
      <c r="T166" s="1784">
        <v>161677</v>
      </c>
      <c r="U166" s="1785">
        <v>172852</v>
      </c>
      <c r="V166" s="1786">
        <v>180356</v>
      </c>
      <c r="W166" s="1787">
        <v>208927</v>
      </c>
      <c r="X166" s="1788">
        <v>190086</v>
      </c>
      <c r="Y166" s="3054">
        <v>205380</v>
      </c>
      <c r="Z166" s="1789">
        <v>231325</v>
      </c>
      <c r="AA166" s="1790">
        <v>233128</v>
      </c>
      <c r="AB166" s="1791">
        <v>199666</v>
      </c>
      <c r="AC166" s="1792">
        <v>225122</v>
      </c>
      <c r="AD166" s="1793">
        <v>222906</v>
      </c>
      <c r="AE166" s="1794">
        <v>240361</v>
      </c>
    </row>
    <row r="167" spans="2:38" x14ac:dyDescent="0.25">
      <c r="B167" s="1671" t="s">
        <v>47</v>
      </c>
      <c r="C167" s="2867"/>
      <c r="D167" s="2868"/>
      <c r="E167" s="2869"/>
      <c r="F167" s="2870"/>
      <c r="G167" s="2871"/>
      <c r="H167" s="2872"/>
      <c r="I167" s="2873"/>
      <c r="J167" s="2874"/>
      <c r="K167" s="2875"/>
      <c r="L167" s="2876"/>
      <c r="M167" s="2877"/>
      <c r="N167" s="2878"/>
      <c r="O167" s="2879"/>
      <c r="P167" s="3004"/>
      <c r="Q167" s="2880"/>
      <c r="R167" s="2881"/>
      <c r="S167" s="2882"/>
      <c r="T167" s="2883"/>
      <c r="U167" s="2884"/>
      <c r="V167" s="2885"/>
      <c r="W167" s="2886"/>
      <c r="X167" s="2887"/>
      <c r="Y167" s="3055"/>
      <c r="Z167" s="2888"/>
      <c r="AA167" s="2889"/>
      <c r="AB167" s="2890"/>
      <c r="AC167" s="2891"/>
      <c r="AD167" s="2892"/>
      <c r="AE167" s="2893"/>
    </row>
    <row r="168" spans="2:38" x14ac:dyDescent="0.25">
      <c r="B168" s="1795" t="s">
        <v>40</v>
      </c>
      <c r="C168" s="1796">
        <v>101323</v>
      </c>
      <c r="D168" s="1797">
        <v>111011</v>
      </c>
      <c r="E168" s="1798">
        <v>110613</v>
      </c>
      <c r="F168" s="1799">
        <v>122710</v>
      </c>
      <c r="G168" s="1800">
        <v>111676</v>
      </c>
      <c r="H168" s="1801">
        <v>117402</v>
      </c>
      <c r="I168" s="1802">
        <v>115708</v>
      </c>
      <c r="J168" s="1803">
        <v>139895</v>
      </c>
      <c r="K168" s="1804">
        <v>152251</v>
      </c>
      <c r="L168" s="1805">
        <v>145806</v>
      </c>
      <c r="M168" s="1806">
        <v>157178</v>
      </c>
      <c r="N168" s="1807">
        <v>147758</v>
      </c>
      <c r="O168" s="1808">
        <v>147646</v>
      </c>
      <c r="P168" s="3005">
        <v>164257</v>
      </c>
      <c r="Q168" s="1809">
        <v>135557</v>
      </c>
      <c r="R168" s="1810">
        <v>171876</v>
      </c>
      <c r="S168" s="1811">
        <v>183676</v>
      </c>
      <c r="T168" s="1812">
        <v>164906</v>
      </c>
      <c r="U168" s="1813">
        <v>152619</v>
      </c>
      <c r="V168" s="1814">
        <v>172011</v>
      </c>
      <c r="W168" s="1815">
        <v>143505</v>
      </c>
      <c r="X168" s="1816">
        <v>157408</v>
      </c>
      <c r="Y168" s="3056">
        <v>191098</v>
      </c>
      <c r="Z168" s="1817">
        <v>176425</v>
      </c>
      <c r="AA168" s="1818">
        <v>213347</v>
      </c>
      <c r="AB168" s="1819">
        <v>182993</v>
      </c>
      <c r="AC168" s="1820">
        <v>242886</v>
      </c>
      <c r="AD168" s="1821">
        <v>276905</v>
      </c>
      <c r="AE168" s="1822">
        <v>256397</v>
      </c>
    </row>
    <row r="169" spans="2:38" x14ac:dyDescent="0.25">
      <c r="B169" s="1823" t="s">
        <v>41</v>
      </c>
      <c r="C169" s="1824">
        <v>98794</v>
      </c>
      <c r="D169" s="1825">
        <v>107672</v>
      </c>
      <c r="E169" s="1826">
        <v>111972</v>
      </c>
      <c r="F169" s="1827">
        <v>121382</v>
      </c>
      <c r="G169" s="1828">
        <v>124365</v>
      </c>
      <c r="H169" s="1829">
        <v>132996</v>
      </c>
      <c r="I169" s="1830">
        <v>134125</v>
      </c>
      <c r="J169" s="1831">
        <v>133557</v>
      </c>
      <c r="K169" s="1832">
        <v>133687</v>
      </c>
      <c r="L169" s="1833">
        <v>131072</v>
      </c>
      <c r="M169" s="1834">
        <v>153555</v>
      </c>
      <c r="N169" s="1835">
        <v>152429</v>
      </c>
      <c r="O169" s="1836">
        <v>166145</v>
      </c>
      <c r="P169" s="3006">
        <v>154996</v>
      </c>
      <c r="Q169" s="1837">
        <v>114569</v>
      </c>
      <c r="R169" s="1838">
        <v>138351</v>
      </c>
      <c r="S169" s="1839">
        <v>144628</v>
      </c>
      <c r="T169" s="1840">
        <v>155567</v>
      </c>
      <c r="U169" s="1841">
        <v>164183</v>
      </c>
      <c r="V169" s="1842">
        <v>185091</v>
      </c>
      <c r="W169" s="1843">
        <v>194371</v>
      </c>
      <c r="X169" s="1844">
        <v>202240</v>
      </c>
      <c r="Y169" s="3057">
        <v>210546</v>
      </c>
      <c r="Z169" s="1845">
        <v>210143</v>
      </c>
      <c r="AA169" s="1846">
        <v>225362</v>
      </c>
      <c r="AB169" s="1847">
        <v>205120</v>
      </c>
      <c r="AC169" s="1848">
        <v>221212</v>
      </c>
      <c r="AD169" s="1849">
        <v>269004</v>
      </c>
      <c r="AE169" s="1850">
        <v>267135</v>
      </c>
    </row>
    <row r="170" spans="2:38" s="2970" customFormat="1" x14ac:dyDescent="0.25">
      <c r="B170" s="3208" t="s">
        <v>191</v>
      </c>
      <c r="C170" s="3209">
        <f>'revenus distibués recus ménages'!B45</f>
        <v>41035</v>
      </c>
      <c r="D170" s="3209">
        <f>'revenus distibués recus ménages'!C45</f>
        <v>44850</v>
      </c>
      <c r="E170" s="3209">
        <f>'revenus distibués recus ménages'!D45</f>
        <v>50384</v>
      </c>
      <c r="F170" s="3209">
        <f>'revenus distibués recus ménages'!E45</f>
        <v>51822</v>
      </c>
      <c r="G170" s="3209">
        <f>'revenus distibués recus ménages'!F45</f>
        <v>50715</v>
      </c>
      <c r="H170" s="3209">
        <f>'revenus distibués recus ménages'!G45</f>
        <v>65241</v>
      </c>
      <c r="I170" s="3209">
        <f>'revenus distibués recus ménages'!H45</f>
        <v>62881</v>
      </c>
      <c r="J170" s="3209">
        <f>'revenus distibués recus ménages'!I45</f>
        <v>63978</v>
      </c>
      <c r="K170" s="3209">
        <f>'revenus distibués recus ménages'!J45</f>
        <v>57709</v>
      </c>
      <c r="L170" s="3209">
        <f>'revenus distibués recus ménages'!K45</f>
        <v>66295</v>
      </c>
      <c r="M170" s="3209">
        <f>'revenus distibués recus ménages'!L45</f>
        <v>75042</v>
      </c>
      <c r="N170" s="3209">
        <f>'revenus distibués recus ménages'!M45</f>
        <v>81406</v>
      </c>
      <c r="O170" s="3209">
        <f>'revenus distibués recus ménages'!N45</f>
        <v>88951</v>
      </c>
      <c r="P170" s="3209">
        <f>'revenus distibués recus ménages'!O45</f>
        <v>81393</v>
      </c>
      <c r="Q170" s="3209">
        <f>'revenus distibués recus ménages'!P45</f>
        <v>84550</v>
      </c>
      <c r="R170" s="3209">
        <f>'revenus distibués recus ménages'!Q45</f>
        <v>77899</v>
      </c>
      <c r="S170" s="3209">
        <f>'revenus distibués recus ménages'!R45</f>
        <v>76092</v>
      </c>
      <c r="T170" s="3209">
        <f>'revenus distibués recus ménages'!S45</f>
        <v>87665</v>
      </c>
      <c r="U170" s="3209">
        <f>'revenus distibués recus ménages'!T45</f>
        <v>97044</v>
      </c>
      <c r="V170" s="3209">
        <f>'revenus distibués recus ménages'!U45</f>
        <v>107950</v>
      </c>
      <c r="W170" s="3209">
        <f>'revenus distibués recus ménages'!V45</f>
        <v>155704</v>
      </c>
      <c r="X170" s="3209">
        <f>'revenus distibués recus ménages'!W45</f>
        <v>128236</v>
      </c>
      <c r="Y170" s="3209">
        <f>'revenus distibués recus ménages'!X45</f>
        <v>120360</v>
      </c>
      <c r="Z170" s="3209">
        <f>'revenus distibués recus ménages'!Y45</f>
        <v>136430</v>
      </c>
      <c r="AA170" s="3209">
        <f>'revenus distibués recus ménages'!Z45</f>
        <v>145098</v>
      </c>
      <c r="AB170" s="3210">
        <f>AA170*'ménages OCDE'!AB112/'ménages OCDE'!AA112</f>
        <v>117116.41906877082</v>
      </c>
      <c r="AC170" s="3210">
        <f>AB170*'ménages OCDE'!AC112/'ménages OCDE'!AB112</f>
        <v>135313.52423479361</v>
      </c>
      <c r="AD170" s="3210">
        <f>AC170*'ménages OCDE'!AD112/'ménages OCDE'!AC112</f>
        <v>142686.77293273064</v>
      </c>
      <c r="AE170" s="3210">
        <f>AD170*'ménages OCDE'!AE112/'ménages OCDE'!AD112</f>
        <v>157534.2581916574</v>
      </c>
    </row>
    <row r="171" spans="2:38" x14ac:dyDescent="0.25">
      <c r="B171" s="3159" t="s">
        <v>192</v>
      </c>
      <c r="C171" s="1679"/>
      <c r="D171" s="1679"/>
      <c r="E171" s="1679"/>
      <c r="F171" s="1679"/>
      <c r="G171" s="1679"/>
      <c r="H171" s="1679"/>
      <c r="I171" s="1679"/>
      <c r="J171" s="1679"/>
      <c r="K171" s="1679"/>
      <c r="L171" s="1679"/>
      <c r="M171" s="1679"/>
      <c r="N171" s="1679"/>
      <c r="O171" s="1679"/>
      <c r="P171" s="1679"/>
      <c r="Q171" s="1679"/>
      <c r="R171" s="1679"/>
      <c r="S171" s="1679"/>
      <c r="T171" s="1679"/>
      <c r="U171" s="1679"/>
      <c r="V171" s="1679"/>
      <c r="W171" s="1679"/>
      <c r="X171" s="1679"/>
      <c r="Y171" s="1679"/>
      <c r="Z171" s="1679"/>
      <c r="AA171" s="1679"/>
      <c r="AB171" s="1679"/>
      <c r="AC171" s="1679"/>
      <c r="AD171" s="1679"/>
      <c r="AE171" s="1679">
        <f>AD171*'ménages OCDE'!AE112/'ménages OCDE'!AD112</f>
        <v>0</v>
      </c>
    </row>
    <row r="172" spans="2:38" ht="15" customHeight="1" x14ac:dyDescent="0.25">
      <c r="B172" s="3578" t="s">
        <v>63</v>
      </c>
      <c r="C172" s="3550"/>
      <c r="D172" s="3551"/>
      <c r="E172" s="3552"/>
      <c r="F172" s="3553"/>
      <c r="G172" s="3554"/>
      <c r="H172" s="3555"/>
      <c r="I172" s="3556"/>
      <c r="J172" s="3557"/>
      <c r="K172" s="3558"/>
      <c r="L172" s="3559"/>
      <c r="M172" s="3560"/>
      <c r="N172" s="3561"/>
      <c r="O172" s="3562"/>
      <c r="P172" s="3563"/>
      <c r="Q172" s="3564"/>
      <c r="R172" s="3565"/>
      <c r="S172" s="3566"/>
      <c r="T172" s="3567"/>
      <c r="U172" s="3568"/>
      <c r="V172" s="3569"/>
      <c r="W172" s="3570"/>
      <c r="X172" s="3571"/>
      <c r="Y172" s="3572"/>
      <c r="Z172" s="3573"/>
      <c r="AA172" s="3574"/>
      <c r="AB172" s="3575"/>
      <c r="AC172" s="3576"/>
      <c r="AD172" s="3577"/>
      <c r="AE172" s="1881" t="s">
        <v>35</v>
      </c>
    </row>
    <row r="173" spans="2:38" x14ac:dyDescent="0.25">
      <c r="B173" s="1882" t="s">
        <v>37</v>
      </c>
      <c r="C173" s="1883">
        <f>'VA eurostat'!B38</f>
        <v>7425</v>
      </c>
      <c r="D173" s="1883">
        <f>'VA eurostat'!C38</f>
        <v>7657</v>
      </c>
      <c r="E173" s="1883">
        <f>'VA eurostat'!D38</f>
        <v>8462</v>
      </c>
      <c r="F173" s="1883">
        <f>'VA eurostat'!E38</f>
        <v>9205</v>
      </c>
      <c r="G173" s="1883">
        <f>'VA eurostat'!F38</f>
        <v>9929</v>
      </c>
      <c r="H173" s="1883">
        <f>'VA eurostat'!G38</f>
        <v>10518</v>
      </c>
      <c r="I173" s="1883">
        <f>'VA eurostat'!H38</f>
        <v>11413</v>
      </c>
      <c r="J173" s="1883">
        <f>'VA eurostat'!I38</f>
        <v>12023</v>
      </c>
      <c r="K173" s="1883">
        <f>'VA eurostat'!J38</f>
        <v>12955</v>
      </c>
      <c r="L173" s="1883">
        <f>'VA eurostat'!K38</f>
        <v>13786</v>
      </c>
      <c r="M173" s="1883">
        <f>'VA eurostat'!L38</f>
        <v>14491</v>
      </c>
      <c r="N173" s="1883">
        <f>'VA eurostat'!M38</f>
        <v>15857</v>
      </c>
      <c r="O173" s="1883">
        <f>'VA eurostat'!N38</f>
        <v>18125</v>
      </c>
      <c r="P173" s="1883">
        <f>'VA eurostat'!O38</f>
        <v>19524</v>
      </c>
      <c r="Q173" s="1883">
        <f>'VA eurostat'!P38</f>
        <v>17803</v>
      </c>
      <c r="R173" s="1883">
        <f>'VA eurostat'!Q38</f>
        <v>17791</v>
      </c>
      <c r="S173" s="1883">
        <f>'VA eurostat'!R38</f>
        <v>18143</v>
      </c>
      <c r="T173" s="1883">
        <f>'VA eurostat'!S38</f>
        <v>17921</v>
      </c>
      <c r="U173" s="1883">
        <f>'VA eurostat'!T38</f>
        <v>18052</v>
      </c>
      <c r="V173" s="1883">
        <f>'VA eurostat'!U38</f>
        <v>18988</v>
      </c>
      <c r="W173" s="1883">
        <f>'VA eurostat'!V38</f>
        <v>19653</v>
      </c>
      <c r="X173" s="1883">
        <f>'VA eurostat'!W38</f>
        <v>20599</v>
      </c>
      <c r="Y173" s="1883">
        <f>'VA eurostat'!X38</f>
        <v>22333</v>
      </c>
      <c r="Z173" s="1883">
        <f>'VA eurostat'!Y38</f>
        <v>24006</v>
      </c>
      <c r="AA173" s="1883">
        <f>'VA eurostat'!Z38</f>
        <v>25688</v>
      </c>
      <c r="AB173" s="1883">
        <f>'VA eurostat'!AA38</f>
        <v>24685</v>
      </c>
      <c r="AC173" s="1883">
        <f>'VA eurostat'!AB38</f>
        <v>27540</v>
      </c>
      <c r="AD173" s="1883">
        <f>'VA eurostat'!AC38</f>
        <v>30322</v>
      </c>
      <c r="AE173" s="1883">
        <f>'VA eurostat'!AD38</f>
        <v>34997</v>
      </c>
    </row>
    <row r="174" spans="2:38" x14ac:dyDescent="0.25">
      <c r="B174" s="1912" t="s">
        <v>38</v>
      </c>
      <c r="C174" s="1913">
        <f>'EBE eurostat'!B38</f>
        <v>1675</v>
      </c>
      <c r="D174" s="1913">
        <f>'EBE eurostat'!C38</f>
        <v>1854</v>
      </c>
      <c r="E174" s="1913">
        <f>'EBE eurostat'!D38</f>
        <v>2474</v>
      </c>
      <c r="F174" s="1913">
        <f>'EBE eurostat'!E38</f>
        <v>2861</v>
      </c>
      <c r="G174" s="1913">
        <f>'EBE eurostat'!F38</f>
        <v>3265</v>
      </c>
      <c r="H174" s="1913">
        <f>'EBE eurostat'!G38</f>
        <v>3158</v>
      </c>
      <c r="I174" s="1913">
        <f>'EBE eurostat'!H38</f>
        <v>3563</v>
      </c>
      <c r="J174" s="1913">
        <f>'EBE eurostat'!I38</f>
        <v>3845</v>
      </c>
      <c r="K174" s="1913">
        <f>'EBE eurostat'!J38</f>
        <v>4357</v>
      </c>
      <c r="L174" s="1913">
        <f>'EBE eurostat'!K38</f>
        <v>4605</v>
      </c>
      <c r="M174" s="1913">
        <f>'EBE eurostat'!L38</f>
        <v>4713</v>
      </c>
      <c r="N174" s="1913">
        <f>'EBE eurostat'!M38</f>
        <v>5435</v>
      </c>
      <c r="O174" s="1913">
        <f>'EBE eurostat'!N38</f>
        <v>6548</v>
      </c>
      <c r="P174" s="1913">
        <f>'EBE eurostat'!O38</f>
        <v>7015</v>
      </c>
      <c r="Q174" s="1913">
        <f>'EBE eurostat'!P38</f>
        <v>5965</v>
      </c>
      <c r="R174" s="1913">
        <f>'EBE eurostat'!Q38</f>
        <v>5835</v>
      </c>
      <c r="S174" s="1913">
        <f>'EBE eurostat'!R38</f>
        <v>6141</v>
      </c>
      <c r="T174" s="1913">
        <f>'EBE eurostat'!S38</f>
        <v>6119</v>
      </c>
      <c r="U174" s="1913">
        <f>'EBE eurostat'!T38</f>
        <v>6452</v>
      </c>
      <c r="V174" s="1913">
        <f>'EBE eurostat'!U38</f>
        <v>6883</v>
      </c>
      <c r="W174" s="1913">
        <f>'EBE eurostat'!V38</f>
        <v>7075</v>
      </c>
      <c r="X174" s="1913">
        <f>'EBE eurostat'!W38</f>
        <v>7312</v>
      </c>
      <c r="Y174" s="1913">
        <f>'EBE eurostat'!X38</f>
        <v>8119</v>
      </c>
      <c r="Z174" s="1913">
        <f>'EBE eurostat'!Y38</f>
        <v>8548</v>
      </c>
      <c r="AA174" s="1913">
        <f>'EBE eurostat'!Z38</f>
        <v>8946</v>
      </c>
      <c r="AB174" s="1913">
        <f>'EBE eurostat'!AA38</f>
        <v>9071</v>
      </c>
      <c r="AC174" s="1913">
        <f>'EBE eurostat'!AB38</f>
        <v>9697</v>
      </c>
      <c r="AD174" s="1913">
        <f>'EBE eurostat'!AC38</f>
        <v>9819</v>
      </c>
      <c r="AE174" s="1913">
        <f>'EBE eurostat'!AD38</f>
        <v>12364</v>
      </c>
    </row>
    <row r="175" spans="2:38" x14ac:dyDescent="0.25">
      <c r="B175" s="1914" t="s">
        <v>39</v>
      </c>
      <c r="C175" s="1915">
        <f>' revenus distribués verEurostat'!B38</f>
        <v>54</v>
      </c>
      <c r="D175" s="1915">
        <f>' revenus distribués verEurostat'!C38</f>
        <v>132</v>
      </c>
      <c r="E175" s="1915">
        <f>' revenus distribués verEurostat'!D38</f>
        <v>177</v>
      </c>
      <c r="F175" s="1915">
        <f>' revenus distribués verEurostat'!E38</f>
        <v>205</v>
      </c>
      <c r="G175" s="1915">
        <f>' revenus distribués verEurostat'!F38</f>
        <v>184</v>
      </c>
      <c r="H175" s="1915">
        <f>' revenus distribués verEurostat'!G38</f>
        <v>183</v>
      </c>
      <c r="I175" s="1915">
        <f>' revenus distribués verEurostat'!H38</f>
        <v>214</v>
      </c>
      <c r="J175" s="1915">
        <f>' revenus distribués verEurostat'!I38</f>
        <v>242</v>
      </c>
      <c r="K175" s="1915">
        <f>' revenus distribués verEurostat'!J38</f>
        <v>252</v>
      </c>
      <c r="L175" s="1915">
        <f>' revenus distribués verEurostat'!K38</f>
        <v>335</v>
      </c>
      <c r="M175" s="1915">
        <f>' revenus distribués verEurostat'!L38</f>
        <v>373</v>
      </c>
      <c r="N175" s="1915">
        <f>' revenus distribués verEurostat'!M38</f>
        <v>588</v>
      </c>
      <c r="O175" s="1915">
        <f>' revenus distribués verEurostat'!N38</f>
        <v>924</v>
      </c>
      <c r="P175" s="1915">
        <f>' revenus distribués verEurostat'!O38</f>
        <v>991</v>
      </c>
      <c r="Q175" s="1915">
        <f>' revenus distribués verEurostat'!P38</f>
        <v>683</v>
      </c>
      <c r="R175" s="1915">
        <f>' revenus distribués verEurostat'!Q38</f>
        <v>802</v>
      </c>
      <c r="S175" s="1915">
        <f>' revenus distribués verEurostat'!R38</f>
        <v>611</v>
      </c>
      <c r="T175" s="1915">
        <f>' revenus distribués verEurostat'!S38</f>
        <v>837</v>
      </c>
      <c r="U175" s="1915">
        <f>' revenus distribués verEurostat'!T38</f>
        <v>791</v>
      </c>
      <c r="V175" s="1915">
        <f>' revenus distribués verEurostat'!U38</f>
        <v>908</v>
      </c>
      <c r="W175" s="1915">
        <f>' revenus distribués verEurostat'!V38</f>
        <v>864</v>
      </c>
      <c r="X175" s="1915">
        <f>' revenus distribués verEurostat'!W38</f>
        <v>796</v>
      </c>
      <c r="Y175" s="1915">
        <f>' revenus distribués verEurostat'!X38</f>
        <v>873</v>
      </c>
      <c r="Z175" s="1915">
        <f>' revenus distribués verEurostat'!Y38</f>
        <v>887</v>
      </c>
      <c r="AA175" s="1915">
        <f>' revenus distribués verEurostat'!Z38</f>
        <v>1074</v>
      </c>
      <c r="AB175" s="1915">
        <f>' revenus distribués verEurostat'!AA38</f>
        <v>1006</v>
      </c>
      <c r="AC175" s="1915">
        <f>' revenus distribués verEurostat'!AB38</f>
        <v>1349</v>
      </c>
      <c r="AD175" s="1915">
        <f>' revenus distribués verEurostat'!AC38</f>
        <v>1415</v>
      </c>
      <c r="AE175" s="1915">
        <f>' revenus distribués verEurostat'!AD38</f>
        <v>1244</v>
      </c>
    </row>
    <row r="176" spans="2:38" x14ac:dyDescent="0.25">
      <c r="B176" s="1916" t="s">
        <v>47</v>
      </c>
      <c r="C176" s="1917">
        <f>'Dividendes versés eurosatt'!B38</f>
        <v>54</v>
      </c>
      <c r="D176" s="1917">
        <f>'Dividendes versés eurosatt'!C38</f>
        <v>132</v>
      </c>
      <c r="E176" s="1917">
        <f>'Dividendes versés eurosatt'!D38</f>
        <v>177</v>
      </c>
      <c r="F176" s="1917">
        <f>'Dividendes versés eurosatt'!E38</f>
        <v>205</v>
      </c>
      <c r="G176" s="1917">
        <f>'Dividendes versés eurosatt'!F38</f>
        <v>184</v>
      </c>
      <c r="H176" s="1917">
        <f>'Dividendes versés eurosatt'!G38</f>
        <v>183</v>
      </c>
      <c r="I176" s="1917">
        <f>'Dividendes versés eurosatt'!H38</f>
        <v>214</v>
      </c>
      <c r="J176" s="1917">
        <f>'Dividendes versés eurosatt'!I38</f>
        <v>242</v>
      </c>
      <c r="K176" s="1917">
        <f>'Dividendes versés eurosatt'!J38</f>
        <v>252</v>
      </c>
      <c r="L176" s="1917">
        <f>'Dividendes versés eurosatt'!K38</f>
        <v>335</v>
      </c>
      <c r="M176" s="1917">
        <f>'Dividendes versés eurosatt'!L38</f>
        <v>373</v>
      </c>
      <c r="N176" s="1917">
        <f>'Dividendes versés eurosatt'!M38</f>
        <v>588</v>
      </c>
      <c r="O176" s="1917">
        <f>'Dividendes versés eurosatt'!N38</f>
        <v>924</v>
      </c>
      <c r="P176" s="1917">
        <f>'Dividendes versés eurosatt'!O38</f>
        <v>991</v>
      </c>
      <c r="Q176" s="1917">
        <f>'Dividendes versés eurosatt'!P38</f>
        <v>683</v>
      </c>
      <c r="R176" s="1917">
        <f>'Dividendes versés eurosatt'!Q38</f>
        <v>802</v>
      </c>
      <c r="S176" s="1917">
        <f>'Dividendes versés eurosatt'!R38</f>
        <v>611</v>
      </c>
      <c r="T176" s="1917">
        <f>'Dividendes versés eurosatt'!S38</f>
        <v>837</v>
      </c>
      <c r="U176" s="1917">
        <f>'Dividendes versés eurosatt'!T38</f>
        <v>791</v>
      </c>
      <c r="V176" s="1917">
        <f>'Dividendes versés eurosatt'!U38</f>
        <v>908</v>
      </c>
      <c r="W176" s="1917">
        <f>'Dividendes versés eurosatt'!V38</f>
        <v>864</v>
      </c>
      <c r="X176" s="1917">
        <f>'Dividendes versés eurosatt'!W38</f>
        <v>796</v>
      </c>
      <c r="Y176" s="1917">
        <f>'Dividendes versés eurosatt'!X38</f>
        <v>873</v>
      </c>
      <c r="Z176" s="1917">
        <f>'Dividendes versés eurosatt'!Y38</f>
        <v>887</v>
      </c>
      <c r="AA176" s="1917">
        <f>'Dividendes versés eurosatt'!Z38</f>
        <v>1074</v>
      </c>
      <c r="AB176" s="1917">
        <f>'Dividendes versés eurosatt'!AA38</f>
        <v>1006</v>
      </c>
      <c r="AC176" s="1917">
        <f>'Dividendes versés eurosatt'!AB38</f>
        <v>1349</v>
      </c>
      <c r="AD176" s="1917">
        <f>'Dividendes versés eurosatt'!AC38</f>
        <v>1415</v>
      </c>
      <c r="AE176" s="1917">
        <f>'Dividendes versés eurosatt'!AD38</f>
        <v>1244</v>
      </c>
    </row>
    <row r="177" spans="2:31" x14ac:dyDescent="0.25">
      <c r="B177" s="1918" t="s">
        <v>40</v>
      </c>
      <c r="C177" s="1919">
        <f>' épargen brute eurost'!B38</f>
        <v>1395</v>
      </c>
      <c r="D177" s="1919">
        <f>' épargen brute eurost'!C38</f>
        <v>1405</v>
      </c>
      <c r="E177" s="1919">
        <f>' épargen brute eurost'!D38</f>
        <v>1939</v>
      </c>
      <c r="F177" s="1919">
        <f>' épargen brute eurost'!E38</f>
        <v>2188</v>
      </c>
      <c r="G177" s="1919">
        <f>' épargen brute eurost'!F38</f>
        <v>2658</v>
      </c>
      <c r="H177" s="1919">
        <f>' épargen brute eurost'!G38</f>
        <v>2552</v>
      </c>
      <c r="I177" s="1919">
        <f>' épargen brute eurost'!H38</f>
        <v>2786</v>
      </c>
      <c r="J177" s="1919">
        <f>' épargen brute eurost'!I38</f>
        <v>2900</v>
      </c>
      <c r="K177" s="1919">
        <f>' épargen brute eurost'!J38</f>
        <v>3351</v>
      </c>
      <c r="L177" s="1919">
        <f>' épargen brute eurost'!K38</f>
        <v>3330</v>
      </c>
      <c r="M177" s="1919">
        <f>' épargen brute eurost'!L38</f>
        <v>3288</v>
      </c>
      <c r="N177" s="1919">
        <f>' épargen brute eurost'!M38</f>
        <v>3859</v>
      </c>
      <c r="O177" s="1919">
        <f>' épargen brute eurost'!N38</f>
        <v>4638</v>
      </c>
      <c r="P177" s="1919">
        <f>' épargen brute eurost'!O38</f>
        <v>5001</v>
      </c>
      <c r="Q177" s="1919">
        <f>' épargen brute eurost'!P38</f>
        <v>4286</v>
      </c>
      <c r="R177" s="1919">
        <f>' épargen brute eurost'!Q38</f>
        <v>4217</v>
      </c>
      <c r="S177" s="1919">
        <f>' épargen brute eurost'!R38</f>
        <v>4663</v>
      </c>
      <c r="T177" s="1919">
        <f>' épargen brute eurost'!S38</f>
        <v>4319</v>
      </c>
      <c r="U177" s="1919">
        <f>' épargen brute eurost'!T38</f>
        <v>4807</v>
      </c>
      <c r="V177" s="1919">
        <f>' épargen brute eurost'!U38</f>
        <v>5654</v>
      </c>
      <c r="W177" s="1919">
        <f>' épargen brute eurost'!V38</f>
        <v>5279</v>
      </c>
      <c r="X177" s="1919">
        <f>' épargen brute eurost'!W38</f>
        <v>5744</v>
      </c>
      <c r="Y177" s="1919">
        <f>' épargen brute eurost'!X38</f>
        <v>6483</v>
      </c>
      <c r="Z177" s="1919">
        <f>' épargen brute eurost'!Y38</f>
        <v>6727</v>
      </c>
      <c r="AA177" s="1919">
        <f>' épargen brute eurost'!Z38</f>
        <v>7002</v>
      </c>
      <c r="AB177" s="1919">
        <f>' épargen brute eurost'!AA38</f>
        <v>7356</v>
      </c>
      <c r="AC177" s="1919">
        <f>' épargen brute eurost'!AB38</f>
        <v>7279</v>
      </c>
      <c r="AD177" s="1919">
        <f>' épargen brute eurost'!AC38</f>
        <v>7053</v>
      </c>
      <c r="AE177" s="1919">
        <f>' épargen brute eurost'!AD38</f>
        <v>9607</v>
      </c>
    </row>
    <row r="178" spans="2:31" x14ac:dyDescent="0.25">
      <c r="B178" s="1920" t="s">
        <v>41</v>
      </c>
      <c r="C178" s="1921">
        <f>'FBCF eurostat'!B38</f>
        <v>2065</v>
      </c>
      <c r="D178" s="1921">
        <f>'FBCF eurostat'!C38</f>
        <v>2213</v>
      </c>
      <c r="E178" s="1921">
        <f>'FBCF eurostat'!D38</f>
        <v>2655</v>
      </c>
      <c r="F178" s="1921">
        <f>'FBCF eurostat'!E38</f>
        <v>3033</v>
      </c>
      <c r="G178" s="1921">
        <f>'FBCF eurostat'!F38</f>
        <v>3429</v>
      </c>
      <c r="H178" s="1921">
        <f>'FBCF eurostat'!G38</f>
        <v>3613</v>
      </c>
      <c r="I178" s="1921">
        <f>'FBCF eurostat'!H38</f>
        <v>3606</v>
      </c>
      <c r="J178" s="1921">
        <f>'FBCF eurostat'!I38</f>
        <v>3595</v>
      </c>
      <c r="K178" s="1921">
        <f>'FBCF eurostat'!J38</f>
        <v>3974</v>
      </c>
      <c r="L178" s="1921">
        <f>'FBCF eurostat'!K38</f>
        <v>4336</v>
      </c>
      <c r="M178" s="1921">
        <f>'FBCF eurostat'!L38</f>
        <v>4715</v>
      </c>
      <c r="N178" s="1921">
        <f>'FBCF eurostat'!M38</f>
        <v>5200</v>
      </c>
      <c r="O178" s="1921">
        <f>'FBCF eurostat'!N38</f>
        <v>5960</v>
      </c>
      <c r="P178" s="1921">
        <f>'FBCF eurostat'!O38</f>
        <v>6698</v>
      </c>
      <c r="Q178" s="1921">
        <f>'FBCF eurostat'!P38</f>
        <v>4894</v>
      </c>
      <c r="R178" s="1921">
        <f>'FBCF eurostat'!Q38</f>
        <v>4029</v>
      </c>
      <c r="S178" s="1921">
        <f>'FBCF eurostat'!R38</f>
        <v>4144</v>
      </c>
      <c r="T178" s="1921">
        <f>'FBCF eurostat'!S38</f>
        <v>3818</v>
      </c>
      <c r="U178" s="1921">
        <f>'FBCF eurostat'!T38</f>
        <v>4124</v>
      </c>
      <c r="V178" s="1921">
        <f>'FBCF eurostat'!U38</f>
        <v>3829</v>
      </c>
      <c r="W178" s="1921">
        <f>'FBCF eurostat'!V38</f>
        <v>3862</v>
      </c>
      <c r="X178" s="1921">
        <f>'FBCF eurostat'!W38</f>
        <v>4218</v>
      </c>
      <c r="Y178" s="1921">
        <f>'FBCF eurostat'!X38</f>
        <v>4864</v>
      </c>
      <c r="Z178" s="1921">
        <f>'FBCF eurostat'!Y38</f>
        <v>5312</v>
      </c>
      <c r="AA178" s="1921">
        <f>'FBCF eurostat'!Z38</f>
        <v>5610</v>
      </c>
      <c r="AB178" s="1921">
        <f>'FBCF eurostat'!AA38</f>
        <v>5129</v>
      </c>
      <c r="AC178" s="1921">
        <f>'FBCF eurostat'!AB38</f>
        <v>5917</v>
      </c>
      <c r="AD178" s="1921">
        <f>'FBCF eurostat'!AC38</f>
        <v>6712</v>
      </c>
      <c r="AE178" s="1921">
        <f>'FBCF eurostat'!AD38</f>
        <v>7361</v>
      </c>
    </row>
    <row r="179" spans="2:31" x14ac:dyDescent="0.25">
      <c r="B179" s="3148" t="s">
        <v>191</v>
      </c>
      <c r="C179" s="1922">
        <f>'revenus distibués recus ménages'!B38</f>
        <v>45</v>
      </c>
      <c r="D179" s="1922">
        <f>'revenus distibués recus ménages'!C38</f>
        <v>68</v>
      </c>
      <c r="E179" s="1922">
        <f>'revenus distibués recus ménages'!D38</f>
        <v>90</v>
      </c>
      <c r="F179" s="1922">
        <f>'revenus distibués recus ménages'!E38</f>
        <v>90</v>
      </c>
      <c r="G179" s="1922">
        <f>'revenus distibués recus ménages'!F38</f>
        <v>82</v>
      </c>
      <c r="H179" s="1922">
        <f>'revenus distibués recus ménages'!G38</f>
        <v>78</v>
      </c>
      <c r="I179" s="1922">
        <f>'revenus distibués recus ménages'!H38</f>
        <v>80</v>
      </c>
      <c r="J179" s="1922">
        <f>'revenus distibués recus ménages'!I38</f>
        <v>82</v>
      </c>
      <c r="K179" s="1922">
        <f>'revenus distibués recus ménages'!J38</f>
        <v>86</v>
      </c>
      <c r="L179" s="1922">
        <f>'revenus distibués recus ménages'!K38</f>
        <v>104</v>
      </c>
      <c r="M179" s="1922">
        <f>'revenus distibués recus ménages'!L38</f>
        <v>108</v>
      </c>
      <c r="N179" s="1922">
        <f>'revenus distibués recus ménages'!M38</f>
        <v>100</v>
      </c>
      <c r="O179" s="1922">
        <f>'revenus distibués recus ménages'!N38</f>
        <v>128</v>
      </c>
      <c r="P179" s="1922">
        <f>'revenus distibués recus ménages'!O38</f>
        <v>166</v>
      </c>
      <c r="Q179" s="1922">
        <f>'revenus distibués recus ménages'!P38</f>
        <v>135</v>
      </c>
      <c r="R179" s="1922">
        <f>'revenus distibués recus ménages'!Q38</f>
        <v>112</v>
      </c>
      <c r="S179" s="1922">
        <f>'revenus distibués recus ménages'!R38</f>
        <v>115</v>
      </c>
      <c r="T179" s="1922">
        <f>'revenus distibués recus ménages'!S38</f>
        <v>115</v>
      </c>
      <c r="U179" s="1922">
        <f>'revenus distibués recus ménages'!T38</f>
        <v>116</v>
      </c>
      <c r="V179" s="1922">
        <f>'revenus distibués recus ménages'!U38</f>
        <v>137</v>
      </c>
      <c r="W179" s="1922">
        <f>'revenus distibués recus ménages'!V38</f>
        <v>137</v>
      </c>
      <c r="X179" s="1922">
        <f>'revenus distibués recus ménages'!W38</f>
        <v>141</v>
      </c>
      <c r="Y179" s="1922">
        <f>'revenus distibués recus ménages'!X38</f>
        <v>151</v>
      </c>
      <c r="Z179" s="1922">
        <f>'revenus distibués recus ménages'!Y38</f>
        <v>144</v>
      </c>
      <c r="AA179" s="1922">
        <f>'revenus distibués recus ménages'!Z38</f>
        <v>177</v>
      </c>
      <c r="AB179" s="1922">
        <f>'revenus distibués recus ménages'!AA38</f>
        <v>147</v>
      </c>
      <c r="AC179" s="1922">
        <f>'revenus distibués recus ménages'!AB38</f>
        <v>193</v>
      </c>
      <c r="AD179" s="1922">
        <f>'revenus distibués recus ménages'!AC38</f>
        <v>220</v>
      </c>
      <c r="AE179" s="1922">
        <f>'revenus distibués recus ménages'!AD38</f>
        <v>217</v>
      </c>
    </row>
    <row r="180" spans="2:31" x14ac:dyDescent="0.25">
      <c r="B180" s="3159" t="s">
        <v>192</v>
      </c>
      <c r="C180" s="1924">
        <f>'dividendes recu sménages eurost'!B38</f>
        <v>45</v>
      </c>
      <c r="D180" s="1924">
        <f>'dividendes recu sménages eurost'!C38</f>
        <v>68</v>
      </c>
      <c r="E180" s="1924">
        <f>'dividendes recu sménages eurost'!D38</f>
        <v>90</v>
      </c>
      <c r="F180" s="1924">
        <f>'dividendes recu sménages eurost'!E38</f>
        <v>90</v>
      </c>
      <c r="G180" s="1924">
        <f>'dividendes recu sménages eurost'!F38</f>
        <v>82</v>
      </c>
      <c r="H180" s="1924">
        <f>'dividendes recu sménages eurost'!G38</f>
        <v>78</v>
      </c>
      <c r="I180" s="1924">
        <f>'dividendes recu sménages eurost'!H38</f>
        <v>80</v>
      </c>
      <c r="J180" s="1924">
        <f>'dividendes recu sménages eurost'!I38</f>
        <v>82</v>
      </c>
      <c r="K180" s="1924">
        <f>'dividendes recu sménages eurost'!J38</f>
        <v>86</v>
      </c>
      <c r="L180" s="1924">
        <f>'dividendes recu sménages eurost'!K38</f>
        <v>104</v>
      </c>
      <c r="M180" s="1924">
        <f>'dividendes recu sménages eurost'!L38</f>
        <v>108</v>
      </c>
      <c r="N180" s="1924">
        <f>'dividendes recu sménages eurost'!M38</f>
        <v>100</v>
      </c>
      <c r="O180" s="1924">
        <f>'dividendes recu sménages eurost'!N38</f>
        <v>128</v>
      </c>
      <c r="P180" s="1924">
        <f>'dividendes recu sménages eurost'!O38</f>
        <v>166</v>
      </c>
      <c r="Q180" s="1924">
        <f>'dividendes recu sménages eurost'!P38</f>
        <v>135</v>
      </c>
      <c r="R180" s="1924">
        <f>'dividendes recu sménages eurost'!Q38</f>
        <v>112</v>
      </c>
      <c r="S180" s="1924">
        <f>'dividendes recu sménages eurost'!R38</f>
        <v>115</v>
      </c>
      <c r="T180" s="1924">
        <f>'dividendes recu sménages eurost'!S38</f>
        <v>115</v>
      </c>
      <c r="U180" s="1924">
        <f>'dividendes recu sménages eurost'!T38</f>
        <v>116</v>
      </c>
      <c r="V180" s="1924">
        <f>'dividendes recu sménages eurost'!U38</f>
        <v>137</v>
      </c>
      <c r="W180" s="1924">
        <f>'dividendes recu sménages eurost'!V38</f>
        <v>137</v>
      </c>
      <c r="X180" s="1924">
        <f>'dividendes recu sménages eurost'!W38</f>
        <v>141</v>
      </c>
      <c r="Y180" s="1924">
        <f>'dividendes recu sménages eurost'!X38</f>
        <v>151</v>
      </c>
      <c r="Z180" s="1924">
        <f>'dividendes recu sménages eurost'!Y38</f>
        <v>144</v>
      </c>
      <c r="AA180" s="1924">
        <f>'dividendes recu sménages eurost'!Z38</f>
        <v>177</v>
      </c>
      <c r="AB180" s="1924">
        <f>'dividendes recu sménages eurost'!AA38</f>
        <v>147</v>
      </c>
      <c r="AC180" s="1924">
        <f>'dividendes recu sménages eurost'!AB38</f>
        <v>193</v>
      </c>
      <c r="AD180" s="1924">
        <f>'dividendes recu sménages eurost'!AC38</f>
        <v>220</v>
      </c>
      <c r="AE180" s="1924">
        <f>'dividendes recu sménages eurost'!AD38</f>
        <v>217</v>
      </c>
    </row>
    <row r="181" spans="2:31" ht="15" customHeight="1" x14ac:dyDescent="0.25">
      <c r="B181" s="3491" t="s">
        <v>64</v>
      </c>
      <c r="C181" s="3492"/>
      <c r="D181" s="3493"/>
      <c r="E181" s="3494"/>
      <c r="F181" s="3495"/>
      <c r="G181" s="3496"/>
      <c r="H181" s="3497"/>
      <c r="I181" s="3498"/>
      <c r="J181" s="3499"/>
      <c r="K181" s="3500"/>
      <c r="L181" s="3501"/>
      <c r="M181" s="3502"/>
      <c r="N181" s="3503"/>
      <c r="O181" s="3504"/>
      <c r="P181" s="3505"/>
      <c r="Q181" s="3506"/>
      <c r="R181" s="3507"/>
      <c r="S181" s="3508"/>
      <c r="T181" s="3509"/>
      <c r="U181" s="3510"/>
      <c r="V181" s="3511"/>
      <c r="W181" s="3512"/>
      <c r="X181" s="3513"/>
      <c r="Y181" s="3514"/>
      <c r="Z181" s="3515"/>
      <c r="AA181" s="3516"/>
      <c r="AB181" s="3517"/>
      <c r="AC181" s="3518"/>
      <c r="AD181" s="3519"/>
      <c r="AE181" s="1953" t="s">
        <v>35</v>
      </c>
    </row>
    <row r="182" spans="2:31" x14ac:dyDescent="0.25">
      <c r="B182" s="1954" t="s">
        <v>37</v>
      </c>
      <c r="C182" s="1955">
        <f>'VA eurostat'!B41</f>
        <v>113614</v>
      </c>
      <c r="D182" s="1955">
        <f>'VA eurostat'!C41</f>
        <v>127078</v>
      </c>
      <c r="E182" s="1955">
        <f>'VA eurostat'!D41</f>
        <v>131464</v>
      </c>
      <c r="F182" s="1955">
        <f>'VA eurostat'!E41</f>
        <v>136749</v>
      </c>
      <c r="G182" s="1955">
        <f>'VA eurostat'!F41</f>
        <v>146734</v>
      </c>
      <c r="H182" s="1955">
        <f>'VA eurostat'!G41</f>
        <v>165618</v>
      </c>
      <c r="I182" s="1955">
        <f>'VA eurostat'!H41</f>
        <v>156639</v>
      </c>
      <c r="J182" s="1955">
        <f>'VA eurostat'!I41</f>
        <v>163945</v>
      </c>
      <c r="K182" s="1955">
        <f>'VA eurostat'!J41</f>
        <v>169624</v>
      </c>
      <c r="L182" s="1955">
        <f>'VA eurostat'!K41</f>
        <v>178576</v>
      </c>
      <c r="M182" s="1955">
        <f>'VA eurostat'!L41</f>
        <v>181407</v>
      </c>
      <c r="N182" s="1955">
        <f>'VA eurostat'!M41</f>
        <v>197610</v>
      </c>
      <c r="O182" s="1955">
        <f>'VA eurostat'!N41</f>
        <v>210284</v>
      </c>
      <c r="P182" s="1955">
        <f>'VA eurostat'!O41</f>
        <v>207131</v>
      </c>
      <c r="Q182" s="1955">
        <f>'VA eurostat'!P41</f>
        <v>179424</v>
      </c>
      <c r="R182" s="1955">
        <f>'VA eurostat'!Q41</f>
        <v>218149</v>
      </c>
      <c r="S182" s="1955">
        <f>'VA eurostat'!R41</f>
        <v>242787</v>
      </c>
      <c r="T182" s="1955">
        <f>'VA eurostat'!S41</f>
        <v>251218</v>
      </c>
      <c r="U182" s="1955">
        <f>'VA eurostat'!T41</f>
        <v>256986</v>
      </c>
      <c r="V182" s="1955">
        <f>'VA eurostat'!U41</f>
        <v>256164</v>
      </c>
      <c r="W182" s="1955">
        <f>'VA eurostat'!V41</f>
        <v>270043</v>
      </c>
      <c r="X182" s="1955">
        <f>'VA eurostat'!W41</f>
        <v>277000</v>
      </c>
      <c r="Y182" s="1955">
        <f>'VA eurostat'!X41</f>
        <v>283104</v>
      </c>
      <c r="Z182" s="1955">
        <f>'VA eurostat'!Y41</f>
        <v>278761</v>
      </c>
      <c r="AA182" s="1955">
        <f>'VA eurostat'!Z41</f>
        <v>287566</v>
      </c>
      <c r="AB182" s="1955">
        <f>'VA eurostat'!AA41</f>
        <v>287295</v>
      </c>
      <c r="AC182" s="1955">
        <f>'VA eurostat'!AB41</f>
        <v>329267</v>
      </c>
      <c r="AD182" s="1955">
        <f>'VA eurostat'!AC41</f>
        <v>339781</v>
      </c>
      <c r="AE182" s="1955">
        <f>'VA eurostat'!AD41</f>
        <v>330377</v>
      </c>
    </row>
    <row r="183" spans="2:31" x14ac:dyDescent="0.25">
      <c r="B183" s="1984" t="s">
        <v>38</v>
      </c>
      <c r="C183" s="1985">
        <f>'EBE eurostat'!B41</f>
        <v>51691</v>
      </c>
      <c r="D183" s="1985">
        <f>'EBE eurostat'!C41</f>
        <v>52531</v>
      </c>
      <c r="E183" s="1985">
        <f>'EBE eurostat'!D41</f>
        <v>53951</v>
      </c>
      <c r="F183" s="1985">
        <f>'EBE eurostat'!E41</f>
        <v>55314</v>
      </c>
      <c r="G183" s="1985">
        <f>'EBE eurostat'!F41</f>
        <v>58602</v>
      </c>
      <c r="H183" s="1985">
        <f>'EBE eurostat'!G41</f>
        <v>64759</v>
      </c>
      <c r="I183" s="1985">
        <f>'EBE eurostat'!H41</f>
        <v>57173</v>
      </c>
      <c r="J183" s="1985">
        <f>'EBE eurostat'!I41</f>
        <v>61096</v>
      </c>
      <c r="K183" s="1985">
        <f>'EBE eurostat'!J41</f>
        <v>64069</v>
      </c>
      <c r="L183" s="1985">
        <f>'EBE eurostat'!K41</f>
        <v>69897</v>
      </c>
      <c r="M183" s="1985">
        <f>'EBE eurostat'!L41</f>
        <v>70961</v>
      </c>
      <c r="N183" s="1985">
        <f>'EBE eurostat'!M41</f>
        <v>81732</v>
      </c>
      <c r="O183" s="1985">
        <f>'EBE eurostat'!N41</f>
        <v>83209</v>
      </c>
      <c r="P183" s="1985">
        <f>'EBE eurostat'!O41</f>
        <v>77504</v>
      </c>
      <c r="Q183" s="1985">
        <f>'EBE eurostat'!P41</f>
        <v>64068</v>
      </c>
      <c r="R183" s="1985">
        <f>'EBE eurostat'!Q41</f>
        <v>85169</v>
      </c>
      <c r="S183" s="1985">
        <f>'EBE eurostat'!R41</f>
        <v>92712</v>
      </c>
      <c r="T183" s="1985">
        <f>'EBE eurostat'!S41</f>
        <v>88742</v>
      </c>
      <c r="U183" s="1985">
        <f>'EBE eurostat'!T41</f>
        <v>88795</v>
      </c>
      <c r="V183" s="1985">
        <f>'EBE eurostat'!U41</f>
        <v>89818</v>
      </c>
      <c r="W183" s="1985">
        <f>'EBE eurostat'!V41</f>
        <v>100889</v>
      </c>
      <c r="X183" s="1985">
        <f>'EBE eurostat'!W41</f>
        <v>100508</v>
      </c>
      <c r="Y183" s="1985">
        <f>'EBE eurostat'!X41</f>
        <v>100762</v>
      </c>
      <c r="Z183" s="1985">
        <f>'EBE eurostat'!Y41</f>
        <v>97659</v>
      </c>
      <c r="AA183" s="1985">
        <f>'EBE eurostat'!Z41</f>
        <v>105529</v>
      </c>
      <c r="AB183" s="1985">
        <f>'EBE eurostat'!AA41</f>
        <v>109752</v>
      </c>
      <c r="AC183" s="1985">
        <f>'EBE eurostat'!AB41</f>
        <v>129394</v>
      </c>
      <c r="AD183" s="1985">
        <f>'EBE eurostat'!AC41</f>
        <v>130436</v>
      </c>
      <c r="AE183" s="1985">
        <f>'EBE eurostat'!AD41</f>
        <v>124697</v>
      </c>
    </row>
    <row r="184" spans="2:31" s="2970" customFormat="1" x14ac:dyDescent="0.25">
      <c r="B184" s="3246" t="s">
        <v>39</v>
      </c>
      <c r="C184" s="3247">
        <f>' revenus distribués verEurostat'!B41</f>
        <v>14528</v>
      </c>
      <c r="D184" s="3247">
        <f>' revenus distribués verEurostat'!C41</f>
        <v>26274</v>
      </c>
      <c r="E184" s="3247">
        <f>' revenus distribués verEurostat'!D41</f>
        <v>26070</v>
      </c>
      <c r="F184" s="3247">
        <f>' revenus distribués verEurostat'!E41</f>
        <v>25666</v>
      </c>
      <c r="G184" s="3247">
        <f>' revenus distribués verEurostat'!F41</f>
        <v>27377</v>
      </c>
      <c r="H184" s="3247">
        <f>' revenus distribués verEurostat'!G41</f>
        <v>40786</v>
      </c>
      <c r="I184" s="3247">
        <f>' revenus distribués verEurostat'!H41</f>
        <v>34964</v>
      </c>
      <c r="J184" s="3247">
        <f>' revenus distribués verEurostat'!I41</f>
        <v>25900</v>
      </c>
      <c r="K184" s="3247">
        <f>' revenus distribués verEurostat'!J41</f>
        <v>30316</v>
      </c>
      <c r="L184" s="3247">
        <f>' revenus distribués verEurostat'!K41</f>
        <v>23686</v>
      </c>
      <c r="M184" s="3247">
        <f>' revenus distribués verEurostat'!L41</f>
        <v>34823</v>
      </c>
      <c r="N184" s="3247">
        <f>' revenus distribués verEurostat'!M41</f>
        <v>37093</v>
      </c>
      <c r="O184" s="3247">
        <f>' revenus distribués verEurostat'!N41</f>
        <v>72266</v>
      </c>
      <c r="P184" s="3247">
        <f>' revenus distribués verEurostat'!O41</f>
        <v>57054</v>
      </c>
      <c r="Q184" s="3247">
        <f>' revenus distribués verEurostat'!P41</f>
        <v>37188</v>
      </c>
      <c r="R184" s="3247">
        <f>' revenus distribués verEurostat'!Q41</f>
        <v>40735</v>
      </c>
      <c r="S184" s="3247">
        <f>' revenus distribués verEurostat'!R41</f>
        <v>49284</v>
      </c>
      <c r="T184" s="3247">
        <f>' revenus distribués verEurostat'!S41</f>
        <v>52432</v>
      </c>
      <c r="U184" s="3247">
        <f>' revenus distribués verEurostat'!T41</f>
        <v>51287</v>
      </c>
      <c r="V184" s="3247">
        <f>' revenus distribués verEurostat'!U41</f>
        <v>53959</v>
      </c>
      <c r="W184" s="3247">
        <f>' revenus distribués verEurostat'!V41</f>
        <v>57792</v>
      </c>
      <c r="X184" s="3247">
        <f>' revenus distribués verEurostat'!W41</f>
        <v>65679</v>
      </c>
      <c r="Y184" s="3247">
        <f>' revenus distribués verEurostat'!X41</f>
        <v>68217</v>
      </c>
      <c r="Z184" s="3247">
        <f>' revenus distribués verEurostat'!Y41</f>
        <v>62094</v>
      </c>
      <c r="AA184" s="3247">
        <f>' revenus distribués verEurostat'!Z41</f>
        <v>61623</v>
      </c>
      <c r="AB184" s="3247">
        <f>' revenus distribués verEurostat'!AA41</f>
        <v>59313</v>
      </c>
      <c r="AC184" s="3247">
        <f>' revenus distribués verEurostat'!AB41</f>
        <v>75277</v>
      </c>
      <c r="AD184" s="3247">
        <f>' revenus distribués verEurostat'!AC41</f>
        <v>79319</v>
      </c>
      <c r="AE184" s="3247">
        <f>' revenus distribués verEurostat'!AD41</f>
        <v>63630</v>
      </c>
    </row>
    <row r="185" spans="2:31" x14ac:dyDescent="0.25">
      <c r="B185" s="1986" t="s">
        <v>47</v>
      </c>
      <c r="C185" s="1987">
        <f>'Dividendes versés eurosatt'!B41</f>
        <v>14481</v>
      </c>
      <c r="D185" s="1987">
        <f>'Dividendes versés eurosatt'!C41</f>
        <v>26216</v>
      </c>
      <c r="E185" s="1987">
        <f>'Dividendes versés eurosatt'!D41</f>
        <v>26018</v>
      </c>
      <c r="F185" s="1987">
        <f>'Dividendes versés eurosatt'!E41</f>
        <v>25581</v>
      </c>
      <c r="G185" s="1987">
        <f>'Dividendes versés eurosatt'!F41</f>
        <v>27312</v>
      </c>
      <c r="H185" s="1987">
        <f>'Dividendes versés eurosatt'!G41</f>
        <v>40776</v>
      </c>
      <c r="I185" s="1987">
        <f>'Dividendes versés eurosatt'!H41</f>
        <v>34961</v>
      </c>
      <c r="J185" s="1987">
        <f>'Dividendes versés eurosatt'!I41</f>
        <v>25844</v>
      </c>
      <c r="K185" s="1987">
        <f>'Dividendes versés eurosatt'!J41</f>
        <v>30263</v>
      </c>
      <c r="L185" s="1987">
        <f>'Dividendes versés eurosatt'!K41</f>
        <v>23639</v>
      </c>
      <c r="M185" s="1987">
        <f>'Dividendes versés eurosatt'!L41</f>
        <v>34768</v>
      </c>
      <c r="N185" s="1987">
        <f>'Dividendes versés eurosatt'!M41</f>
        <v>36905</v>
      </c>
      <c r="O185" s="1987">
        <f>'Dividendes versés eurosatt'!N41</f>
        <v>72183</v>
      </c>
      <c r="P185" s="1987">
        <f>'Dividendes versés eurosatt'!O41</f>
        <v>56987</v>
      </c>
      <c r="Q185" s="1987">
        <f>'Dividendes versés eurosatt'!P41</f>
        <v>37117</v>
      </c>
      <c r="R185" s="1987">
        <f>'Dividendes versés eurosatt'!Q41</f>
        <v>40687</v>
      </c>
      <c r="S185" s="1987">
        <f>'Dividendes versés eurosatt'!R41</f>
        <v>49204</v>
      </c>
      <c r="T185" s="1987">
        <f>'Dividendes versés eurosatt'!S41</f>
        <v>52363</v>
      </c>
      <c r="U185" s="1987">
        <f>'Dividendes versés eurosatt'!T41</f>
        <v>51189</v>
      </c>
      <c r="V185" s="1987">
        <f>'Dividendes versés eurosatt'!U41</f>
        <v>53870</v>
      </c>
      <c r="W185" s="1987">
        <f>'Dividendes versés eurosatt'!V41</f>
        <v>57713</v>
      </c>
      <c r="X185" s="1987">
        <f>'Dividendes versés eurosatt'!W41</f>
        <v>65572</v>
      </c>
      <c r="Y185" s="1987">
        <f>'Dividendes versés eurosatt'!X41</f>
        <v>68146</v>
      </c>
      <c r="Z185" s="1987">
        <f>'Dividendes versés eurosatt'!Y41</f>
        <v>62046</v>
      </c>
      <c r="AA185" s="1987">
        <f>'Dividendes versés eurosatt'!Z41</f>
        <v>61592</v>
      </c>
      <c r="AB185" s="1987">
        <f>'Dividendes versés eurosatt'!AA41</f>
        <v>59240</v>
      </c>
      <c r="AC185" s="1987">
        <f>'Dividendes versés eurosatt'!AB41</f>
        <v>75198</v>
      </c>
      <c r="AD185" s="1987">
        <f>'Dividendes versés eurosatt'!AC41</f>
        <v>79241</v>
      </c>
      <c r="AE185" s="1987">
        <f>'Dividendes versés eurosatt'!AD41</f>
        <v>63555</v>
      </c>
    </row>
    <row r="186" spans="2:31" x14ac:dyDescent="0.25">
      <c r="B186" s="1988" t="s">
        <v>40</v>
      </c>
      <c r="C186" s="1989">
        <f>' épargen brute eurost'!B41</f>
        <v>37657</v>
      </c>
      <c r="D186" s="1989">
        <f>' épargen brute eurost'!C41</f>
        <v>40664</v>
      </c>
      <c r="E186" s="1989">
        <f>' épargen brute eurost'!D41</f>
        <v>42465</v>
      </c>
      <c r="F186" s="1989">
        <f>' épargen brute eurost'!E41</f>
        <v>44237</v>
      </c>
      <c r="G186" s="1989">
        <f>' épargen brute eurost'!F41</f>
        <v>47746</v>
      </c>
      <c r="H186" s="1989">
        <f>' épargen brute eurost'!G41</f>
        <v>48072</v>
      </c>
      <c r="I186" s="1989">
        <f>' épargen brute eurost'!H41</f>
        <v>38236</v>
      </c>
      <c r="J186" s="1989">
        <f>' épargen brute eurost'!I41</f>
        <v>49522</v>
      </c>
      <c r="K186" s="1989">
        <f>' épargen brute eurost'!J41</f>
        <v>51532</v>
      </c>
      <c r="L186" s="1989">
        <f>' épargen brute eurost'!K41</f>
        <v>52852</v>
      </c>
      <c r="M186" s="1989">
        <f>' épargen brute eurost'!L41</f>
        <v>55443</v>
      </c>
      <c r="N186" s="1989">
        <f>' épargen brute eurost'!M41</f>
        <v>60535</v>
      </c>
      <c r="O186" s="1989">
        <f>' épargen brute eurost'!N41</f>
        <v>60201</v>
      </c>
      <c r="P186" s="1989">
        <f>' épargen brute eurost'!O41</f>
        <v>53476</v>
      </c>
      <c r="Q186" s="1989">
        <f>' épargen brute eurost'!P41</f>
        <v>43019</v>
      </c>
      <c r="R186" s="1989">
        <f>' épargen brute eurost'!Q41</f>
        <v>62727</v>
      </c>
      <c r="S186" s="1989">
        <f>' épargen brute eurost'!R41</f>
        <v>63894</v>
      </c>
      <c r="T186" s="1989">
        <f>' épargen brute eurost'!S41</f>
        <v>54169</v>
      </c>
      <c r="U186" s="1989">
        <f>' épargen brute eurost'!T41</f>
        <v>59237</v>
      </c>
      <c r="V186" s="1989">
        <f>' épargen brute eurost'!U41</f>
        <v>56456</v>
      </c>
      <c r="W186" s="1989">
        <f>' épargen brute eurost'!V41</f>
        <v>62119</v>
      </c>
      <c r="X186" s="1989">
        <f>' épargen brute eurost'!W41</f>
        <v>52652</v>
      </c>
      <c r="Y186" s="1989">
        <f>' épargen brute eurost'!X41</f>
        <v>58587</v>
      </c>
      <c r="Z186" s="1989">
        <f>' épargen brute eurost'!Y41</f>
        <v>61237</v>
      </c>
      <c r="AA186" s="1989">
        <f>' épargen brute eurost'!Z41</f>
        <v>62160</v>
      </c>
      <c r="AB186" s="1989">
        <f>' épargen brute eurost'!AA41</f>
        <v>71607</v>
      </c>
      <c r="AC186" s="1989">
        <f>' épargen brute eurost'!AB41</f>
        <v>86224</v>
      </c>
      <c r="AD186" s="1989">
        <f>' épargen brute eurost'!AC41</f>
        <v>80234</v>
      </c>
      <c r="AE186" s="1989">
        <f>' épargen brute eurost'!AD41</f>
        <v>71680</v>
      </c>
    </row>
    <row r="187" spans="2:31" x14ac:dyDescent="0.25">
      <c r="B187" s="1990" t="s">
        <v>41</v>
      </c>
      <c r="C187" s="1991">
        <f>'FBCF eurostat'!B41</f>
        <v>25277</v>
      </c>
      <c r="D187" s="1991">
        <f>'FBCF eurostat'!C41</f>
        <v>29941</v>
      </c>
      <c r="E187" s="1991">
        <f>'FBCF eurostat'!D41</f>
        <v>31240</v>
      </c>
      <c r="F187" s="1991">
        <f>'FBCF eurostat'!E41</f>
        <v>33330</v>
      </c>
      <c r="G187" s="1991">
        <f>'FBCF eurostat'!F41</f>
        <v>36293</v>
      </c>
      <c r="H187" s="1991">
        <f>'FBCF eurostat'!G41</f>
        <v>43048</v>
      </c>
      <c r="I187" s="1991">
        <f>'FBCF eurostat'!H41</f>
        <v>41286</v>
      </c>
      <c r="J187" s="1991">
        <f>'FBCF eurostat'!I41</f>
        <v>40555</v>
      </c>
      <c r="K187" s="1991">
        <f>'FBCF eurostat'!J41</f>
        <v>40329</v>
      </c>
      <c r="L187" s="1991">
        <f>'FBCF eurostat'!K41</f>
        <v>42554</v>
      </c>
      <c r="M187" s="1991">
        <f>'FBCF eurostat'!L41</f>
        <v>44241</v>
      </c>
      <c r="N187" s="1991">
        <f>'FBCF eurostat'!M41</f>
        <v>49376</v>
      </c>
      <c r="O187" s="1991">
        <f>'FBCF eurostat'!N41</f>
        <v>55054</v>
      </c>
      <c r="P187" s="1991">
        <f>'FBCF eurostat'!O41</f>
        <v>56064</v>
      </c>
      <c r="Q187" s="1991">
        <f>'FBCF eurostat'!P41</f>
        <v>44083</v>
      </c>
      <c r="R187" s="1991">
        <f>'FBCF eurostat'!Q41</f>
        <v>51056</v>
      </c>
      <c r="S187" s="1991">
        <f>'FBCF eurostat'!R41</f>
        <v>58603</v>
      </c>
      <c r="T187" s="1991">
        <f>'FBCF eurostat'!S41</f>
        <v>62202</v>
      </c>
      <c r="U187" s="1991">
        <f>'FBCF eurostat'!T41</f>
        <v>62693</v>
      </c>
      <c r="V187" s="1991">
        <f>'FBCF eurostat'!U41</f>
        <v>64844</v>
      </c>
      <c r="W187" s="1991">
        <f>'FBCF eurostat'!V41</f>
        <v>68601</v>
      </c>
      <c r="X187" s="1991">
        <f>'FBCF eurostat'!W41</f>
        <v>71921</v>
      </c>
      <c r="Y187" s="1991">
        <f>'FBCF eurostat'!X41</f>
        <v>74329</v>
      </c>
      <c r="Z187" s="1991">
        <f>'FBCF eurostat'!Y41</f>
        <v>73031</v>
      </c>
      <c r="AA187" s="1991">
        <f>'FBCF eurostat'!Z41</f>
        <v>71643</v>
      </c>
      <c r="AB187" s="1991">
        <f>'FBCF eurostat'!AA41</f>
        <v>72179</v>
      </c>
      <c r="AC187" s="1991">
        <f>'FBCF eurostat'!AB41</f>
        <v>85238</v>
      </c>
      <c r="AD187" s="1991">
        <f>'FBCF eurostat'!AC41</f>
        <v>89884</v>
      </c>
      <c r="AE187" s="1991">
        <f>'FBCF eurostat'!AD41</f>
        <v>87180</v>
      </c>
    </row>
    <row r="188" spans="2:31" x14ac:dyDescent="0.25">
      <c r="B188" s="3148" t="s">
        <v>191</v>
      </c>
      <c r="C188" s="1992">
        <f>'revenus distibués recus ménages'!B41</f>
        <v>2404</v>
      </c>
      <c r="D188" s="1992">
        <f>'revenus distibués recus ménages'!C41</f>
        <v>3401</v>
      </c>
      <c r="E188" s="1992">
        <f>'revenus distibués recus ménages'!D41</f>
        <v>2614</v>
      </c>
      <c r="F188" s="1992">
        <f>'revenus distibués recus ménages'!E41</f>
        <v>2892</v>
      </c>
      <c r="G188" s="1992">
        <f>'revenus distibués recus ménages'!F41</f>
        <v>3366</v>
      </c>
      <c r="H188" s="1992">
        <f>'revenus distibués recus ménages'!G41</f>
        <v>3092</v>
      </c>
      <c r="I188" s="1992">
        <f>'revenus distibués recus ménages'!H41</f>
        <v>2890</v>
      </c>
      <c r="J188" s="1992">
        <f>'revenus distibués recus ménages'!I41</f>
        <v>3083</v>
      </c>
      <c r="K188" s="1992">
        <f>'revenus distibués recus ménages'!J41</f>
        <v>2949</v>
      </c>
      <c r="L188" s="1992">
        <f>'revenus distibués recus ménages'!K41</f>
        <v>3158</v>
      </c>
      <c r="M188" s="1992">
        <f>'revenus distibués recus ménages'!L41</f>
        <v>4223</v>
      </c>
      <c r="N188" s="1992">
        <f>'revenus distibués recus ménages'!M41</f>
        <v>5963</v>
      </c>
      <c r="O188" s="1992">
        <f>'revenus distibués recus ménages'!N41</f>
        <v>7176</v>
      </c>
      <c r="P188" s="1992">
        <f>'revenus distibués recus ménages'!O41</f>
        <v>7902</v>
      </c>
      <c r="Q188" s="1992">
        <f>'revenus distibués recus ménages'!P41</f>
        <v>6198</v>
      </c>
      <c r="R188" s="1992">
        <f>'revenus distibués recus ménages'!Q41</f>
        <v>7512</v>
      </c>
      <c r="S188" s="1992">
        <f>'revenus distibués recus ménages'!R41</f>
        <v>8547</v>
      </c>
      <c r="T188" s="1992">
        <f>'revenus distibués recus ménages'!S41</f>
        <v>9687</v>
      </c>
      <c r="U188" s="1992">
        <f>'revenus distibués recus ménages'!T41</f>
        <v>10510</v>
      </c>
      <c r="V188" s="1992">
        <f>'revenus distibués recus ménages'!U41</f>
        <v>11404</v>
      </c>
      <c r="W188" s="1992">
        <f>'revenus distibués recus ménages'!V41</f>
        <v>13230</v>
      </c>
      <c r="X188" s="1992">
        <f>'revenus distibués recus ménages'!W41</f>
        <v>16970</v>
      </c>
      <c r="Y188" s="1992">
        <f>'revenus distibués recus ménages'!X41</f>
        <v>17536</v>
      </c>
      <c r="Z188" s="1992">
        <f>'revenus distibués recus ménages'!Y41</f>
        <v>14519</v>
      </c>
      <c r="AA188" s="1992">
        <f>'revenus distibués recus ménages'!Z41</f>
        <v>14291</v>
      </c>
      <c r="AB188" s="1992">
        <f>'revenus distibués recus ménages'!AA41</f>
        <v>12397</v>
      </c>
      <c r="AC188" s="1992">
        <f>'revenus distibués recus ménages'!AB41</f>
        <v>17901</v>
      </c>
      <c r="AD188" s="1992">
        <f>'revenus distibués recus ménages'!AC41</f>
        <v>17123</v>
      </c>
      <c r="AE188" s="1992">
        <f>'revenus distibués recus ménages'!AD41</f>
        <v>15971</v>
      </c>
    </row>
    <row r="189" spans="2:31" x14ac:dyDescent="0.25">
      <c r="B189" s="3159" t="s">
        <v>192</v>
      </c>
      <c r="C189" s="1994">
        <f>'dividendes recu sménages eurost'!B41</f>
        <v>2404</v>
      </c>
      <c r="D189" s="1994">
        <f>'dividendes recu sménages eurost'!C41</f>
        <v>3401</v>
      </c>
      <c r="E189" s="1994">
        <f>'dividendes recu sménages eurost'!D41</f>
        <v>2614</v>
      </c>
      <c r="F189" s="1994">
        <f>'dividendes recu sménages eurost'!E41</f>
        <v>2806</v>
      </c>
      <c r="G189" s="1994">
        <f>'dividendes recu sménages eurost'!F41</f>
        <v>3289</v>
      </c>
      <c r="H189" s="1994">
        <f>'dividendes recu sménages eurost'!G41</f>
        <v>3001</v>
      </c>
      <c r="I189" s="1994">
        <f>'dividendes recu sménages eurost'!H41</f>
        <v>2787</v>
      </c>
      <c r="J189" s="1994">
        <f>'dividendes recu sménages eurost'!I41</f>
        <v>3072</v>
      </c>
      <c r="K189" s="1994">
        <f>'dividendes recu sménages eurost'!J41</f>
        <v>2903</v>
      </c>
      <c r="L189" s="1994">
        <f>'dividendes recu sménages eurost'!K41</f>
        <v>3104</v>
      </c>
      <c r="M189" s="1994">
        <f>'dividendes recu sménages eurost'!L41</f>
        <v>4160</v>
      </c>
      <c r="N189" s="1994">
        <f>'dividendes recu sménages eurost'!M41</f>
        <v>5888</v>
      </c>
      <c r="O189" s="1994">
        <f>'dividendes recu sménages eurost'!N41</f>
        <v>7093</v>
      </c>
      <c r="P189" s="1994">
        <f>'dividendes recu sménages eurost'!O41</f>
        <v>7816</v>
      </c>
      <c r="Q189" s="1994">
        <f>'dividendes recu sménages eurost'!P41</f>
        <v>6109</v>
      </c>
      <c r="R189" s="1994">
        <f>'dividendes recu sménages eurost'!Q41</f>
        <v>7407</v>
      </c>
      <c r="S189" s="1994">
        <f>'dividendes recu sménages eurost'!R41</f>
        <v>8444</v>
      </c>
      <c r="T189" s="1994">
        <f>'dividendes recu sménages eurost'!S41</f>
        <v>9588</v>
      </c>
      <c r="U189" s="1994">
        <f>'dividendes recu sménages eurost'!T41</f>
        <v>10413</v>
      </c>
      <c r="V189" s="1994">
        <f>'dividendes recu sménages eurost'!U41</f>
        <v>11306</v>
      </c>
      <c r="W189" s="1994">
        <f>'dividendes recu sménages eurost'!V41</f>
        <v>13126</v>
      </c>
      <c r="X189" s="1994">
        <f>'dividendes recu sménages eurost'!W41</f>
        <v>16859</v>
      </c>
      <c r="Y189" s="1994">
        <f>'dividendes recu sménages eurost'!X41</f>
        <v>17418</v>
      </c>
      <c r="Z189" s="1994">
        <f>'dividendes recu sménages eurost'!Y41</f>
        <v>14398</v>
      </c>
      <c r="AA189" s="1994">
        <f>'dividendes recu sménages eurost'!Z41</f>
        <v>14162</v>
      </c>
      <c r="AB189" s="1994">
        <f>'dividendes recu sménages eurost'!AA41</f>
        <v>12256</v>
      </c>
      <c r="AC189" s="1994">
        <f>'dividendes recu sménages eurost'!AB41</f>
        <v>17745</v>
      </c>
      <c r="AD189" s="1994">
        <f>'dividendes recu sménages eurost'!AC41</f>
        <v>16961</v>
      </c>
      <c r="AE189" s="1994">
        <f>'dividendes recu sménages eurost'!AD41</f>
        <v>15811</v>
      </c>
    </row>
    <row r="190" spans="2:31" ht="15" customHeight="1" x14ac:dyDescent="0.25">
      <c r="B190" s="3520" t="s">
        <v>65</v>
      </c>
      <c r="C190" s="3521"/>
      <c r="D190" s="3522"/>
      <c r="E190" s="3523"/>
      <c r="F190" s="3524"/>
      <c r="G190" s="3525"/>
      <c r="H190" s="3526"/>
      <c r="I190" s="3527"/>
      <c r="J190" s="3528"/>
      <c r="K190" s="3529"/>
      <c r="L190" s="3530"/>
      <c r="M190" s="3531"/>
      <c r="N190" s="3532"/>
      <c r="O190" s="3533"/>
      <c r="P190" s="3534"/>
      <c r="Q190" s="3535"/>
      <c r="R190" s="3536"/>
      <c r="S190" s="3537"/>
      <c r="T190" s="3538"/>
      <c r="U190" s="3539"/>
      <c r="V190" s="3540"/>
      <c r="W190" s="3541"/>
      <c r="X190" s="3542"/>
      <c r="Y190" s="3543"/>
      <c r="Z190" s="3544"/>
      <c r="AA190" s="3545"/>
      <c r="AB190" s="3546"/>
      <c r="AC190" s="3547"/>
      <c r="AD190" s="3548"/>
      <c r="AE190" s="2023" t="s">
        <v>35</v>
      </c>
    </row>
    <row r="191" spans="2:31" x14ac:dyDescent="0.25">
      <c r="B191" s="2024" t="s">
        <v>37</v>
      </c>
      <c r="C191" s="2025">
        <f>'VA eurostat'!B44</f>
        <v>162391</v>
      </c>
      <c r="D191" s="2025">
        <f>'VA eurostat'!C44</f>
        <v>159499</v>
      </c>
      <c r="E191" s="2025">
        <f>'VA eurostat'!D44</f>
        <v>146321</v>
      </c>
      <c r="F191" s="2025">
        <f>'VA eurostat'!E44</f>
        <v>152790</v>
      </c>
      <c r="G191" s="2025">
        <f>'VA eurostat'!F44</f>
        <v>156089</v>
      </c>
      <c r="H191" s="2025">
        <f>'VA eurostat'!G44</f>
        <v>167055</v>
      </c>
      <c r="I191" s="2025">
        <f>'VA eurostat'!H44</f>
        <v>182647</v>
      </c>
      <c r="J191" s="2025">
        <f>'VA eurostat'!I44</f>
        <v>190912</v>
      </c>
      <c r="K191" s="2025">
        <f>'VA eurostat'!J44</f>
        <v>183366</v>
      </c>
      <c r="L191" s="2025">
        <f>'VA eurostat'!K44</f>
        <v>186698</v>
      </c>
      <c r="M191" s="2025">
        <f>'VA eurostat'!L44</f>
        <v>194038</v>
      </c>
      <c r="N191" s="2025">
        <f>'VA eurostat'!M44</f>
        <v>203276</v>
      </c>
      <c r="O191" s="2025">
        <f>'VA eurostat'!N44</f>
        <v>205554</v>
      </c>
      <c r="P191" s="2025">
        <f>'VA eurostat'!O44</f>
        <v>226181</v>
      </c>
      <c r="Q191" s="2025">
        <f>'VA eurostat'!P44</f>
        <v>231927</v>
      </c>
      <c r="R191" s="2025">
        <f>'VA eurostat'!Q44</f>
        <v>265679</v>
      </c>
      <c r="S191" s="2025">
        <f>'VA eurostat'!R44</f>
        <v>307395</v>
      </c>
      <c r="T191" s="2025">
        <f>'VA eurostat'!S44</f>
        <v>323905</v>
      </c>
      <c r="U191" s="2025">
        <f>'VA eurostat'!T44</f>
        <v>323835</v>
      </c>
      <c r="V191" s="2025">
        <f>'VA eurostat'!U44</f>
        <v>337790</v>
      </c>
      <c r="W191" s="2025">
        <f>'VA eurostat'!V44</f>
        <v>386232</v>
      </c>
      <c r="X191" s="2025">
        <f>'VA eurostat'!W44</f>
        <v>387122</v>
      </c>
      <c r="Y191" s="2025">
        <f>'VA eurostat'!X44</f>
        <v>386998</v>
      </c>
      <c r="Z191" s="2025">
        <f>'VA eurostat'!Y44</f>
        <v>389751</v>
      </c>
      <c r="AA191" s="2025">
        <f>'VA eurostat'!Z44</f>
        <v>408775</v>
      </c>
      <c r="AB191" s="2025">
        <f>'VA eurostat'!AA44</f>
        <v>409956</v>
      </c>
      <c r="AC191" s="2025">
        <f>'VA eurostat'!AB44</f>
        <v>446094</v>
      </c>
      <c r="AD191" s="2025">
        <f>'VA eurostat'!AC44</f>
        <v>516925</v>
      </c>
      <c r="AE191" s="2025">
        <f>'VA eurostat'!AD44</f>
        <v>540147</v>
      </c>
    </row>
    <row r="192" spans="2:31" x14ac:dyDescent="0.25">
      <c r="B192" s="2054" t="s">
        <v>38</v>
      </c>
      <c r="C192" s="2055">
        <f>'EBE eurostat'!B44</f>
        <v>58149</v>
      </c>
      <c r="D192" s="2055">
        <f>'EBE eurostat'!C44</f>
        <v>57305</v>
      </c>
      <c r="E192" s="2055">
        <f>'EBE eurostat'!D44</f>
        <v>48139</v>
      </c>
      <c r="F192" s="2055">
        <f>'EBE eurostat'!E44</f>
        <v>51152</v>
      </c>
      <c r="G192" s="2055">
        <f>'EBE eurostat'!F44</f>
        <v>51307</v>
      </c>
      <c r="H192" s="2055">
        <f>'EBE eurostat'!G44</f>
        <v>55419</v>
      </c>
      <c r="I192" s="2055">
        <f>'EBE eurostat'!H44</f>
        <v>59946</v>
      </c>
      <c r="J192" s="2055">
        <f>'EBE eurostat'!I44</f>
        <v>59760</v>
      </c>
      <c r="K192" s="2055">
        <f>'EBE eurostat'!J44</f>
        <v>56816</v>
      </c>
      <c r="L192" s="2055">
        <f>'EBE eurostat'!K44</f>
        <v>61323</v>
      </c>
      <c r="M192" s="2055">
        <f>'EBE eurostat'!L44</f>
        <v>65436</v>
      </c>
      <c r="N192" s="2055">
        <f>'EBE eurostat'!M44</f>
        <v>71755</v>
      </c>
      <c r="O192" s="2055">
        <f>'EBE eurostat'!N44</f>
        <v>71464</v>
      </c>
      <c r="P192" s="2055">
        <f>'EBE eurostat'!O44</f>
        <v>78156</v>
      </c>
      <c r="Q192" s="2055">
        <f>'EBE eurostat'!P44</f>
        <v>74765</v>
      </c>
      <c r="R192" s="2055">
        <f>'EBE eurostat'!Q44</f>
        <v>92912</v>
      </c>
      <c r="S192" s="2055">
        <f>'EBE eurostat'!R44</f>
        <v>104433</v>
      </c>
      <c r="T192" s="2055">
        <f>'EBE eurostat'!S44</f>
        <v>109392</v>
      </c>
      <c r="U192" s="2055">
        <f>'EBE eurostat'!T44</f>
        <v>107944</v>
      </c>
      <c r="V192" s="2055">
        <f>'EBE eurostat'!U44</f>
        <v>114119</v>
      </c>
      <c r="W192" s="2055">
        <f>'EBE eurostat'!V44</f>
        <v>126275</v>
      </c>
      <c r="X192" s="2055">
        <f>'EBE eurostat'!W44</f>
        <v>128392</v>
      </c>
      <c r="Y192" s="2055">
        <f>'EBE eurostat'!X44</f>
        <v>128849</v>
      </c>
      <c r="Z192" s="2055">
        <f>'EBE eurostat'!Y44</f>
        <v>135116</v>
      </c>
      <c r="AA192" s="2055">
        <f>'EBE eurostat'!Z44</f>
        <v>134649</v>
      </c>
      <c r="AB192" s="2055">
        <f>'EBE eurostat'!AA44</f>
        <v>131008</v>
      </c>
      <c r="AC192" s="2055">
        <f>'EBE eurostat'!AB44</f>
        <v>160594</v>
      </c>
      <c r="AD192" s="2055">
        <f>'EBE eurostat'!AC44</f>
        <v>185625</v>
      </c>
      <c r="AE192" s="2055">
        <f>'EBE eurostat'!AD44</f>
        <v>185364</v>
      </c>
    </row>
    <row r="193" spans="2:31" x14ac:dyDescent="0.25">
      <c r="B193" s="2056" t="s">
        <v>39</v>
      </c>
      <c r="C193" s="2057">
        <f>' revenus distribués verEurostat'!B44</f>
        <v>17536</v>
      </c>
      <c r="D193" s="2057">
        <f>' revenus distribués verEurostat'!C44</f>
        <v>18712</v>
      </c>
      <c r="E193" s="2057">
        <f>' revenus distribués verEurostat'!D44</f>
        <v>19038</v>
      </c>
      <c r="F193" s="2057">
        <f>' revenus distribués verEurostat'!E44</f>
        <v>23477</v>
      </c>
      <c r="G193" s="2057">
        <f>' revenus distribués verEurostat'!F44</f>
        <v>25375</v>
      </c>
      <c r="H193" s="2057">
        <f>' revenus distribués verEurostat'!G44</f>
        <v>35035</v>
      </c>
      <c r="I193" s="2057">
        <f>' revenus distribués verEurostat'!H44</f>
        <v>20443</v>
      </c>
      <c r="J193" s="2057">
        <f>' revenus distribués verEurostat'!I44</f>
        <v>25743</v>
      </c>
      <c r="K193" s="2057">
        <f>' revenus distribués verEurostat'!J44</f>
        <v>16939</v>
      </c>
      <c r="L193" s="2057">
        <f>' revenus distribués verEurostat'!K44</f>
        <v>21558</v>
      </c>
      <c r="M193" s="2057">
        <f>' revenus distribués verEurostat'!L44</f>
        <v>21713</v>
      </c>
      <c r="N193" s="2057">
        <f>' revenus distribués verEurostat'!M44</f>
        <v>30280</v>
      </c>
      <c r="O193" s="2057">
        <f>' revenus distribués verEurostat'!N44</f>
        <v>35387</v>
      </c>
      <c r="P193" s="2057">
        <f>' revenus distribués verEurostat'!O44</f>
        <v>40158</v>
      </c>
      <c r="Q193" s="2057">
        <f>' revenus distribués verEurostat'!P44</f>
        <v>43498</v>
      </c>
      <c r="R193" s="2057">
        <f>' revenus distribués verEurostat'!Q44</f>
        <v>54169</v>
      </c>
      <c r="S193" s="2057">
        <f>' revenus distribués verEurostat'!R44</f>
        <v>60979</v>
      </c>
      <c r="T193" s="2057">
        <f>' revenus distribués verEurostat'!S44</f>
        <v>65598</v>
      </c>
      <c r="U193" s="2057">
        <f>' revenus distribués verEurostat'!T44</f>
        <v>64914</v>
      </c>
      <c r="V193" s="2057">
        <f>' revenus distribués verEurostat'!U44</f>
        <v>82468</v>
      </c>
      <c r="W193" s="2057">
        <f>' revenus distribués verEurostat'!V44</f>
        <v>95944</v>
      </c>
      <c r="X193" s="2057">
        <f>' revenus distribués verEurostat'!W44</f>
        <v>87941</v>
      </c>
      <c r="Y193" s="2057">
        <f>' revenus distribués verEurostat'!X44</f>
        <v>86983</v>
      </c>
      <c r="Z193" s="2057">
        <f>' revenus distribués verEurostat'!Y44</f>
        <v>97803</v>
      </c>
      <c r="AA193" s="2057">
        <f>' revenus distribués verEurostat'!Z44</f>
        <v>105781</v>
      </c>
      <c r="AB193" s="2057">
        <f>' revenus distribués verEurostat'!AA44</f>
        <v>109026</v>
      </c>
      <c r="AC193" s="2057">
        <f>' revenus distribués verEurostat'!AB44</f>
        <v>112495</v>
      </c>
      <c r="AD193" s="2057">
        <f>' revenus distribués verEurostat'!AC44</f>
        <v>119338</v>
      </c>
      <c r="AE193" s="2057">
        <f>' revenus distribués verEurostat'!AD44</f>
        <v>116126</v>
      </c>
    </row>
    <row r="194" spans="2:31" x14ac:dyDescent="0.25">
      <c r="B194" s="2058" t="s">
        <v>47</v>
      </c>
      <c r="C194" s="2059">
        <f>'Dividendes versés eurosatt'!B44</f>
        <v>17473</v>
      </c>
      <c r="D194" s="2059">
        <f>'Dividendes versés eurosatt'!C44</f>
        <v>18648</v>
      </c>
      <c r="E194" s="2059">
        <f>'Dividendes versés eurosatt'!D44</f>
        <v>18975</v>
      </c>
      <c r="F194" s="2059">
        <f>'Dividendes versés eurosatt'!E44</f>
        <v>23411</v>
      </c>
      <c r="G194" s="2059">
        <f>'Dividendes versés eurosatt'!F44</f>
        <v>25307</v>
      </c>
      <c r="H194" s="2059">
        <f>'Dividendes versés eurosatt'!G44</f>
        <v>34963</v>
      </c>
      <c r="I194" s="2059">
        <f>'Dividendes versés eurosatt'!H44</f>
        <v>20366</v>
      </c>
      <c r="J194" s="2059">
        <f>'Dividendes versés eurosatt'!I44</f>
        <v>25661</v>
      </c>
      <c r="K194" s="2059">
        <f>'Dividendes versés eurosatt'!J44</f>
        <v>16858</v>
      </c>
      <c r="L194" s="2059">
        <f>'Dividendes versés eurosatt'!K44</f>
        <v>21476</v>
      </c>
      <c r="M194" s="2059">
        <f>'Dividendes versés eurosatt'!L44</f>
        <v>21628</v>
      </c>
      <c r="N194" s="2059">
        <f>'Dividendes versés eurosatt'!M44</f>
        <v>30194</v>
      </c>
      <c r="O194" s="2059">
        <f>'Dividendes versés eurosatt'!N44</f>
        <v>35300</v>
      </c>
      <c r="P194" s="2059">
        <f>'Dividendes versés eurosatt'!O44</f>
        <v>40065</v>
      </c>
      <c r="Q194" s="2059">
        <f>'Dividendes versés eurosatt'!P44</f>
        <v>43375</v>
      </c>
      <c r="R194" s="2059">
        <f>'Dividendes versés eurosatt'!Q44</f>
        <v>54056</v>
      </c>
      <c r="S194" s="2059">
        <f>'Dividendes versés eurosatt'!R44</f>
        <v>60849</v>
      </c>
      <c r="T194" s="2059">
        <f>'Dividendes versés eurosatt'!S44</f>
        <v>65466</v>
      </c>
      <c r="U194" s="2059">
        <f>'Dividendes versés eurosatt'!T44</f>
        <v>64784</v>
      </c>
      <c r="V194" s="2059">
        <f>'Dividendes versés eurosatt'!U44</f>
        <v>82255</v>
      </c>
      <c r="W194" s="2059">
        <f>'Dividendes versés eurosatt'!V44</f>
        <v>95728</v>
      </c>
      <c r="X194" s="2059">
        <f>'Dividendes versés eurosatt'!W44</f>
        <v>87792</v>
      </c>
      <c r="Y194" s="2059">
        <f>'Dividendes versés eurosatt'!X44</f>
        <v>86838</v>
      </c>
      <c r="Z194" s="2059">
        <f>'Dividendes versés eurosatt'!Y44</f>
        <v>97661</v>
      </c>
      <c r="AA194" s="2059">
        <f>'Dividendes versés eurosatt'!Z44</f>
        <v>105631</v>
      </c>
      <c r="AB194" s="2059">
        <f>'Dividendes versés eurosatt'!AA44</f>
        <v>108871</v>
      </c>
      <c r="AC194" s="2059">
        <f>'Dividendes versés eurosatt'!AB44</f>
        <v>112334</v>
      </c>
      <c r="AD194" s="2059">
        <f>'Dividendes versés eurosatt'!AC44</f>
        <v>119168</v>
      </c>
      <c r="AE194" s="2059">
        <f>'Dividendes versés eurosatt'!AD44</f>
        <v>115947</v>
      </c>
    </row>
    <row r="195" spans="2:31" x14ac:dyDescent="0.25">
      <c r="B195" s="2060" t="s">
        <v>40</v>
      </c>
      <c r="C195" s="2061">
        <f>' épargen brute eurost'!B44</f>
        <v>36081</v>
      </c>
      <c r="D195" s="2061">
        <f>' épargen brute eurost'!C44</f>
        <v>34524</v>
      </c>
      <c r="E195" s="2061">
        <f>' épargen brute eurost'!D44</f>
        <v>26765</v>
      </c>
      <c r="F195" s="2061">
        <f>' épargen brute eurost'!E44</f>
        <v>32826</v>
      </c>
      <c r="G195" s="2061">
        <f>' épargen brute eurost'!F44</f>
        <v>34987</v>
      </c>
      <c r="H195" s="2061">
        <f>' épargen brute eurost'!G44</f>
        <v>34141</v>
      </c>
      <c r="I195" s="2061">
        <f>' épargen brute eurost'!H44</f>
        <v>50074</v>
      </c>
      <c r="J195" s="2061">
        <f>' épargen brute eurost'!I44</f>
        <v>39886</v>
      </c>
      <c r="K195" s="2061">
        <f>' épargen brute eurost'!J44</f>
        <v>48616</v>
      </c>
      <c r="L195" s="2061">
        <f>' épargen brute eurost'!K44</f>
        <v>50285</v>
      </c>
      <c r="M195" s="2061">
        <f>' épargen brute eurost'!L44</f>
        <v>63370</v>
      </c>
      <c r="N195" s="2061">
        <f>' épargen brute eurost'!M44</f>
        <v>61861</v>
      </c>
      <c r="O195" s="2061">
        <f>' épargen brute eurost'!N44</f>
        <v>59809</v>
      </c>
      <c r="P195" s="2061">
        <f>' épargen brute eurost'!O44</f>
        <v>63856</v>
      </c>
      <c r="Q195" s="2061">
        <f>' épargen brute eurost'!P44</f>
        <v>43146</v>
      </c>
      <c r="R195" s="2061">
        <f>' épargen brute eurost'!Q44</f>
        <v>58443</v>
      </c>
      <c r="S195" s="2061">
        <f>' épargen brute eurost'!R44</f>
        <v>53572</v>
      </c>
      <c r="T195" s="2061">
        <f>' épargen brute eurost'!S44</f>
        <v>56545</v>
      </c>
      <c r="U195" s="2061">
        <f>' épargen brute eurost'!T44</f>
        <v>52391</v>
      </c>
      <c r="V195" s="2061">
        <f>' épargen brute eurost'!U44</f>
        <v>60329</v>
      </c>
      <c r="W195" s="2061">
        <f>' épargen brute eurost'!V44</f>
        <v>60271</v>
      </c>
      <c r="X195" s="2061">
        <f>' épargen brute eurost'!W44</f>
        <v>55606</v>
      </c>
      <c r="Y195" s="2061">
        <f>' épargen brute eurost'!X44</f>
        <v>55993</v>
      </c>
      <c r="Z195" s="2061">
        <f>' épargen brute eurost'!Y44</f>
        <v>61318</v>
      </c>
      <c r="AA195" s="2061">
        <f>' épargen brute eurost'!Z44</f>
        <v>49791</v>
      </c>
      <c r="AB195" s="2061">
        <f>' épargen brute eurost'!AA44</f>
        <v>42012</v>
      </c>
      <c r="AC195" s="2061">
        <f>' épargen brute eurost'!AB44</f>
        <v>71949</v>
      </c>
      <c r="AD195" s="2061">
        <f>' épargen brute eurost'!AC44</f>
        <v>84675</v>
      </c>
      <c r="AE195" s="2061">
        <f>' épargen brute eurost'!AD44</f>
        <v>70345</v>
      </c>
    </row>
    <row r="196" spans="2:31" x14ac:dyDescent="0.25">
      <c r="B196" s="3148" t="s">
        <v>191</v>
      </c>
      <c r="C196" s="2062">
        <f>'revenus distibués recus ménages'!B44</f>
        <v>6987</v>
      </c>
      <c r="D196" s="2062">
        <f>'revenus distibués recus ménages'!C44</f>
        <v>7732</v>
      </c>
      <c r="E196" s="2062">
        <f>'revenus distibués recus ménages'!D44</f>
        <v>6470</v>
      </c>
      <c r="F196" s="2062">
        <f>'revenus distibués recus ménages'!E44</f>
        <v>8558</v>
      </c>
      <c r="G196" s="2062">
        <f>'revenus distibués recus ménages'!F44</f>
        <v>11351</v>
      </c>
      <c r="H196" s="2062">
        <f>'revenus distibués recus ménages'!G44</f>
        <v>15506</v>
      </c>
      <c r="I196" s="2062">
        <f>'revenus distibués recus ménages'!H44</f>
        <v>12923</v>
      </c>
      <c r="J196" s="2062">
        <f>'revenus distibués recus ménages'!I44</f>
        <v>12804</v>
      </c>
      <c r="K196" s="2062">
        <f>'revenus distibués recus ménages'!J44</f>
        <v>8912</v>
      </c>
      <c r="L196" s="2062">
        <f>'revenus distibués recus ménages'!K44</f>
        <v>10241</v>
      </c>
      <c r="M196" s="2062">
        <f>'revenus distibués recus ménages'!L44</f>
        <v>12062</v>
      </c>
      <c r="N196" s="2062">
        <f>'revenus distibués recus ménages'!M44</f>
        <v>14140</v>
      </c>
      <c r="O196" s="2062">
        <f>'revenus distibués recus ménages'!N44</f>
        <v>15859</v>
      </c>
      <c r="P196" s="2062">
        <f>'revenus distibués recus ménages'!O44</f>
        <v>16629</v>
      </c>
      <c r="Q196" s="2062">
        <f>'revenus distibués recus ménages'!P44</f>
        <v>14936</v>
      </c>
      <c r="R196" s="2062">
        <f>'revenus distibués recus ménages'!Q44</f>
        <v>19451</v>
      </c>
      <c r="S196" s="2062">
        <f>'revenus distibués recus ménages'!R44</f>
        <v>22520</v>
      </c>
      <c r="T196" s="2062">
        <f>'revenus distibués recus ménages'!S44</f>
        <v>24537</v>
      </c>
      <c r="U196" s="2062">
        <f>'revenus distibués recus ménages'!T44</f>
        <v>26892</v>
      </c>
      <c r="V196" s="2062">
        <f>'revenus distibués recus ménages'!U44</f>
        <v>29513</v>
      </c>
      <c r="W196" s="2062">
        <f>'revenus distibués recus ménages'!V44</f>
        <v>30296</v>
      </c>
      <c r="X196" s="2062">
        <f>'revenus distibués recus ménages'!W44</f>
        <v>29293</v>
      </c>
      <c r="Y196" s="2062">
        <f>'revenus distibués recus ménages'!X44</f>
        <v>31527</v>
      </c>
      <c r="Z196" s="2062">
        <f>'revenus distibués recus ménages'!Y44</f>
        <v>29452</v>
      </c>
      <c r="AA196" s="2062">
        <f>'revenus distibués recus ménages'!Z44</f>
        <v>31090</v>
      </c>
      <c r="AB196" s="2062">
        <f>'revenus distibués recus ménages'!AA44</f>
        <v>31756</v>
      </c>
      <c r="AC196" s="2062">
        <f>'revenus distibués recus ménages'!AB44</f>
        <v>31574</v>
      </c>
      <c r="AD196" s="2062">
        <f>'revenus distibués recus ménages'!AC44</f>
        <v>32900</v>
      </c>
      <c r="AE196" s="2062">
        <f>'revenus distibués recus ménages'!AD44</f>
        <v>32883</v>
      </c>
    </row>
    <row r="197" spans="2:31" x14ac:dyDescent="0.25">
      <c r="B197" s="3159" t="s">
        <v>192</v>
      </c>
      <c r="C197" s="2063">
        <f>'dividendes recu sménages eurost'!B44</f>
        <v>6702</v>
      </c>
      <c r="D197" s="2063">
        <f>'dividendes recu sménages eurost'!C44</f>
        <v>7462</v>
      </c>
      <c r="E197" s="2063">
        <f>'dividendes recu sménages eurost'!D44</f>
        <v>6163</v>
      </c>
      <c r="F197" s="2063">
        <f>'dividendes recu sménages eurost'!E44</f>
        <v>8162</v>
      </c>
      <c r="G197" s="2063">
        <f>'dividendes recu sménages eurost'!F44</f>
        <v>10884</v>
      </c>
      <c r="H197" s="2063">
        <f>'dividendes recu sménages eurost'!G44</f>
        <v>15013</v>
      </c>
      <c r="I197" s="2063">
        <f>'dividendes recu sménages eurost'!H44</f>
        <v>12284</v>
      </c>
      <c r="J197" s="2063">
        <f>'dividendes recu sménages eurost'!I44</f>
        <v>12294</v>
      </c>
      <c r="K197" s="2063">
        <f>'dividendes recu sménages eurost'!J44</f>
        <v>8581</v>
      </c>
      <c r="L197" s="2063">
        <f>'dividendes recu sménages eurost'!K44</f>
        <v>9914</v>
      </c>
      <c r="M197" s="2063">
        <f>'dividendes recu sménages eurost'!L44</f>
        <v>11711</v>
      </c>
      <c r="N197" s="2063">
        <f>'dividendes recu sménages eurost'!M44</f>
        <v>13769</v>
      </c>
      <c r="O197" s="2063">
        <f>'dividendes recu sménages eurost'!N44</f>
        <v>15435</v>
      </c>
      <c r="P197" s="2063">
        <f>'dividendes recu sménages eurost'!O44</f>
        <v>16145</v>
      </c>
      <c r="Q197" s="2063">
        <f>'dividendes recu sménages eurost'!P44</f>
        <v>14480</v>
      </c>
      <c r="R197" s="2063">
        <f>'dividendes recu sménages eurost'!Q44</f>
        <v>18982</v>
      </c>
      <c r="S197" s="2063">
        <f>'dividendes recu sménages eurost'!R44</f>
        <v>21966</v>
      </c>
      <c r="T197" s="2063">
        <f>'dividendes recu sménages eurost'!S44</f>
        <v>23997</v>
      </c>
      <c r="U197" s="2063">
        <f>'dividendes recu sménages eurost'!T44</f>
        <v>26437</v>
      </c>
      <c r="V197" s="2063">
        <f>'dividendes recu sménages eurost'!U44</f>
        <v>29080</v>
      </c>
      <c r="W197" s="2063">
        <f>'dividendes recu sménages eurost'!V44</f>
        <v>29913</v>
      </c>
      <c r="X197" s="2063">
        <f>'dividendes recu sménages eurost'!W44</f>
        <v>28928</v>
      </c>
      <c r="Y197" s="2063">
        <f>'dividendes recu sménages eurost'!X44</f>
        <v>31169</v>
      </c>
      <c r="Z197" s="2063">
        <f>'dividendes recu sménages eurost'!Y44</f>
        <v>29113</v>
      </c>
      <c r="AA197" s="2063">
        <f>'dividendes recu sménages eurost'!Z44</f>
        <v>30719</v>
      </c>
      <c r="AB197" s="2063">
        <f>'dividendes recu sménages eurost'!AA44</f>
        <v>31380</v>
      </c>
      <c r="AC197" s="2063">
        <f>'dividendes recu sménages eurost'!AB44</f>
        <v>31164</v>
      </c>
      <c r="AD197" s="2063">
        <f>'dividendes recu sménages eurost'!AC44</f>
        <v>32451</v>
      </c>
      <c r="AE197" s="2063">
        <f>'dividendes recu sménages eurost'!AD44</f>
        <v>32469</v>
      </c>
    </row>
    <row r="198" spans="2:31" ht="15" customHeight="1" x14ac:dyDescent="0.25">
      <c r="B198" s="3433" t="s">
        <v>66</v>
      </c>
      <c r="C198" s="3434"/>
      <c r="D198" s="3435"/>
      <c r="E198" s="3436"/>
      <c r="F198" s="3437"/>
      <c r="G198" s="3438"/>
      <c r="H198" s="3439"/>
      <c r="I198" s="3440"/>
      <c r="J198" s="3441"/>
      <c r="K198" s="3442"/>
      <c r="L198" s="3443"/>
      <c r="M198" s="3444"/>
      <c r="N198" s="3445"/>
      <c r="O198" s="3446"/>
      <c r="P198" s="3447"/>
      <c r="Q198" s="3448"/>
      <c r="R198" s="3449"/>
      <c r="S198" s="3450"/>
      <c r="T198" s="3451"/>
      <c r="U198" s="3452"/>
      <c r="V198" s="3453"/>
      <c r="W198" s="3454"/>
      <c r="X198" s="3455"/>
      <c r="Y198" s="3456"/>
      <c r="Z198" s="3457"/>
      <c r="AA198" s="3458"/>
      <c r="AB198" s="3459"/>
      <c r="AC198" s="3460"/>
      <c r="AD198" s="3461"/>
      <c r="AE198" s="2065" t="s">
        <v>35</v>
      </c>
    </row>
    <row r="199" spans="2:31" x14ac:dyDescent="0.25">
      <c r="B199" s="2066" t="s">
        <v>37</v>
      </c>
      <c r="C199" s="2067">
        <f>'VA eurostat'!B17</f>
        <v>23016</v>
      </c>
      <c r="D199" s="2067">
        <f>'VA eurostat'!C17</f>
        <v>27167</v>
      </c>
      <c r="E199" s="2067">
        <f>'VA eurostat'!D17</f>
        <v>28338</v>
      </c>
      <c r="F199" s="2067">
        <f>'VA eurostat'!E17</f>
        <v>30944</v>
      </c>
      <c r="G199" s="2067">
        <f>'VA eurostat'!F17</f>
        <v>30991</v>
      </c>
      <c r="H199" s="2067">
        <f>'VA eurostat'!G17</f>
        <v>34862</v>
      </c>
      <c r="I199" s="2067">
        <f>'VA eurostat'!H17</f>
        <v>39651</v>
      </c>
      <c r="J199" s="2067">
        <f>'VA eurostat'!I17</f>
        <v>46161</v>
      </c>
      <c r="K199" s="2067">
        <f>'VA eurostat'!J17</f>
        <v>45628</v>
      </c>
      <c r="L199" s="2067">
        <f>'VA eurostat'!K17</f>
        <v>50459</v>
      </c>
      <c r="M199" s="2067">
        <f>'VA eurostat'!L17</f>
        <v>58690</v>
      </c>
      <c r="N199" s="2067">
        <f>'VA eurostat'!M17</f>
        <v>67903</v>
      </c>
      <c r="O199" s="2067">
        <f>'VA eurostat'!N17</f>
        <v>76671</v>
      </c>
      <c r="P199" s="2067">
        <f>'VA eurostat'!O17</f>
        <v>89425</v>
      </c>
      <c r="Q199" s="2067">
        <f>'VA eurostat'!P17</f>
        <v>79016</v>
      </c>
      <c r="R199" s="2067">
        <f>'VA eurostat'!Q17</f>
        <v>83197</v>
      </c>
      <c r="S199" s="2067">
        <f>'VA eurostat'!R17</f>
        <v>87999</v>
      </c>
      <c r="T199" s="2067">
        <f>'VA eurostat'!S17</f>
        <v>87118</v>
      </c>
      <c r="U199" s="2067">
        <f>'VA eurostat'!T17</f>
        <v>85358</v>
      </c>
      <c r="V199" s="2067">
        <f>'VA eurostat'!U17</f>
        <v>87360</v>
      </c>
      <c r="W199" s="2067">
        <f>'VA eurostat'!V17</f>
        <v>94480</v>
      </c>
      <c r="X199" s="2067">
        <f>'VA eurostat'!W17</f>
        <v>99437</v>
      </c>
      <c r="Y199" s="2067">
        <f>'VA eurostat'!X17</f>
        <v>108887</v>
      </c>
      <c r="Z199" s="2067">
        <f>'VA eurostat'!Y17</f>
        <v>116515</v>
      </c>
      <c r="AA199" s="2067">
        <f>'VA eurostat'!Z17</f>
        <v>125969</v>
      </c>
      <c r="AB199" s="2067">
        <f>'VA eurostat'!AA17</f>
        <v>118132</v>
      </c>
      <c r="AC199" s="2067">
        <f>'VA eurostat'!AB17</f>
        <v>131850</v>
      </c>
      <c r="AD199" s="2067">
        <f>'VA eurostat'!AC17</f>
        <v>155288</v>
      </c>
      <c r="AE199" s="2067">
        <f>'VA eurostat'!AD17</f>
        <v>177156</v>
      </c>
    </row>
    <row r="200" spans="2:31" x14ac:dyDescent="0.25">
      <c r="B200" s="2096" t="s">
        <v>38</v>
      </c>
      <c r="C200" s="2097">
        <f>'EBE eurostat'!B17</f>
        <v>11478</v>
      </c>
      <c r="D200" s="2097">
        <f>'EBE eurostat'!C17</f>
        <v>13164</v>
      </c>
      <c r="E200" s="2097">
        <f>'EBE eurostat'!D17</f>
        <v>13313</v>
      </c>
      <c r="F200" s="2097">
        <f>'EBE eurostat'!E17</f>
        <v>15198</v>
      </c>
      <c r="G200" s="2097">
        <f>'EBE eurostat'!F17</f>
        <v>15488</v>
      </c>
      <c r="H200" s="2097">
        <f>'EBE eurostat'!G17</f>
        <v>17620</v>
      </c>
      <c r="I200" s="2097">
        <f>'EBE eurostat'!H17</f>
        <v>20528</v>
      </c>
      <c r="J200" s="2097">
        <f>'EBE eurostat'!I17</f>
        <v>23269</v>
      </c>
      <c r="K200" s="2097">
        <f>'EBE eurostat'!J17</f>
        <v>22652</v>
      </c>
      <c r="L200" s="2097">
        <f>'EBE eurostat'!K17</f>
        <v>24911</v>
      </c>
      <c r="M200" s="2097">
        <f>'EBE eurostat'!L17</f>
        <v>29179</v>
      </c>
      <c r="N200" s="2097">
        <f>'EBE eurostat'!M17</f>
        <v>34357</v>
      </c>
      <c r="O200" s="2097">
        <f>'EBE eurostat'!N17</f>
        <v>38830</v>
      </c>
      <c r="P200" s="2097">
        <f>'EBE eurostat'!O17</f>
        <v>43567</v>
      </c>
      <c r="Q200" s="2097">
        <f>'EBE eurostat'!P17</f>
        <v>38353</v>
      </c>
      <c r="R200" s="2097">
        <f>'EBE eurostat'!Q17</f>
        <v>39450</v>
      </c>
      <c r="S200" s="2097">
        <f>'EBE eurostat'!R17</f>
        <v>41258</v>
      </c>
      <c r="T200" s="2097">
        <f>'EBE eurostat'!S17</f>
        <v>40497</v>
      </c>
      <c r="U200" s="2097">
        <f>'EBE eurostat'!T17</f>
        <v>39871</v>
      </c>
      <c r="V200" s="2097">
        <f>'EBE eurostat'!U17</f>
        <v>42673</v>
      </c>
      <c r="W200" s="2097">
        <f>'EBE eurostat'!V17</f>
        <v>46671</v>
      </c>
      <c r="X200" s="2097">
        <f>'EBE eurostat'!W17</f>
        <v>48195</v>
      </c>
      <c r="Y200" s="2097">
        <f>'EBE eurostat'!X17</f>
        <v>51121</v>
      </c>
      <c r="Z200" s="2097">
        <f>'EBE eurostat'!Y17</f>
        <v>51786</v>
      </c>
      <c r="AA200" s="2097">
        <f>'EBE eurostat'!Z17</f>
        <v>56395</v>
      </c>
      <c r="AB200" s="2097">
        <f>'EBE eurostat'!AA17</f>
        <v>52322</v>
      </c>
      <c r="AC200" s="2097">
        <f>'EBE eurostat'!AB17</f>
        <v>59294</v>
      </c>
      <c r="AD200" s="2097">
        <f>'EBE eurostat'!AC17</f>
        <v>70538</v>
      </c>
      <c r="AE200" s="2097">
        <f>'EBE eurostat'!AD17</f>
        <v>83250</v>
      </c>
    </row>
    <row r="201" spans="2:31" x14ac:dyDescent="0.25">
      <c r="B201" s="2098" t="s">
        <v>39</v>
      </c>
      <c r="C201" s="2099">
        <f>' revenus distribués verEurostat'!B17</f>
        <v>1283</v>
      </c>
      <c r="D201" s="2099">
        <f>' revenus distribués verEurostat'!C17</f>
        <v>1384</v>
      </c>
      <c r="E201" s="2099">
        <f>' revenus distribués verEurostat'!D17</f>
        <v>1332</v>
      </c>
      <c r="F201" s="2099">
        <f>' revenus distribués verEurostat'!E17</f>
        <v>1708</v>
      </c>
      <c r="G201" s="2099">
        <f>' revenus distribués verEurostat'!F17</f>
        <v>1893</v>
      </c>
      <c r="H201" s="2099">
        <f>' revenus distribués verEurostat'!G17</f>
        <v>2017</v>
      </c>
      <c r="I201" s="2099">
        <f>' revenus distribués verEurostat'!H17</f>
        <v>2702</v>
      </c>
      <c r="J201" s="2099">
        <f>' revenus distribués verEurostat'!I17</f>
        <v>3597</v>
      </c>
      <c r="K201" s="2099">
        <f>' revenus distribués verEurostat'!J17</f>
        <v>4059</v>
      </c>
      <c r="L201" s="2099">
        <f>' revenus distribués verEurostat'!K17</f>
        <v>5380</v>
      </c>
      <c r="M201" s="2099">
        <f>' revenus distribués verEurostat'!L17</f>
        <v>5765</v>
      </c>
      <c r="N201" s="2099">
        <f>' revenus distribués verEurostat'!M17</f>
        <v>8020</v>
      </c>
      <c r="O201" s="2099">
        <f>' revenus distribués verEurostat'!N17</f>
        <v>9955</v>
      </c>
      <c r="P201" s="2099">
        <f>' revenus distribués verEurostat'!O17</f>
        <v>12376</v>
      </c>
      <c r="Q201" s="2099">
        <f>' revenus distribués verEurostat'!P17</f>
        <v>11437</v>
      </c>
      <c r="R201" s="2099">
        <f>' revenus distribués verEurostat'!Q17</f>
        <v>11052</v>
      </c>
      <c r="S201" s="2099">
        <f>' revenus distribués verEurostat'!R17</f>
        <v>13261</v>
      </c>
      <c r="T201" s="2099">
        <f>' revenus distribués verEurostat'!S17</f>
        <v>12266</v>
      </c>
      <c r="U201" s="2099">
        <f>' revenus distribués verEurostat'!T17</f>
        <v>12275</v>
      </c>
      <c r="V201" s="2099">
        <f>' revenus distribués verEurostat'!U17</f>
        <v>12793</v>
      </c>
      <c r="W201" s="2099">
        <f>' revenus distribués verEurostat'!V17</f>
        <v>14009</v>
      </c>
      <c r="X201" s="2099">
        <f>' revenus distribués verEurostat'!W17</f>
        <v>16348</v>
      </c>
      <c r="Y201" s="2099">
        <f>' revenus distribués verEurostat'!X17</f>
        <v>17054</v>
      </c>
      <c r="Z201" s="2099">
        <f>' revenus distribués verEurostat'!Y17</f>
        <v>17577</v>
      </c>
      <c r="AA201" s="2099">
        <f>' revenus distribués verEurostat'!Z17</f>
        <v>18133</v>
      </c>
      <c r="AB201" s="2099">
        <f>' revenus distribués verEurostat'!AA17</f>
        <v>15672</v>
      </c>
      <c r="AC201" s="2099">
        <f>' revenus distribués verEurostat'!AB17</f>
        <v>15937</v>
      </c>
      <c r="AD201" s="2099">
        <f>' revenus distribués verEurostat'!AC17</f>
        <v>22443</v>
      </c>
      <c r="AE201" s="2099">
        <f>' revenus distribués verEurostat'!AD17</f>
        <v>18305</v>
      </c>
    </row>
    <row r="202" spans="2:31" x14ac:dyDescent="0.25">
      <c r="B202" s="2100" t="s">
        <v>47</v>
      </c>
      <c r="C202" s="2101">
        <f>'Dividendes versés eurosatt'!B17</f>
        <v>1283</v>
      </c>
      <c r="D202" s="2101">
        <f>'Dividendes versés eurosatt'!C17</f>
        <v>1384</v>
      </c>
      <c r="E202" s="2101">
        <f>'Dividendes versés eurosatt'!D17</f>
        <v>1332</v>
      </c>
      <c r="F202" s="2101">
        <f>'Dividendes versés eurosatt'!E17</f>
        <v>1708</v>
      </c>
      <c r="G202" s="2101">
        <f>'Dividendes versés eurosatt'!F17</f>
        <v>1893</v>
      </c>
      <c r="H202" s="2101">
        <f>'Dividendes versés eurosatt'!G17</f>
        <v>2017</v>
      </c>
      <c r="I202" s="2101">
        <f>'Dividendes versés eurosatt'!H17</f>
        <v>2702</v>
      </c>
      <c r="J202" s="2101">
        <f>'Dividendes versés eurosatt'!I17</f>
        <v>3597</v>
      </c>
      <c r="K202" s="2101">
        <f>'Dividendes versés eurosatt'!J17</f>
        <v>4051</v>
      </c>
      <c r="L202" s="2101">
        <f>'Dividendes versés eurosatt'!K17</f>
        <v>5372</v>
      </c>
      <c r="M202" s="2101">
        <f>'Dividendes versés eurosatt'!L17</f>
        <v>5756</v>
      </c>
      <c r="N202" s="2101">
        <f>'Dividendes versés eurosatt'!M17</f>
        <v>8009</v>
      </c>
      <c r="O202" s="2101">
        <f>'Dividendes versés eurosatt'!N17</f>
        <v>9939</v>
      </c>
      <c r="P202" s="2101">
        <f>'Dividendes versés eurosatt'!O17</f>
        <v>12353</v>
      </c>
      <c r="Q202" s="2101">
        <f>'Dividendes versés eurosatt'!P17</f>
        <v>11414</v>
      </c>
      <c r="R202" s="2101">
        <f>'Dividendes versés eurosatt'!Q17</f>
        <v>11027</v>
      </c>
      <c r="S202" s="2101">
        <f>'Dividendes versés eurosatt'!R17</f>
        <v>13232</v>
      </c>
      <c r="T202" s="2101">
        <f>'Dividendes versés eurosatt'!S17</f>
        <v>12255</v>
      </c>
      <c r="U202" s="2101">
        <f>'Dividendes versés eurosatt'!T17</f>
        <v>12261</v>
      </c>
      <c r="V202" s="2101">
        <f>'Dividendes versés eurosatt'!U17</f>
        <v>12779</v>
      </c>
      <c r="W202" s="2101">
        <f>'Dividendes versés eurosatt'!V17</f>
        <v>13944</v>
      </c>
      <c r="X202" s="2101">
        <f>'Dividendes versés eurosatt'!W17</f>
        <v>16267</v>
      </c>
      <c r="Y202" s="2101">
        <f>'Dividendes versés eurosatt'!X17</f>
        <v>16961</v>
      </c>
      <c r="Z202" s="2101">
        <f>'Dividendes versés eurosatt'!Y17</f>
        <v>17468</v>
      </c>
      <c r="AA202" s="2101">
        <f>'Dividendes versés eurosatt'!Z17</f>
        <v>18006</v>
      </c>
      <c r="AB202" s="2101">
        <f>'Dividendes versés eurosatt'!AA17</f>
        <v>15535</v>
      </c>
      <c r="AC202" s="2101">
        <f>'Dividendes versés eurosatt'!AB17</f>
        <v>15767</v>
      </c>
      <c r="AD202" s="2101">
        <f>'Dividendes versés eurosatt'!AC17</f>
        <v>22235</v>
      </c>
      <c r="AE202" s="2101">
        <f>'Dividendes versés eurosatt'!AD17</f>
        <v>18080</v>
      </c>
    </row>
    <row r="203" spans="2:31" x14ac:dyDescent="0.25">
      <c r="B203" s="2102" t="s">
        <v>40</v>
      </c>
      <c r="C203" s="2103">
        <f>' épargen brute eurost'!B17</f>
        <v>6633</v>
      </c>
      <c r="D203" s="2103">
        <f>' épargen brute eurost'!C17</f>
        <v>7975</v>
      </c>
      <c r="E203" s="2103">
        <f>' épargen brute eurost'!D17</f>
        <v>6584</v>
      </c>
      <c r="F203" s="2103">
        <f>' épargen brute eurost'!E17</f>
        <v>8209</v>
      </c>
      <c r="G203" s="2103">
        <f>' épargen brute eurost'!F17</f>
        <v>8670</v>
      </c>
      <c r="H203" s="2103">
        <f>' épargen brute eurost'!G17</f>
        <v>10627</v>
      </c>
      <c r="I203" s="2103">
        <f>' épargen brute eurost'!H17</f>
        <v>11906</v>
      </c>
      <c r="J203" s="2103">
        <f>' épargen brute eurost'!I17</f>
        <v>13217</v>
      </c>
      <c r="K203" s="2103">
        <f>' épargen brute eurost'!J17</f>
        <v>12509</v>
      </c>
      <c r="L203" s="2103">
        <f>' épargen brute eurost'!K17</f>
        <v>13186</v>
      </c>
      <c r="M203" s="2103">
        <f>' épargen brute eurost'!L17</f>
        <v>16165</v>
      </c>
      <c r="N203" s="2103">
        <f>' épargen brute eurost'!M17</f>
        <v>17002</v>
      </c>
      <c r="O203" s="2103">
        <f>' épargen brute eurost'!N17</f>
        <v>20238</v>
      </c>
      <c r="P203" s="2103">
        <f>' épargen brute eurost'!O17</f>
        <v>22367</v>
      </c>
      <c r="Q203" s="2103">
        <f>' épargen brute eurost'!P17</f>
        <v>20603</v>
      </c>
      <c r="R203" s="2103">
        <f>' épargen brute eurost'!Q17</f>
        <v>19873</v>
      </c>
      <c r="S203" s="2103">
        <f>' épargen brute eurost'!R17</f>
        <v>20870</v>
      </c>
      <c r="T203" s="2103">
        <f>' épargen brute eurost'!S17</f>
        <v>22491</v>
      </c>
      <c r="U203" s="2103">
        <f>' épargen brute eurost'!T17</f>
        <v>20942</v>
      </c>
      <c r="V203" s="2103">
        <f>' épargen brute eurost'!U17</f>
        <v>21727</v>
      </c>
      <c r="W203" s="2103">
        <f>' épargen brute eurost'!V17</f>
        <v>24091</v>
      </c>
      <c r="X203" s="2103">
        <f>' épargen brute eurost'!W17</f>
        <v>23657</v>
      </c>
      <c r="Y203" s="2103">
        <f>' épargen brute eurost'!X17</f>
        <v>26051</v>
      </c>
      <c r="Z203" s="2103">
        <f>' épargen brute eurost'!Y17</f>
        <v>25860</v>
      </c>
      <c r="AA203" s="2103">
        <f>' épargen brute eurost'!Z17</f>
        <v>30173</v>
      </c>
      <c r="AB203" s="2103">
        <f>' épargen brute eurost'!AA17</f>
        <v>29120</v>
      </c>
      <c r="AC203" s="2103">
        <f>' épargen brute eurost'!AB17</f>
        <v>36000</v>
      </c>
      <c r="AD203" s="2103">
        <f>' épargen brute eurost'!AC17</f>
        <v>40148</v>
      </c>
      <c r="AE203" s="2103">
        <f>' épargen brute eurost'!AD17</f>
        <v>56309</v>
      </c>
    </row>
    <row r="204" spans="2:31" x14ac:dyDescent="0.25">
      <c r="B204" s="2104" t="s">
        <v>41</v>
      </c>
      <c r="C204" s="2105">
        <f>'FBCF eurostat'!B17</f>
        <v>9576</v>
      </c>
      <c r="D204" s="2105">
        <f>'FBCF eurostat'!C17</f>
        <v>11839</v>
      </c>
      <c r="E204" s="2105">
        <f>'FBCF eurostat'!D17</f>
        <v>11437</v>
      </c>
      <c r="F204" s="2105">
        <f>'FBCF eurostat'!E17</f>
        <v>11657</v>
      </c>
      <c r="G204" s="2105">
        <f>'FBCF eurostat'!F17</f>
        <v>11544</v>
      </c>
      <c r="H204" s="2105">
        <f>'FBCF eurostat'!G17</f>
        <v>12640</v>
      </c>
      <c r="I204" s="2105">
        <f>'FBCF eurostat'!H17</f>
        <v>15036</v>
      </c>
      <c r="J204" s="2105">
        <f>'FBCF eurostat'!I17</f>
        <v>15901</v>
      </c>
      <c r="K204" s="2105">
        <f>'FBCF eurostat'!J17</f>
        <v>12533</v>
      </c>
      <c r="L204" s="2105">
        <f>'FBCF eurostat'!K17</f>
        <v>15892</v>
      </c>
      <c r="M204" s="2105">
        <f>'FBCF eurostat'!L17</f>
        <v>17733</v>
      </c>
      <c r="N204" s="2105">
        <f>'FBCF eurostat'!M17</f>
        <v>19469</v>
      </c>
      <c r="O204" s="2105">
        <f>'FBCF eurostat'!N17</f>
        <v>23727</v>
      </c>
      <c r="P204" s="2105">
        <f>'FBCF eurostat'!O17</f>
        <v>26323</v>
      </c>
      <c r="Q204" s="2105">
        <f>'FBCF eurostat'!P17</f>
        <v>20389</v>
      </c>
      <c r="R204" s="2105">
        <f>'FBCF eurostat'!Q17</f>
        <v>22086</v>
      </c>
      <c r="S204" s="2105">
        <f>'FBCF eurostat'!R17</f>
        <v>24671</v>
      </c>
      <c r="T204" s="2105">
        <f>'FBCF eurostat'!S17</f>
        <v>24748</v>
      </c>
      <c r="U204" s="2105">
        <f>'FBCF eurostat'!T17</f>
        <v>24353</v>
      </c>
      <c r="V204" s="2105">
        <f>'FBCF eurostat'!U17</f>
        <v>23453</v>
      </c>
      <c r="W204" s="2105">
        <f>'FBCF eurostat'!V17</f>
        <v>25146</v>
      </c>
      <c r="X204" s="2105">
        <f>'FBCF eurostat'!W17</f>
        <v>26636</v>
      </c>
      <c r="Y204" s="2105">
        <f>'FBCF eurostat'!X17</f>
        <v>28743</v>
      </c>
      <c r="Z204" s="2105">
        <f>'FBCF eurostat'!Y17</f>
        <v>29855</v>
      </c>
      <c r="AA204" s="2105">
        <f>'FBCF eurostat'!Z17</f>
        <v>33519</v>
      </c>
      <c r="AB204" s="2105">
        <f>'FBCF eurostat'!AA17</f>
        <v>30603</v>
      </c>
      <c r="AC204" s="2105">
        <f>'FBCF eurostat'!AB17</f>
        <v>35851</v>
      </c>
      <c r="AD204" s="2105">
        <f>'FBCF eurostat'!AC17</f>
        <v>45124</v>
      </c>
      <c r="AE204" s="2105">
        <f>'FBCF eurostat'!AD17</f>
        <v>48862</v>
      </c>
    </row>
    <row r="205" spans="2:31" x14ac:dyDescent="0.25">
      <c r="B205" s="3148" t="s">
        <v>191</v>
      </c>
      <c r="C205" s="3206">
        <f>'revenus distibués recus ménages'!B17</f>
        <v>898</v>
      </c>
      <c r="D205" s="3206">
        <f>'revenus distibués recus ménages'!C17</f>
        <v>970</v>
      </c>
      <c r="E205" s="3206">
        <f>'revenus distibués recus ménages'!D17</f>
        <v>956</v>
      </c>
      <c r="F205" s="3206">
        <f>'revenus distibués recus ménages'!E17</f>
        <v>1113</v>
      </c>
      <c r="G205" s="3206">
        <f>'revenus distibués recus ménages'!F17</f>
        <v>1174</v>
      </c>
      <c r="H205" s="3206">
        <f>'revenus distibués recus ménages'!G17</f>
        <v>1131</v>
      </c>
      <c r="I205" s="3206">
        <f>'revenus distibués recus ménages'!H17</f>
        <v>1367</v>
      </c>
      <c r="J205" s="3206">
        <f>'revenus distibués recus ménages'!I17</f>
        <v>1623</v>
      </c>
      <c r="K205" s="3206">
        <f>'revenus distibués recus ménages'!J17</f>
        <v>1827</v>
      </c>
      <c r="L205" s="3206">
        <f>'revenus distibués recus ménages'!K17</f>
        <v>1920</v>
      </c>
      <c r="M205" s="3206">
        <f>'revenus distibués recus ménages'!L17</f>
        <v>2371</v>
      </c>
      <c r="N205" s="3206">
        <f>'revenus distibués recus ménages'!M17</f>
        <v>2621</v>
      </c>
      <c r="O205" s="3206">
        <f>'revenus distibués recus ménages'!N17</f>
        <v>2605</v>
      </c>
      <c r="P205" s="3206">
        <f>'revenus distibués recus ménages'!O17</f>
        <v>2949</v>
      </c>
      <c r="Q205" s="3206">
        <f>'revenus distibués recus ménages'!P17</f>
        <v>2305</v>
      </c>
      <c r="R205" s="3206">
        <f>'revenus distibués recus ménages'!Q17</f>
        <v>2042</v>
      </c>
      <c r="S205" s="3206">
        <f>'revenus distibués recus ménages'!R17</f>
        <v>2227</v>
      </c>
      <c r="T205" s="3206">
        <f>'revenus distibués recus ménages'!S17</f>
        <v>1893</v>
      </c>
      <c r="U205" s="3206">
        <f>'revenus distibués recus ménages'!T17</f>
        <v>2022</v>
      </c>
      <c r="V205" s="3206">
        <f>'revenus distibués recus ménages'!U17</f>
        <v>2404</v>
      </c>
      <c r="W205" s="3206">
        <f>'revenus distibués recus ménages'!V17</f>
        <v>2278</v>
      </c>
      <c r="X205" s="3206">
        <f>'revenus distibués recus ménages'!W17</f>
        <v>1775</v>
      </c>
      <c r="Y205" s="3206">
        <f>'revenus distibués recus ménages'!X17</f>
        <v>1823</v>
      </c>
      <c r="Z205" s="3206">
        <f>'revenus distibués recus ménages'!Y17</f>
        <v>1922</v>
      </c>
      <c r="AA205" s="3206">
        <f>'revenus distibués recus ménages'!Z17</f>
        <v>2011</v>
      </c>
      <c r="AB205" s="3206">
        <f>'revenus distibués recus ménages'!AA17</f>
        <v>1928</v>
      </c>
      <c r="AC205" s="3206">
        <f>'revenus distibués recus ménages'!AB17</f>
        <v>1677</v>
      </c>
      <c r="AD205" s="3206">
        <f>'revenus distibués recus ménages'!AC17</f>
        <v>2203</v>
      </c>
      <c r="AE205" s="3206">
        <f>'revenus distibués recus ménages'!AD17</f>
        <v>2754</v>
      </c>
    </row>
    <row r="206" spans="2:31" x14ac:dyDescent="0.25">
      <c r="B206" s="3159" t="s">
        <v>192</v>
      </c>
      <c r="C206" s="2107">
        <f>C205</f>
        <v>898</v>
      </c>
      <c r="D206" s="2107">
        <f t="shared" ref="D206:AE206" si="0">D205</f>
        <v>970</v>
      </c>
      <c r="E206" s="2107">
        <f t="shared" si="0"/>
        <v>956</v>
      </c>
      <c r="F206" s="2107">
        <f t="shared" si="0"/>
        <v>1113</v>
      </c>
      <c r="G206" s="2107">
        <f t="shared" si="0"/>
        <v>1174</v>
      </c>
      <c r="H206" s="2107">
        <f t="shared" si="0"/>
        <v>1131</v>
      </c>
      <c r="I206" s="2107">
        <f t="shared" si="0"/>
        <v>1367</v>
      </c>
      <c r="J206" s="2107">
        <f t="shared" si="0"/>
        <v>1623</v>
      </c>
      <c r="K206" s="2107">
        <f t="shared" si="0"/>
        <v>1827</v>
      </c>
      <c r="L206" s="2107">
        <f t="shared" si="0"/>
        <v>1920</v>
      </c>
      <c r="M206" s="2107">
        <f t="shared" si="0"/>
        <v>2371</v>
      </c>
      <c r="N206" s="2107">
        <f t="shared" si="0"/>
        <v>2621</v>
      </c>
      <c r="O206" s="2107">
        <f t="shared" si="0"/>
        <v>2605</v>
      </c>
      <c r="P206" s="2107">
        <f t="shared" si="0"/>
        <v>2949</v>
      </c>
      <c r="Q206" s="2107">
        <f t="shared" si="0"/>
        <v>2305</v>
      </c>
      <c r="R206" s="2107">
        <f t="shared" si="0"/>
        <v>2042</v>
      </c>
      <c r="S206" s="2107">
        <f t="shared" si="0"/>
        <v>2227</v>
      </c>
      <c r="T206" s="2107">
        <f t="shared" si="0"/>
        <v>1893</v>
      </c>
      <c r="U206" s="2107">
        <f t="shared" si="0"/>
        <v>2022</v>
      </c>
      <c r="V206" s="2107">
        <f t="shared" si="0"/>
        <v>2404</v>
      </c>
      <c r="W206" s="2107">
        <f t="shared" si="0"/>
        <v>2278</v>
      </c>
      <c r="X206" s="2107">
        <f t="shared" si="0"/>
        <v>1775</v>
      </c>
      <c r="Y206" s="2107">
        <f t="shared" si="0"/>
        <v>1823</v>
      </c>
      <c r="Z206" s="2107">
        <f t="shared" si="0"/>
        <v>1922</v>
      </c>
      <c r="AA206" s="2107">
        <f t="shared" si="0"/>
        <v>2011</v>
      </c>
      <c r="AB206" s="2107">
        <f t="shared" si="0"/>
        <v>1928</v>
      </c>
      <c r="AC206" s="2107">
        <f t="shared" si="0"/>
        <v>1677</v>
      </c>
      <c r="AD206" s="2107">
        <f t="shared" si="0"/>
        <v>2203</v>
      </c>
      <c r="AE206" s="2107">
        <f t="shared" si="0"/>
        <v>2754</v>
      </c>
    </row>
    <row r="207" spans="2:31" ht="15" customHeight="1" x14ac:dyDescent="0.25">
      <c r="B207" s="3462" t="s">
        <v>67</v>
      </c>
      <c r="C207" s="3463"/>
      <c r="D207" s="3464"/>
      <c r="E207" s="3465"/>
      <c r="F207" s="3466"/>
      <c r="G207" s="3467"/>
      <c r="H207" s="3468"/>
      <c r="I207" s="3469"/>
      <c r="J207" s="3470"/>
      <c r="K207" s="3471"/>
      <c r="L207" s="3472"/>
      <c r="M207" s="3473"/>
      <c r="N207" s="3474"/>
      <c r="O207" s="3475"/>
      <c r="P207" s="3476"/>
      <c r="Q207" s="3477"/>
      <c r="R207" s="3478"/>
      <c r="S207" s="3479"/>
      <c r="T207" s="3480"/>
      <c r="U207" s="3481"/>
      <c r="V207" s="3482"/>
      <c r="W207" s="3483"/>
      <c r="X207" s="3484"/>
      <c r="Y207" s="3485"/>
      <c r="Z207" s="3486"/>
      <c r="AA207" s="3487"/>
      <c r="AB207" s="3488"/>
      <c r="AC207" s="3489"/>
      <c r="AD207" s="3490"/>
      <c r="AE207" s="2136" t="s">
        <v>35</v>
      </c>
    </row>
    <row r="208" spans="2:31" x14ac:dyDescent="0.25">
      <c r="B208" s="2137" t="s">
        <v>37</v>
      </c>
      <c r="C208" s="2138" t="s">
        <v>35</v>
      </c>
      <c r="D208" s="2139" t="s">
        <v>35</v>
      </c>
      <c r="E208" s="2140" t="s">
        <v>35</v>
      </c>
      <c r="F208" s="2141" t="s">
        <v>35</v>
      </c>
      <c r="G208" s="2142">
        <f>'VA eurostat'!F14</f>
        <v>3340799</v>
      </c>
      <c r="H208" s="2142">
        <f>'VA eurostat'!G14</f>
        <v>3537565</v>
      </c>
      <c r="I208" s="2142">
        <f>'VA eurostat'!H14</f>
        <v>3756383</v>
      </c>
      <c r="J208" s="2142">
        <f>'VA eurostat'!I14</f>
        <v>3874903</v>
      </c>
      <c r="K208" s="2142">
        <f>'VA eurostat'!J14</f>
        <v>3966572</v>
      </c>
      <c r="L208" s="2142">
        <f>'VA eurostat'!K14</f>
        <v>4125250</v>
      </c>
      <c r="M208" s="2142">
        <f>'VA eurostat'!L14</f>
        <v>4276189</v>
      </c>
      <c r="N208" s="2142">
        <f>'VA eurostat'!M14</f>
        <v>4513783</v>
      </c>
      <c r="O208" s="2142">
        <f>'VA eurostat'!N14</f>
        <v>4827608</v>
      </c>
      <c r="P208" s="2142">
        <f>'VA eurostat'!O14</f>
        <v>4963919</v>
      </c>
      <c r="Q208" s="2142">
        <f>'VA eurostat'!P14</f>
        <v>4726642</v>
      </c>
      <c r="R208" s="2142">
        <f>'VA eurostat'!Q14</f>
        <v>4863217</v>
      </c>
      <c r="S208" s="2142">
        <f>'VA eurostat'!R14</f>
        <v>5019709</v>
      </c>
      <c r="T208" s="2142">
        <f>'VA eurostat'!S14</f>
        <v>5016731</v>
      </c>
      <c r="U208" s="2142">
        <f>'VA eurostat'!T14</f>
        <v>5087598</v>
      </c>
      <c r="V208" s="2142">
        <f>'VA eurostat'!U14</f>
        <v>5243618</v>
      </c>
      <c r="W208" s="2142">
        <f>'VA eurostat'!V14</f>
        <v>5512287</v>
      </c>
      <c r="X208" s="2142">
        <f>'VA eurostat'!W14</f>
        <v>5703605</v>
      </c>
      <c r="Y208" s="2142">
        <f>'VA eurostat'!X14</f>
        <v>5992216</v>
      </c>
      <c r="Z208" s="2142">
        <f>'VA eurostat'!Y14</f>
        <v>6220562</v>
      </c>
      <c r="AA208" s="2142">
        <f>'VA eurostat'!Z14</f>
        <v>6458656</v>
      </c>
      <c r="AB208" s="2142">
        <f>'VA eurostat'!AA14</f>
        <v>6086307</v>
      </c>
      <c r="AC208" s="2142">
        <f>'VA eurostat'!AB14</f>
        <v>6705948</v>
      </c>
      <c r="AD208" s="2142">
        <f>'VA eurostat'!AC14</f>
        <v>7439768</v>
      </c>
      <c r="AE208" s="2142">
        <f>'VA eurostat'!AD14</f>
        <v>7942113</v>
      </c>
    </row>
    <row r="209" spans="2:31" x14ac:dyDescent="0.25">
      <c r="B209" s="2167" t="s">
        <v>38</v>
      </c>
      <c r="C209" s="2168" t="s">
        <v>35</v>
      </c>
      <c r="D209" s="2169" t="s">
        <v>35</v>
      </c>
      <c r="E209" s="2170" t="s">
        <v>35</v>
      </c>
      <c r="F209" s="2171" t="s">
        <v>35</v>
      </c>
      <c r="G209" s="2172">
        <f>'EBE eurostat'!F14</f>
        <v>1299507</v>
      </c>
      <c r="H209" s="2172">
        <f>'EBE eurostat'!G14</f>
        <v>1372357</v>
      </c>
      <c r="I209" s="2172">
        <f>'EBE eurostat'!H14</f>
        <v>1500091</v>
      </c>
      <c r="J209" s="2172">
        <f>'EBE eurostat'!I14</f>
        <v>1544595</v>
      </c>
      <c r="K209" s="2172">
        <f>'EBE eurostat'!J14</f>
        <v>1575350</v>
      </c>
      <c r="L209" s="2172">
        <f>'EBE eurostat'!K14</f>
        <v>1658194</v>
      </c>
      <c r="M209" s="2172">
        <f>'EBE eurostat'!L14</f>
        <v>1729700</v>
      </c>
      <c r="N209" s="2172">
        <f>'EBE eurostat'!M14</f>
        <v>1853008</v>
      </c>
      <c r="O209" s="2172">
        <f>'EBE eurostat'!N14</f>
        <v>2019097</v>
      </c>
      <c r="P209" s="2172">
        <f>'EBE eurostat'!O14</f>
        <v>2021460</v>
      </c>
      <c r="Q209" s="2172">
        <f>'EBE eurostat'!P14</f>
        <v>1846683</v>
      </c>
      <c r="R209" s="2172">
        <f>'EBE eurostat'!Q14</f>
        <v>1931794</v>
      </c>
      <c r="S209" s="2172">
        <f>'EBE eurostat'!R14</f>
        <v>1988885</v>
      </c>
      <c r="T209" s="2172">
        <f>'EBE eurostat'!S14</f>
        <v>1933934</v>
      </c>
      <c r="U209" s="2172">
        <f>'EBE eurostat'!T14</f>
        <v>1982110</v>
      </c>
      <c r="V209" s="2172">
        <f>'EBE eurostat'!U14</f>
        <v>2057620</v>
      </c>
      <c r="W209" s="2172">
        <f>'EBE eurostat'!V14</f>
        <v>2223394</v>
      </c>
      <c r="X209" s="2172">
        <f>'EBE eurostat'!W14</f>
        <v>2309505</v>
      </c>
      <c r="Y209" s="2172">
        <f>'EBE eurostat'!X14</f>
        <v>2438651</v>
      </c>
      <c r="Z209" s="2172">
        <f>'EBE eurostat'!Y14</f>
        <v>2482581</v>
      </c>
      <c r="AA209" s="2172">
        <f>'EBE eurostat'!Z14</f>
        <v>2542086</v>
      </c>
      <c r="AB209" s="2172">
        <f>'EBE eurostat'!AA14</f>
        <v>2409344</v>
      </c>
      <c r="AC209" s="2172">
        <f>'EBE eurostat'!AB14</f>
        <v>2788632</v>
      </c>
      <c r="AD209" s="2172">
        <f>'EBE eurostat'!AC14</f>
        <v>3064386</v>
      </c>
      <c r="AE209" s="2172">
        <f>'EBE eurostat'!AD14</f>
        <v>3233185</v>
      </c>
    </row>
    <row r="210" spans="2:31" x14ac:dyDescent="0.25">
      <c r="B210" s="2173" t="s">
        <v>39</v>
      </c>
      <c r="C210" s="2174" t="s">
        <v>35</v>
      </c>
      <c r="D210" s="2175" t="s">
        <v>35</v>
      </c>
      <c r="E210" s="2176" t="s">
        <v>35</v>
      </c>
      <c r="F210" s="2177" t="s">
        <v>35</v>
      </c>
      <c r="G210" s="2178">
        <f>' revenus distribués verEurostat'!F14</f>
        <v>530011</v>
      </c>
      <c r="H210" s="2178">
        <f>' revenus distribués verEurostat'!G14</f>
        <v>563327</v>
      </c>
      <c r="I210" s="2178">
        <f>' revenus distribués verEurostat'!H14</f>
        <v>677194</v>
      </c>
      <c r="J210" s="2178">
        <f>' revenus distribués verEurostat'!I14</f>
        <v>676232</v>
      </c>
      <c r="K210" s="2178">
        <f>' revenus distribués verEurostat'!J14</f>
        <v>711945</v>
      </c>
      <c r="L210" s="2178">
        <f>' revenus distribués verEurostat'!K14</f>
        <v>780124</v>
      </c>
      <c r="M210" s="2178">
        <f>' revenus distribués verEurostat'!L14</f>
        <v>909490</v>
      </c>
      <c r="N210" s="2178">
        <f>' revenus distribués verEurostat'!M14</f>
        <v>956501</v>
      </c>
      <c r="O210" s="2178">
        <f>' revenus distribués verEurostat'!N14</f>
        <v>1037124</v>
      </c>
      <c r="P210" s="2178">
        <f>' revenus distribués verEurostat'!O14</f>
        <v>1058044</v>
      </c>
      <c r="Q210" s="2178">
        <f>' revenus distribués verEurostat'!P14</f>
        <v>940131</v>
      </c>
      <c r="R210" s="2178">
        <f>' revenus distribués verEurostat'!Q14</f>
        <v>910758</v>
      </c>
      <c r="S210" s="2178">
        <f>' revenus distribués verEurostat'!R14</f>
        <v>937918</v>
      </c>
      <c r="T210" s="2178">
        <f>' revenus distribués verEurostat'!S14</f>
        <v>908076</v>
      </c>
      <c r="U210" s="2178">
        <f>' revenus distribués verEurostat'!T14</f>
        <v>891200</v>
      </c>
      <c r="V210" s="2178">
        <f>' revenus distribués verEurostat'!U14</f>
        <v>905109</v>
      </c>
      <c r="W210" s="2178">
        <f>' revenus distribués verEurostat'!V14</f>
        <v>953861</v>
      </c>
      <c r="X210" s="2178">
        <f>' revenus distribués verEurostat'!W14</f>
        <v>994287</v>
      </c>
      <c r="Y210" s="2178">
        <f>' revenus distribués verEurostat'!X14</f>
        <v>986583</v>
      </c>
      <c r="Z210" s="2178">
        <f>' revenus distribués verEurostat'!Y14</f>
        <v>1138413</v>
      </c>
      <c r="AA210" s="2178">
        <f>' revenus distribués verEurostat'!Z14</f>
        <v>1149559</v>
      </c>
      <c r="AB210" s="2178">
        <f>' revenus distribués verEurostat'!AA14</f>
        <v>979700</v>
      </c>
      <c r="AC210" s="2178">
        <f>' revenus distribués verEurostat'!AB14</f>
        <v>1119715</v>
      </c>
      <c r="AD210" s="2178">
        <f>' revenus distribués verEurostat'!AC14</f>
        <v>1320663</v>
      </c>
      <c r="AE210" s="2178">
        <f>' revenus distribués verEurostat'!AD14</f>
        <v>1462103</v>
      </c>
    </row>
    <row r="211" spans="2:31" x14ac:dyDescent="0.25">
      <c r="B211" s="2710"/>
      <c r="C211" s="2711"/>
      <c r="D211" s="2712"/>
      <c r="E211" s="2713"/>
      <c r="F211" s="2714"/>
      <c r="G211" s="2715"/>
      <c r="H211" s="2716"/>
      <c r="I211" s="2717"/>
      <c r="J211" s="2718"/>
      <c r="K211" s="2719"/>
      <c r="L211" s="2720"/>
      <c r="M211" s="2721"/>
      <c r="N211" s="2722"/>
      <c r="O211" s="2723"/>
      <c r="P211" s="3007"/>
      <c r="Q211" s="2724"/>
      <c r="R211" s="2725"/>
      <c r="S211" s="2726"/>
      <c r="T211" s="2727"/>
      <c r="U211" s="2728"/>
      <c r="V211" s="2729"/>
      <c r="W211" s="2730"/>
      <c r="X211" s="2731"/>
      <c r="Y211" s="3058"/>
      <c r="Z211" s="2732"/>
      <c r="AA211" s="2733"/>
      <c r="AB211" s="2734"/>
      <c r="AC211" s="2735"/>
      <c r="AD211" s="2736"/>
      <c r="AE211" s="2737"/>
    </row>
    <row r="212" spans="2:31" x14ac:dyDescent="0.25">
      <c r="B212" s="2179" t="s">
        <v>40</v>
      </c>
      <c r="C212" s="2180" t="s">
        <v>35</v>
      </c>
      <c r="D212" s="2181" t="s">
        <v>35</v>
      </c>
      <c r="E212" s="2182" t="s">
        <v>35</v>
      </c>
      <c r="F212" s="2183" t="s">
        <v>35</v>
      </c>
      <c r="G212" s="2184">
        <f>' épargen brute eurost'!F13</f>
        <v>787153</v>
      </c>
      <c r="H212" s="2184">
        <f>' épargen brute eurost'!G13</f>
        <v>814453</v>
      </c>
      <c r="I212" s="2184">
        <f>' épargen brute eurost'!H13</f>
        <v>852613</v>
      </c>
      <c r="J212" s="2184">
        <f>' épargen brute eurost'!I13</f>
        <v>912899</v>
      </c>
      <c r="K212" s="2184">
        <f>' épargen brute eurost'!J13</f>
        <v>960936</v>
      </c>
      <c r="L212" s="2184">
        <f>' épargen brute eurost'!K13</f>
        <v>1025187</v>
      </c>
      <c r="M212" s="2184">
        <f>' épargen brute eurost'!L13</f>
        <v>1063992</v>
      </c>
      <c r="N212" s="2184">
        <f>' épargen brute eurost'!M13</f>
        <v>1082977</v>
      </c>
      <c r="O212" s="2184">
        <f>' épargen brute eurost'!N13</f>
        <v>1190515</v>
      </c>
      <c r="P212" s="2184">
        <f>' épargen brute eurost'!O13</f>
        <v>1151857</v>
      </c>
      <c r="Q212" s="2184">
        <f>' épargen brute eurost'!P13</f>
        <v>1209908</v>
      </c>
      <c r="R212" s="2184">
        <f>' épargen brute eurost'!Q13</f>
        <v>1343624</v>
      </c>
      <c r="S212" s="2184">
        <f>' épargen brute eurost'!R13</f>
        <v>1388425</v>
      </c>
      <c r="T212" s="2184">
        <f>' épargen brute eurost'!S13</f>
        <v>1333978</v>
      </c>
      <c r="U212" s="2184">
        <f>' épargen brute eurost'!T13</f>
        <v>1403891</v>
      </c>
      <c r="V212" s="2184">
        <f>' épargen brute eurost'!U13</f>
        <v>1459392</v>
      </c>
      <c r="W212" s="2184">
        <f>' épargen brute eurost'!V13</f>
        <v>1582799</v>
      </c>
      <c r="X212" s="2184">
        <f>' épargen brute eurost'!W13</f>
        <v>1651221</v>
      </c>
      <c r="Y212" s="2184">
        <f>' épargen brute eurost'!X13</f>
        <v>1748278</v>
      </c>
      <c r="Z212" s="2184">
        <f>' épargen brute eurost'!Y13</f>
        <v>1773629</v>
      </c>
      <c r="AA212" s="2184">
        <f>' épargen brute eurost'!Z13</f>
        <v>1838046</v>
      </c>
      <c r="AB212" s="2184">
        <f>' épargen brute eurost'!AA13</f>
        <v>1820549</v>
      </c>
      <c r="AC212" s="2184">
        <f>' épargen brute eurost'!AB13</f>
        <v>2144245</v>
      </c>
      <c r="AD212" s="2184">
        <f>' épargen brute eurost'!AC13</f>
        <v>2239854</v>
      </c>
      <c r="AE212" s="2184">
        <f>' épargen brute eurost'!AD13</f>
        <v>2309418</v>
      </c>
    </row>
    <row r="213" spans="2:31" x14ac:dyDescent="0.25">
      <c r="B213" s="2185" t="s">
        <v>41</v>
      </c>
      <c r="C213" s="2186" t="s">
        <v>35</v>
      </c>
      <c r="D213" s="2187" t="s">
        <v>35</v>
      </c>
      <c r="E213" s="2188" t="s">
        <v>35</v>
      </c>
      <c r="F213" s="2189" t="s">
        <v>35</v>
      </c>
      <c r="G213" s="2190">
        <f>'FBCF eurostat'!F13</f>
        <v>907000</v>
      </c>
      <c r="H213" s="2190">
        <f>'FBCF eurostat'!G13</f>
        <v>989601</v>
      </c>
      <c r="I213" s="2190">
        <f>'FBCF eurostat'!H13</f>
        <v>1014604</v>
      </c>
      <c r="J213" s="2190">
        <f>'FBCF eurostat'!I13</f>
        <v>997165</v>
      </c>
      <c r="K213" s="2190">
        <f>'FBCF eurostat'!J13</f>
        <v>1003107</v>
      </c>
      <c r="L213" s="2190">
        <f>'FBCF eurostat'!K13</f>
        <v>1052270</v>
      </c>
      <c r="M213" s="2190">
        <f>'FBCF eurostat'!L13</f>
        <v>1121550</v>
      </c>
      <c r="N213" s="2190">
        <f>'FBCF eurostat'!M13</f>
        <v>1225791</v>
      </c>
      <c r="O213" s="2190">
        <f>'FBCF eurostat'!N13</f>
        <v>1358443</v>
      </c>
      <c r="P213" s="2190">
        <f>'FBCF eurostat'!O13</f>
        <v>1384196</v>
      </c>
      <c r="Q213" s="2190">
        <f>'FBCF eurostat'!P13</f>
        <v>1154751</v>
      </c>
      <c r="R213" s="2190">
        <f>'FBCF eurostat'!Q13</f>
        <v>1185574</v>
      </c>
      <c r="S213" s="2190">
        <f>'FBCF eurostat'!R13</f>
        <v>1273966</v>
      </c>
      <c r="T213" s="2190">
        <f>'FBCF eurostat'!S13</f>
        <v>1287189</v>
      </c>
      <c r="U213" s="2190">
        <f>'FBCF eurostat'!T13</f>
        <v>1282432</v>
      </c>
      <c r="V213" s="2190">
        <f>'FBCF eurostat'!U13</f>
        <v>1336799</v>
      </c>
      <c r="W213" s="2190">
        <f>'FBCF eurostat'!V13</f>
        <v>1448144</v>
      </c>
      <c r="X213" s="2190">
        <f>'FBCF eurostat'!W13</f>
        <v>1519915</v>
      </c>
      <c r="Y213" s="2190">
        <f>'FBCF eurostat'!X13</f>
        <v>1605577</v>
      </c>
      <c r="Z213" s="2190">
        <f>'FBCF eurostat'!Y13</f>
        <v>1692059</v>
      </c>
      <c r="AA213" s="2190">
        <f>'FBCF eurostat'!Z13</f>
        <v>1879022</v>
      </c>
      <c r="AB213" s="2190">
        <f>'FBCF eurostat'!AA13</f>
        <v>1734906</v>
      </c>
      <c r="AC213" s="2190">
        <f>'FBCF eurostat'!AB13</f>
        <v>1820002</v>
      </c>
      <c r="AD213" s="2190">
        <f>'FBCF eurostat'!AC13</f>
        <v>2023796</v>
      </c>
      <c r="AE213" s="2190">
        <f>'FBCF eurostat'!AD13</f>
        <v>2131115</v>
      </c>
    </row>
    <row r="214" spans="2:31" x14ac:dyDescent="0.25">
      <c r="B214" s="3148" t="s">
        <v>191</v>
      </c>
      <c r="C214" s="2191" t="s">
        <v>35</v>
      </c>
      <c r="D214" s="2192" t="s">
        <v>35</v>
      </c>
      <c r="E214" s="2193" t="s">
        <v>35</v>
      </c>
      <c r="F214" s="2194" t="s">
        <v>35</v>
      </c>
      <c r="G214" s="2195">
        <f>'revenus distibués recus ménages'!F14</f>
        <v>346938</v>
      </c>
      <c r="H214" s="2195">
        <f>'revenus distibués recus ménages'!G14</f>
        <v>350376</v>
      </c>
      <c r="I214" s="2195">
        <f>'revenus distibués recus ménages'!H14</f>
        <v>397411</v>
      </c>
      <c r="J214" s="2195">
        <f>'revenus distibués recus ménages'!I14</f>
        <v>386721</v>
      </c>
      <c r="K214" s="2195">
        <f>'revenus distibués recus ménages'!J14</f>
        <v>421520</v>
      </c>
      <c r="L214" s="2195">
        <f>'revenus distibués recus ménages'!K14</f>
        <v>449632</v>
      </c>
      <c r="M214" s="2195">
        <f>'revenus distibués recus ménages'!L14</f>
        <v>475750</v>
      </c>
      <c r="N214" s="2195">
        <f>'revenus distibués recus ménages'!M14</f>
        <v>529004</v>
      </c>
      <c r="O214" s="2195">
        <f>'revenus distibués recus ménages'!N14</f>
        <v>560322</v>
      </c>
      <c r="P214" s="2195">
        <f>'revenus distibués recus ménages'!O14</f>
        <v>549981</v>
      </c>
      <c r="Q214" s="2195">
        <f>'revenus distibués recus ménages'!P14</f>
        <v>505147</v>
      </c>
      <c r="R214" s="2195">
        <f>'revenus distibués recus ménages'!Q14</f>
        <v>489518</v>
      </c>
      <c r="S214" s="2195">
        <f>'revenus distibués recus ménages'!R14</f>
        <v>497486</v>
      </c>
      <c r="T214" s="2195">
        <f>'revenus distibués recus ménages'!S14</f>
        <v>491110</v>
      </c>
      <c r="U214" s="2195">
        <f>'revenus distibués recus ménages'!T14</f>
        <v>469698</v>
      </c>
      <c r="V214" s="2195">
        <f>'revenus distibués recus ménages'!U14</f>
        <v>472249</v>
      </c>
      <c r="W214" s="2195">
        <f>'revenus distibués recus ménages'!V14</f>
        <v>491597</v>
      </c>
      <c r="X214" s="2195">
        <f>'revenus distibués recus ménages'!W14</f>
        <v>508095</v>
      </c>
      <c r="Y214" s="2195">
        <f>'revenus distibués recus ménages'!X14</f>
        <v>523238</v>
      </c>
      <c r="Z214" s="2195">
        <f>'revenus distibués recus ménages'!Y14</f>
        <v>562696</v>
      </c>
      <c r="AA214" s="2195">
        <f>'revenus distibués recus ménages'!Z14</f>
        <v>549687</v>
      </c>
      <c r="AB214" s="2195">
        <f>'revenus distibués recus ménages'!AA14</f>
        <v>467931</v>
      </c>
      <c r="AC214" s="2195">
        <f>'revenus distibués recus ménages'!AB14</f>
        <v>552461</v>
      </c>
      <c r="AD214" s="2195">
        <f>'revenus distibués recus ménages'!AC14</f>
        <v>668309</v>
      </c>
      <c r="AE214" s="2195">
        <f>'revenus distibués recus ménages'!AD14</f>
        <v>673160</v>
      </c>
    </row>
    <row r="215" spans="2:31" ht="15" customHeight="1" x14ac:dyDescent="0.25">
      <c r="B215" s="3375" t="s">
        <v>68</v>
      </c>
      <c r="C215" s="3376"/>
      <c r="D215" s="3377"/>
      <c r="E215" s="3378"/>
      <c r="F215" s="3379"/>
      <c r="G215" s="3380"/>
      <c r="H215" s="3381"/>
      <c r="I215" s="3382"/>
      <c r="J215" s="3383"/>
      <c r="K215" s="3384"/>
      <c r="L215" s="3385"/>
      <c r="M215" s="3386"/>
      <c r="N215" s="3387"/>
      <c r="O215" s="3388"/>
      <c r="P215" s="3389"/>
      <c r="Q215" s="3390"/>
      <c r="R215" s="3391"/>
      <c r="S215" s="3392"/>
      <c r="T215" s="3393"/>
      <c r="U215" s="3394"/>
      <c r="V215" s="3395"/>
      <c r="W215" s="3396"/>
      <c r="X215" s="3397"/>
      <c r="Y215" s="3398"/>
      <c r="Z215" s="3399"/>
      <c r="AA215" s="3400"/>
      <c r="AB215" s="3401"/>
      <c r="AC215" s="3402"/>
      <c r="AD215" s="3403"/>
      <c r="AE215" s="2703" t="s">
        <v>35</v>
      </c>
    </row>
    <row r="216" spans="2:31" x14ac:dyDescent="0.25">
      <c r="B216" s="2196" t="s">
        <v>37</v>
      </c>
      <c r="C216" s="2197" t="s">
        <v>35</v>
      </c>
      <c r="D216" s="2198" t="s">
        <v>35</v>
      </c>
      <c r="E216" s="2199" t="s">
        <v>35</v>
      </c>
      <c r="F216" s="2200" t="s">
        <v>35</v>
      </c>
      <c r="G216" s="2201">
        <f>'VA eurostat'!F13</f>
        <v>3711552</v>
      </c>
      <c r="H216" s="2201">
        <f>'VA eurostat'!G13</f>
        <v>3965353</v>
      </c>
      <c r="I216" s="2201">
        <f>'VA eurostat'!H13</f>
        <v>4190876</v>
      </c>
      <c r="J216" s="2201">
        <f>'VA eurostat'!I13</f>
        <v>4320561</v>
      </c>
      <c r="K216" s="2201">
        <f>'VA eurostat'!J13</f>
        <v>4419623</v>
      </c>
      <c r="L216" s="2201">
        <f>'VA eurostat'!K13</f>
        <v>4614529</v>
      </c>
      <c r="M216" s="2201">
        <f>'VA eurostat'!L13</f>
        <v>4820278</v>
      </c>
      <c r="N216" s="2201">
        <f>'VA eurostat'!M13</f>
        <v>5120039</v>
      </c>
      <c r="O216" s="2201">
        <f>'VA eurostat'!N13</f>
        <v>5503126</v>
      </c>
      <c r="P216" s="2201">
        <f>'VA eurostat'!O13</f>
        <v>5706522</v>
      </c>
      <c r="Q216" s="2201">
        <f>'VA eurostat'!P13</f>
        <v>5385774</v>
      </c>
      <c r="R216" s="2201">
        <f>'VA eurostat'!Q13</f>
        <v>5598701</v>
      </c>
      <c r="S216" s="2201">
        <f>'VA eurostat'!R13</f>
        <v>5812821</v>
      </c>
      <c r="T216" s="2201">
        <f>'VA eurostat'!S13</f>
        <v>5825201</v>
      </c>
      <c r="U216" s="2201">
        <f>'VA eurostat'!T13</f>
        <v>5890853</v>
      </c>
      <c r="V216" s="2201">
        <f>'VA eurostat'!U13</f>
        <v>6050208</v>
      </c>
      <c r="W216" s="2201">
        <f>'VA eurostat'!V13</f>
        <v>6362686</v>
      </c>
      <c r="X216" s="2201">
        <f>'VA eurostat'!W13</f>
        <v>6575006</v>
      </c>
      <c r="Y216" s="2201">
        <f>'VA eurostat'!X13</f>
        <v>6929026</v>
      </c>
      <c r="Z216" s="2201">
        <f>'VA eurostat'!Y13</f>
        <v>7211719</v>
      </c>
      <c r="AA216" s="2201">
        <f>'VA eurostat'!Z13</f>
        <v>7502835</v>
      </c>
      <c r="AB216" s="2201">
        <f>'VA eurostat'!AA13</f>
        <v>7115440</v>
      </c>
      <c r="AC216" s="2201">
        <f>'VA eurostat'!AB13</f>
        <v>7875874</v>
      </c>
      <c r="AD216" s="2201">
        <f>'VA eurostat'!AC13</f>
        <v>8766528</v>
      </c>
      <c r="AE216" s="2201">
        <f>'VA eurostat'!AD13</f>
        <v>9362976</v>
      </c>
    </row>
    <row r="217" spans="2:31" x14ac:dyDescent="0.25">
      <c r="B217" s="2226" t="s">
        <v>38</v>
      </c>
      <c r="C217" s="2227" t="s">
        <v>35</v>
      </c>
      <c r="D217" s="2228" t="s">
        <v>35</v>
      </c>
      <c r="E217" s="2229" t="s">
        <v>35</v>
      </c>
      <c r="F217" s="2230" t="s">
        <v>35</v>
      </c>
      <c r="G217" s="2231">
        <f>'EBE eurostat'!F13</f>
        <v>1452876</v>
      </c>
      <c r="H217" s="2231">
        <f>'EBE eurostat'!G13</f>
        <v>1554884</v>
      </c>
      <c r="I217" s="2231">
        <f>'EBE eurostat'!H13</f>
        <v>1671238</v>
      </c>
      <c r="J217" s="2231">
        <f>'EBE eurostat'!I13</f>
        <v>1720126</v>
      </c>
      <c r="K217" s="2231">
        <f>'EBE eurostat'!J13</f>
        <v>1759753</v>
      </c>
      <c r="L217" s="2231">
        <f>'EBE eurostat'!K13</f>
        <v>1864617</v>
      </c>
      <c r="M217" s="2231">
        <f>'EBE eurostat'!L13</f>
        <v>1964685</v>
      </c>
      <c r="N217" s="2231">
        <f>'EBE eurostat'!M13</f>
        <v>2125213</v>
      </c>
      <c r="O217" s="2231">
        <f>'EBE eurostat'!N13</f>
        <v>2322290</v>
      </c>
      <c r="P217" s="2231">
        <f>'EBE eurostat'!O13</f>
        <v>2355220</v>
      </c>
      <c r="Q217" s="2231">
        <f>'EBE eurostat'!P13</f>
        <v>2148828</v>
      </c>
      <c r="R217" s="2231">
        <f>'EBE eurostat'!Q13</f>
        <v>2276400</v>
      </c>
      <c r="S217" s="2231">
        <f>'EBE eurostat'!R13</f>
        <v>2361380</v>
      </c>
      <c r="T217" s="2231">
        <f>'EBE eurostat'!S13</f>
        <v>2305275</v>
      </c>
      <c r="U217" s="2231">
        <f>'EBE eurostat'!T13</f>
        <v>2337115</v>
      </c>
      <c r="V217" s="2231">
        <f>'EBE eurostat'!U13</f>
        <v>2406206</v>
      </c>
      <c r="W217" s="2231">
        <f>'EBE eurostat'!V13</f>
        <v>2599344</v>
      </c>
      <c r="X217" s="2231">
        <f>'EBE eurostat'!W13</f>
        <v>2679291</v>
      </c>
      <c r="Y217" s="2231">
        <f>'EBE eurostat'!X13</f>
        <v>2836129</v>
      </c>
      <c r="Z217" s="2231">
        <f>'EBE eurostat'!Y13</f>
        <v>2904329</v>
      </c>
      <c r="AA217" s="2231">
        <f>'EBE eurostat'!Z13</f>
        <v>2987531</v>
      </c>
      <c r="AB217" s="2231">
        <f>'EBE eurostat'!AA13</f>
        <v>2861629</v>
      </c>
      <c r="AC217" s="2231">
        <f>'EBE eurostat'!AB13</f>
        <v>3318185</v>
      </c>
      <c r="AD217" s="2231">
        <f>'EBE eurostat'!AC13</f>
        <v>3671864</v>
      </c>
      <c r="AE217" s="2231">
        <f>'EBE eurostat'!AD13</f>
        <v>3864663</v>
      </c>
    </row>
    <row r="218" spans="2:31" x14ac:dyDescent="0.25">
      <c r="B218" s="2232" t="s">
        <v>39</v>
      </c>
      <c r="C218" s="2233" t="s">
        <v>35</v>
      </c>
      <c r="D218" s="2234" t="s">
        <v>35</v>
      </c>
      <c r="E218" s="2235" t="s">
        <v>35</v>
      </c>
      <c r="F218" s="2236" t="s">
        <v>35</v>
      </c>
      <c r="G218" s="2237">
        <f>' revenus distribués verEurostat'!F13</f>
        <v>561845</v>
      </c>
      <c r="H218" s="2237">
        <f>' revenus distribués verEurostat'!G13</f>
        <v>608937</v>
      </c>
      <c r="I218" s="2237">
        <f>' revenus distribués verEurostat'!H13</f>
        <v>728297</v>
      </c>
      <c r="J218" s="2237">
        <f>' revenus distribués verEurostat'!I13</f>
        <v>712449</v>
      </c>
      <c r="K218" s="2237">
        <f>' revenus distribués verEurostat'!J13</f>
        <v>743576</v>
      </c>
      <c r="L218" s="2237">
        <f>' revenus distribués verEurostat'!K13</f>
        <v>817093</v>
      </c>
      <c r="M218" s="2237">
        <f>' revenus distribués verEurostat'!L13</f>
        <v>949389</v>
      </c>
      <c r="N218" s="2237">
        <f>' revenus distribués verEurostat'!M13</f>
        <v>1032334</v>
      </c>
      <c r="O218" s="2237">
        <f>' revenus distribués verEurostat'!N13</f>
        <v>1140541</v>
      </c>
      <c r="P218" s="2237">
        <f>' revenus distribués verEurostat'!O13</f>
        <v>1146881</v>
      </c>
      <c r="Q218" s="2237">
        <f>' revenus distribués verEurostat'!P13</f>
        <v>1008236</v>
      </c>
      <c r="R218" s="2237">
        <f>' revenus distribués verEurostat'!Q13</f>
        <v>986426</v>
      </c>
      <c r="S218" s="2237">
        <f>' revenus distribués verEurostat'!R13</f>
        <v>1024752</v>
      </c>
      <c r="T218" s="2237">
        <f>' revenus distribués verEurostat'!S13</f>
        <v>1006235</v>
      </c>
      <c r="U218" s="2237">
        <f>' revenus distribués verEurostat'!T13</f>
        <v>985901</v>
      </c>
      <c r="V218" s="2237">
        <f>' revenus distribués verEurostat'!U13</f>
        <v>999242</v>
      </c>
      <c r="W218" s="2237">
        <f>' revenus distribués verEurostat'!V13</f>
        <v>1062245</v>
      </c>
      <c r="X218" s="2237">
        <f>' revenus distribués verEurostat'!W13</f>
        <v>1113180</v>
      </c>
      <c r="Y218" s="2237">
        <f>' revenus distribués verEurostat'!X13</f>
        <v>1117590</v>
      </c>
      <c r="Z218" s="2237">
        <f>' revenus distribués verEurostat'!Y13</f>
        <v>1258327</v>
      </c>
      <c r="AA218" s="2237">
        <f>' revenus distribués verEurostat'!Z13</f>
        <v>1281834</v>
      </c>
      <c r="AB218" s="2237">
        <f>' revenus distribués verEurostat'!AA13</f>
        <v>1090485</v>
      </c>
      <c r="AC218" s="2237">
        <f>' revenus distribués verEurostat'!AB13</f>
        <v>1256128</v>
      </c>
      <c r="AD218" s="2237">
        <f>' revenus distribués verEurostat'!AC13</f>
        <v>1463409</v>
      </c>
      <c r="AE218" s="2237">
        <f>' revenus distribués verEurostat'!AD13</f>
        <v>1593901</v>
      </c>
    </row>
    <row r="219" spans="2:31" x14ac:dyDescent="0.25">
      <c r="B219" s="2704"/>
      <c r="C219" s="2705"/>
      <c r="D219" s="2706"/>
      <c r="E219" s="2707"/>
      <c r="F219" s="2708"/>
      <c r="G219" s="2709"/>
      <c r="H219" s="2709"/>
      <c r="I219" s="2709"/>
      <c r="J219" s="2709"/>
      <c r="K219" s="2709"/>
      <c r="L219" s="2709"/>
      <c r="M219" s="2709"/>
      <c r="N219" s="2709"/>
      <c r="O219" s="2709"/>
      <c r="P219" s="2709"/>
      <c r="Q219" s="2709"/>
      <c r="R219" s="2709"/>
      <c r="S219" s="2709"/>
      <c r="T219" s="2709"/>
      <c r="U219" s="2709"/>
      <c r="V219" s="2709"/>
      <c r="W219" s="2709"/>
      <c r="X219" s="2709"/>
      <c r="Y219" s="2709"/>
      <c r="Z219" s="2709"/>
      <c r="AA219" s="2709"/>
      <c r="AB219" s="2709"/>
      <c r="AC219" s="2709"/>
      <c r="AD219" s="2709"/>
      <c r="AE219" s="2709"/>
    </row>
    <row r="220" spans="2:31" x14ac:dyDescent="0.25">
      <c r="B220" s="2238" t="s">
        <v>40</v>
      </c>
      <c r="C220" s="2239" t="s">
        <v>35</v>
      </c>
      <c r="D220" s="2240" t="s">
        <v>35</v>
      </c>
      <c r="E220" s="2241" t="s">
        <v>35</v>
      </c>
      <c r="F220" s="2242" t="s">
        <v>35</v>
      </c>
      <c r="G220" s="2243">
        <f>' épargen brute eurost'!F13</f>
        <v>787153</v>
      </c>
      <c r="H220" s="2243">
        <f>' épargen brute eurost'!G13</f>
        <v>814453</v>
      </c>
      <c r="I220" s="2243">
        <f>' épargen brute eurost'!H13</f>
        <v>852613</v>
      </c>
      <c r="J220" s="2243">
        <f>' épargen brute eurost'!I13</f>
        <v>912899</v>
      </c>
      <c r="K220" s="2243">
        <f>' épargen brute eurost'!J13</f>
        <v>960936</v>
      </c>
      <c r="L220" s="2243">
        <f>' épargen brute eurost'!K13</f>
        <v>1025187</v>
      </c>
      <c r="M220" s="2243">
        <f>' épargen brute eurost'!L13</f>
        <v>1063992</v>
      </c>
      <c r="N220" s="2243">
        <f>' épargen brute eurost'!M13</f>
        <v>1082977</v>
      </c>
      <c r="O220" s="2243">
        <f>' épargen brute eurost'!N13</f>
        <v>1190515</v>
      </c>
      <c r="P220" s="2243">
        <f>' épargen brute eurost'!O13</f>
        <v>1151857</v>
      </c>
      <c r="Q220" s="2243">
        <f>' épargen brute eurost'!P13</f>
        <v>1209908</v>
      </c>
      <c r="R220" s="2243">
        <f>' épargen brute eurost'!Q13</f>
        <v>1343624</v>
      </c>
      <c r="S220" s="2243">
        <f>' épargen brute eurost'!R13</f>
        <v>1388425</v>
      </c>
      <c r="T220" s="2243">
        <f>' épargen brute eurost'!S13</f>
        <v>1333978</v>
      </c>
      <c r="U220" s="2243">
        <f>' épargen brute eurost'!T13</f>
        <v>1403891</v>
      </c>
      <c r="V220" s="2243">
        <f>' épargen brute eurost'!U13</f>
        <v>1459392</v>
      </c>
      <c r="W220" s="2243">
        <f>' épargen brute eurost'!V13</f>
        <v>1582799</v>
      </c>
      <c r="X220" s="2243">
        <f>' épargen brute eurost'!W13</f>
        <v>1651221</v>
      </c>
      <c r="Y220" s="2243">
        <f>' épargen brute eurost'!X13</f>
        <v>1748278</v>
      </c>
      <c r="Z220" s="2243">
        <f>' épargen brute eurost'!Y13</f>
        <v>1773629</v>
      </c>
      <c r="AA220" s="2243">
        <f>' épargen brute eurost'!Z13</f>
        <v>1838046</v>
      </c>
      <c r="AB220" s="2243">
        <f>' épargen brute eurost'!AA13</f>
        <v>1820549</v>
      </c>
      <c r="AC220" s="2243">
        <f>' épargen brute eurost'!AB13</f>
        <v>2144245</v>
      </c>
      <c r="AD220" s="2243">
        <f>' épargen brute eurost'!AC13</f>
        <v>2239854</v>
      </c>
      <c r="AE220" s="2243">
        <f>' épargen brute eurost'!AD13</f>
        <v>2309418</v>
      </c>
    </row>
    <row r="221" spans="2:31" x14ac:dyDescent="0.25">
      <c r="B221" s="2244" t="s">
        <v>41</v>
      </c>
      <c r="C221" s="2245" t="s">
        <v>35</v>
      </c>
      <c r="D221" s="2246" t="s">
        <v>35</v>
      </c>
      <c r="E221" s="2247" t="s">
        <v>35</v>
      </c>
      <c r="F221" s="2248" t="s">
        <v>35</v>
      </c>
      <c r="G221" s="2249">
        <f>'FBCF eurostat'!F13</f>
        <v>907000</v>
      </c>
      <c r="H221" s="2249">
        <f>'FBCF eurostat'!G13</f>
        <v>989601</v>
      </c>
      <c r="I221" s="2249">
        <f>'FBCF eurostat'!H13</f>
        <v>1014604</v>
      </c>
      <c r="J221" s="2249">
        <f>'FBCF eurostat'!I13</f>
        <v>997165</v>
      </c>
      <c r="K221" s="2249">
        <f>'FBCF eurostat'!J13</f>
        <v>1003107</v>
      </c>
      <c r="L221" s="2249">
        <f>'FBCF eurostat'!K13</f>
        <v>1052270</v>
      </c>
      <c r="M221" s="2249">
        <f>'FBCF eurostat'!L13</f>
        <v>1121550</v>
      </c>
      <c r="N221" s="2249">
        <f>'FBCF eurostat'!M13</f>
        <v>1225791</v>
      </c>
      <c r="O221" s="2249">
        <f>'FBCF eurostat'!N13</f>
        <v>1358443</v>
      </c>
      <c r="P221" s="2249">
        <f>'FBCF eurostat'!O13</f>
        <v>1384196</v>
      </c>
      <c r="Q221" s="2249">
        <f>'FBCF eurostat'!P13</f>
        <v>1154751</v>
      </c>
      <c r="R221" s="2249">
        <f>'FBCF eurostat'!Q13</f>
        <v>1185574</v>
      </c>
      <c r="S221" s="2249">
        <f>'FBCF eurostat'!R13</f>
        <v>1273966</v>
      </c>
      <c r="T221" s="2249">
        <f>'FBCF eurostat'!S13</f>
        <v>1287189</v>
      </c>
      <c r="U221" s="2249">
        <f>'FBCF eurostat'!T13</f>
        <v>1282432</v>
      </c>
      <c r="V221" s="2249">
        <f>'FBCF eurostat'!U13</f>
        <v>1336799</v>
      </c>
      <c r="W221" s="2249">
        <f>'FBCF eurostat'!V13</f>
        <v>1448144</v>
      </c>
      <c r="X221" s="2249">
        <f>'FBCF eurostat'!W13</f>
        <v>1519915</v>
      </c>
      <c r="Y221" s="2249">
        <f>'FBCF eurostat'!X13</f>
        <v>1605577</v>
      </c>
      <c r="Z221" s="2249">
        <f>'FBCF eurostat'!Y13</f>
        <v>1692059</v>
      </c>
      <c r="AA221" s="2249">
        <f>'FBCF eurostat'!Z13</f>
        <v>1879022</v>
      </c>
      <c r="AB221" s="2249">
        <f>'FBCF eurostat'!AA13</f>
        <v>1734906</v>
      </c>
      <c r="AC221" s="2249">
        <f>'FBCF eurostat'!AB13</f>
        <v>1820002</v>
      </c>
      <c r="AD221" s="2249">
        <f>'FBCF eurostat'!AC13</f>
        <v>2023796</v>
      </c>
      <c r="AE221" s="2249">
        <f>'FBCF eurostat'!AD13</f>
        <v>2131115</v>
      </c>
    </row>
    <row r="222" spans="2:31" x14ac:dyDescent="0.25">
      <c r="B222" s="3148" t="s">
        <v>191</v>
      </c>
      <c r="C222" s="2250" t="s">
        <v>35</v>
      </c>
      <c r="D222" s="2251" t="s">
        <v>35</v>
      </c>
      <c r="E222" s="2252" t="s">
        <v>35</v>
      </c>
      <c r="F222" s="2253" t="s">
        <v>35</v>
      </c>
      <c r="G222" s="2254">
        <f>'revenus distibués recus ménages'!F13</f>
        <v>363332</v>
      </c>
      <c r="H222" s="2254">
        <f>'revenus distibués recus ménages'!G13</f>
        <v>368371</v>
      </c>
      <c r="I222" s="2254">
        <f>'revenus distibués recus ménages'!H13</f>
        <v>415144</v>
      </c>
      <c r="J222" s="2254">
        <f>'revenus distibués recus ménages'!I13</f>
        <v>399872</v>
      </c>
      <c r="K222" s="2254">
        <f>'revenus distibués recus ménages'!J13</f>
        <v>438758</v>
      </c>
      <c r="L222" s="2254">
        <f>'revenus distibués recus ménages'!K13</f>
        <v>465905</v>
      </c>
      <c r="M222" s="2254">
        <f>'revenus distibués recus ménages'!L13</f>
        <v>503715</v>
      </c>
      <c r="N222" s="2254">
        <f>'revenus distibués recus ménages'!M13</f>
        <v>544763</v>
      </c>
      <c r="O222" s="2254">
        <f>'revenus distibués recus ménages'!N13</f>
        <v>586379</v>
      </c>
      <c r="P222" s="2254">
        <f>'revenus distibués recus ménages'!O13</f>
        <v>585188</v>
      </c>
      <c r="Q222" s="2254">
        <f>'revenus distibués recus ménages'!P13</f>
        <v>528802</v>
      </c>
      <c r="R222" s="2254">
        <f>'revenus distibués recus ménages'!Q13</f>
        <v>512568</v>
      </c>
      <c r="S222" s="2254">
        <f>'revenus distibués recus ménages'!R13</f>
        <v>523010</v>
      </c>
      <c r="T222" s="2254">
        <f>'revenus distibués recus ménages'!S13</f>
        <v>512469</v>
      </c>
      <c r="U222" s="2254">
        <f>'revenus distibués recus ménages'!T13</f>
        <v>497738</v>
      </c>
      <c r="V222" s="2254">
        <f>'revenus distibués recus ménages'!U13</f>
        <v>507069</v>
      </c>
      <c r="W222" s="2254">
        <f>'revenus distibués recus ménages'!V13</f>
        <v>523796</v>
      </c>
      <c r="X222" s="2254">
        <f>'revenus distibués recus ménages'!W13</f>
        <v>549005</v>
      </c>
      <c r="Y222" s="2254">
        <f>'revenus distibués recus ménages'!X13</f>
        <v>558682</v>
      </c>
      <c r="Z222" s="2254">
        <f>'revenus distibués recus ménages'!Y13</f>
        <v>598358</v>
      </c>
      <c r="AA222" s="2254">
        <f>'revenus distibués recus ménages'!Z13</f>
        <v>590382</v>
      </c>
      <c r="AB222" s="2254">
        <f>'revenus distibués recus ménages'!AA13</f>
        <v>501661</v>
      </c>
      <c r="AC222" s="2254">
        <f>'revenus distibués recus ménages'!AB13</f>
        <v>592517</v>
      </c>
      <c r="AD222" s="2254">
        <f>'revenus distibués recus ménages'!AC13</f>
        <v>719153</v>
      </c>
      <c r="AE222" s="2254">
        <f>'revenus distibués recus ménages'!AD13</f>
        <v>721185</v>
      </c>
    </row>
    <row r="223" spans="2:31" ht="15" customHeight="1" x14ac:dyDescent="0.25">
      <c r="B223" s="3404" t="s">
        <v>69</v>
      </c>
      <c r="C223" s="3405"/>
      <c r="D223" s="3406"/>
      <c r="E223" s="3407"/>
      <c r="F223" s="3408"/>
      <c r="G223" s="3409"/>
      <c r="H223" s="3410"/>
      <c r="I223" s="3411"/>
      <c r="J223" s="3412"/>
      <c r="K223" s="3413"/>
      <c r="L223" s="3414"/>
      <c r="M223" s="3415"/>
      <c r="N223" s="3416"/>
      <c r="O223" s="3417"/>
      <c r="P223" s="3418"/>
      <c r="Q223" s="3419"/>
      <c r="R223" s="3420"/>
      <c r="S223" s="3421"/>
      <c r="T223" s="3422"/>
      <c r="U223" s="3423"/>
      <c r="V223" s="3424"/>
      <c r="W223" s="3425"/>
      <c r="X223" s="3426"/>
      <c r="Y223" s="3427"/>
      <c r="Z223" s="3428"/>
      <c r="AA223" s="3429"/>
      <c r="AB223" s="3430"/>
      <c r="AC223" s="3431"/>
      <c r="AD223" s="3432"/>
      <c r="AE223" s="2255" t="s">
        <v>35</v>
      </c>
    </row>
    <row r="224" spans="2:31" x14ac:dyDescent="0.25">
      <c r="B224" s="2256" t="s">
        <v>37</v>
      </c>
      <c r="C224" s="2257" t="s">
        <v>35</v>
      </c>
      <c r="D224" s="2258" t="s">
        <v>35</v>
      </c>
      <c r="E224" s="2259" t="s">
        <v>35</v>
      </c>
      <c r="F224" s="2260" t="s">
        <v>35</v>
      </c>
      <c r="G224" s="2261" t="s">
        <v>35</v>
      </c>
      <c r="H224" s="2262">
        <v>494237.92</v>
      </c>
      <c r="I224" s="2263">
        <v>541906.48699999996</v>
      </c>
      <c r="J224" s="2264">
        <v>610666.38399999996</v>
      </c>
      <c r="K224" s="2265">
        <v>744166.88</v>
      </c>
      <c r="L224" s="2266">
        <v>883952.57299999997</v>
      </c>
      <c r="M224" s="2267">
        <v>973458.23499999999</v>
      </c>
      <c r="N224" s="2268">
        <v>1096789.49</v>
      </c>
      <c r="O224" s="2269">
        <v>1242342.2520000001</v>
      </c>
      <c r="P224" s="3008">
        <v>1435594.2</v>
      </c>
      <c r="Q224" s="2271">
        <v>1551806.902</v>
      </c>
      <c r="R224" s="2272">
        <v>1836976</v>
      </c>
      <c r="S224" s="2273">
        <v>2102992</v>
      </c>
      <c r="T224" s="2274">
        <v>2301347</v>
      </c>
      <c r="U224" s="2275">
        <v>2530103</v>
      </c>
      <c r="V224" s="2276">
        <v>2755684</v>
      </c>
      <c r="W224" s="2277">
        <v>2777949</v>
      </c>
      <c r="X224" s="2278">
        <v>2853045</v>
      </c>
      <c r="Y224" s="3059">
        <v>2990672</v>
      </c>
      <c r="Z224" s="2280">
        <v>3218885</v>
      </c>
      <c r="AA224" s="2281">
        <v>3400640</v>
      </c>
      <c r="AB224" s="2282">
        <v>3581664</v>
      </c>
      <c r="AC224" s="2283">
        <v>4512117</v>
      </c>
      <c r="AD224" s="2284" t="s">
        <v>35</v>
      </c>
      <c r="AE224" s="2285" t="s">
        <v>35</v>
      </c>
    </row>
    <row r="225" spans="2:31" x14ac:dyDescent="0.25">
      <c r="B225" s="2286" t="s">
        <v>38</v>
      </c>
      <c r="C225" s="2287" t="s">
        <v>35</v>
      </c>
      <c r="D225" s="2288" t="s">
        <v>35</v>
      </c>
      <c r="E225" s="2289" t="s">
        <v>35</v>
      </c>
      <c r="F225" s="2290" t="s">
        <v>35</v>
      </c>
      <c r="G225" s="2291" t="s">
        <v>35</v>
      </c>
      <c r="H225" s="2292">
        <v>236670.101</v>
      </c>
      <c r="I225" s="2293">
        <v>257529.43900000001</v>
      </c>
      <c r="J225" s="2294">
        <v>293065.15999999997</v>
      </c>
      <c r="K225" s="2295">
        <v>370991.86099999998</v>
      </c>
      <c r="L225" s="2296">
        <v>451557.2</v>
      </c>
      <c r="M225" s="2297">
        <v>485344.337</v>
      </c>
      <c r="N225" s="2298">
        <v>547101.16</v>
      </c>
      <c r="O225" s="2299">
        <v>610250.90800000005</v>
      </c>
      <c r="P225" s="3009">
        <v>695871.85199999996</v>
      </c>
      <c r="Q225" s="2300">
        <v>721484.52399999998</v>
      </c>
      <c r="R225" s="2301">
        <v>875264</v>
      </c>
      <c r="S225" s="2302">
        <v>988496</v>
      </c>
      <c r="T225" s="2303">
        <v>1042432</v>
      </c>
      <c r="U225" s="2304">
        <v>1133417</v>
      </c>
      <c r="V225" s="2305">
        <v>1225675</v>
      </c>
      <c r="W225" s="2306">
        <v>1167108</v>
      </c>
      <c r="X225" s="2307">
        <v>1185397</v>
      </c>
      <c r="Y225" s="3060">
        <v>1259843</v>
      </c>
      <c r="Z225" s="2308">
        <v>1394568</v>
      </c>
      <c r="AA225" s="2309">
        <v>1476990</v>
      </c>
      <c r="AB225" s="2310">
        <v>1705412</v>
      </c>
      <c r="AC225" s="2311">
        <v>2367074</v>
      </c>
      <c r="AD225" s="2312" t="s">
        <v>35</v>
      </c>
      <c r="AE225" s="2313" t="s">
        <v>35</v>
      </c>
    </row>
    <row r="226" spans="2:31" x14ac:dyDescent="0.25">
      <c r="B226" s="2314" t="s">
        <v>39</v>
      </c>
      <c r="C226" s="2315" t="s">
        <v>35</v>
      </c>
      <c r="D226" s="2316" t="s">
        <v>35</v>
      </c>
      <c r="E226" s="2317" t="s">
        <v>35</v>
      </c>
      <c r="F226" s="2318" t="s">
        <v>35</v>
      </c>
      <c r="G226" s="2319" t="s">
        <v>35</v>
      </c>
      <c r="H226" s="2320">
        <v>86979.728000000003</v>
      </c>
      <c r="I226" s="2321">
        <v>107311.32</v>
      </c>
      <c r="J226" s="2322">
        <v>88374.98</v>
      </c>
      <c r="K226" s="2323">
        <v>99918.975999999995</v>
      </c>
      <c r="L226" s="2324">
        <v>143687.91</v>
      </c>
      <c r="M226" s="2325">
        <v>159981.818</v>
      </c>
      <c r="N226" s="2326">
        <v>187194.24299999999</v>
      </c>
      <c r="O226" s="2327">
        <v>203294.84299999999</v>
      </c>
      <c r="P226" s="3010">
        <v>233438.019</v>
      </c>
      <c r="Q226" s="2328">
        <v>231104.00099999999</v>
      </c>
      <c r="R226" s="2329">
        <v>290414</v>
      </c>
      <c r="S226" s="2330">
        <v>335099</v>
      </c>
      <c r="T226" s="2331">
        <v>351856</v>
      </c>
      <c r="U226" s="2332">
        <v>365857</v>
      </c>
      <c r="V226" s="2333">
        <v>379414</v>
      </c>
      <c r="W226" s="2334">
        <v>371520</v>
      </c>
      <c r="X226" s="2335">
        <v>382891</v>
      </c>
      <c r="Y226" s="3061">
        <v>393586</v>
      </c>
      <c r="Z226" s="2336">
        <v>463645</v>
      </c>
      <c r="AA226" s="2337">
        <v>527941</v>
      </c>
      <c r="AB226" s="2338">
        <v>579761</v>
      </c>
      <c r="AC226" s="2339">
        <v>956164</v>
      </c>
      <c r="AD226" s="2340" t="s">
        <v>35</v>
      </c>
      <c r="AE226" s="2341" t="s">
        <v>35</v>
      </c>
    </row>
    <row r="227" spans="2:31" x14ac:dyDescent="0.25">
      <c r="B227" s="2903"/>
      <c r="C227" s="2904"/>
      <c r="D227" s="2905"/>
      <c r="E227" s="2906"/>
      <c r="F227" s="2907"/>
      <c r="G227" s="2908"/>
      <c r="H227" s="2909"/>
      <c r="I227" s="2910"/>
      <c r="J227" s="2911"/>
      <c r="K227" s="2912"/>
      <c r="L227" s="2913"/>
      <c r="M227" s="2914"/>
      <c r="N227" s="2915"/>
      <c r="O227" s="2916"/>
      <c r="P227" s="3011"/>
      <c r="Q227" s="2917"/>
      <c r="R227" s="2918"/>
      <c r="S227" s="2919"/>
      <c r="T227" s="2920"/>
      <c r="U227" s="2921"/>
      <c r="V227" s="2922"/>
      <c r="W227" s="2923"/>
      <c r="X227" s="2924"/>
      <c r="Y227" s="3062"/>
      <c r="Z227" s="2925"/>
      <c r="AA227" s="2926"/>
      <c r="AB227" s="2927"/>
      <c r="AC227" s="2928"/>
      <c r="AD227" s="2929"/>
      <c r="AE227" s="2930"/>
    </row>
    <row r="228" spans="2:31" x14ac:dyDescent="0.25">
      <c r="B228" s="2342" t="s">
        <v>40</v>
      </c>
      <c r="C228" s="2343" t="s">
        <v>35</v>
      </c>
      <c r="D228" s="2344" t="s">
        <v>35</v>
      </c>
      <c r="E228" s="2345" t="s">
        <v>35</v>
      </c>
      <c r="F228" s="2346" t="s">
        <v>35</v>
      </c>
      <c r="G228" s="2347" t="s">
        <v>35</v>
      </c>
      <c r="H228" s="2348">
        <v>68669.728000000003</v>
      </c>
      <c r="I228" s="2349">
        <v>84840.298999999999</v>
      </c>
      <c r="J228" s="2350">
        <v>86675.910999999993</v>
      </c>
      <c r="K228" s="2351">
        <v>144198.16</v>
      </c>
      <c r="L228" s="2352">
        <v>173737.56599999999</v>
      </c>
      <c r="M228" s="2353">
        <v>177273.10699999999</v>
      </c>
      <c r="N228" s="2354">
        <v>216921.64199999999</v>
      </c>
      <c r="O228" s="2355">
        <v>249440.742</v>
      </c>
      <c r="P228" s="3012">
        <v>290921.77</v>
      </c>
      <c r="Q228" s="2356">
        <v>279778.86300000001</v>
      </c>
      <c r="R228" s="2357">
        <v>330189</v>
      </c>
      <c r="S228" s="2358">
        <v>392508</v>
      </c>
      <c r="T228" s="2359">
        <v>413874</v>
      </c>
      <c r="U228" s="2360">
        <v>515967</v>
      </c>
      <c r="V228" s="2361">
        <v>577266</v>
      </c>
      <c r="W228" s="2362">
        <v>529031</v>
      </c>
      <c r="X228" s="2363">
        <v>468857</v>
      </c>
      <c r="Y228" s="3063">
        <v>501200</v>
      </c>
      <c r="Z228" s="2364">
        <v>507934</v>
      </c>
      <c r="AA228" s="2365">
        <v>438614</v>
      </c>
      <c r="AB228" s="2366">
        <v>727291</v>
      </c>
      <c r="AC228" s="2367">
        <v>770105</v>
      </c>
      <c r="AD228" s="2368" t="s">
        <v>35</v>
      </c>
      <c r="AE228" s="2369" t="s">
        <v>35</v>
      </c>
    </row>
    <row r="229" spans="2:31" x14ac:dyDescent="0.25">
      <c r="B229" s="2370" t="s">
        <v>41</v>
      </c>
      <c r="C229" s="2371" t="s">
        <v>35</v>
      </c>
      <c r="D229" s="2372" t="s">
        <v>35</v>
      </c>
      <c r="E229" s="2373" t="s">
        <v>35</v>
      </c>
      <c r="F229" s="2374" t="s">
        <v>35</v>
      </c>
      <c r="G229" s="2375" t="s">
        <v>35</v>
      </c>
      <c r="H229" s="2376">
        <v>114766.553</v>
      </c>
      <c r="I229" s="2377">
        <v>130303.45699999999</v>
      </c>
      <c r="J229" s="2378">
        <v>126717.477</v>
      </c>
      <c r="K229" s="2379">
        <v>152966.11799999999</v>
      </c>
      <c r="L229" s="2380">
        <v>192542.98699999999</v>
      </c>
      <c r="M229" s="2381">
        <v>206770.11199999999</v>
      </c>
      <c r="N229" s="2382">
        <v>241219.00899999999</v>
      </c>
      <c r="O229" s="2383">
        <v>325142.011</v>
      </c>
      <c r="P229" s="3013">
        <v>421677.83</v>
      </c>
      <c r="Q229" s="2384">
        <v>330774.94199999998</v>
      </c>
      <c r="R229" s="2385">
        <v>479481</v>
      </c>
      <c r="S229" s="2386">
        <v>554029</v>
      </c>
      <c r="T229" s="2387">
        <v>570029</v>
      </c>
      <c r="U229" s="2388">
        <v>639703</v>
      </c>
      <c r="V229" s="2389">
        <v>629237</v>
      </c>
      <c r="W229" s="2390">
        <v>522495</v>
      </c>
      <c r="X229" s="2391">
        <v>442889</v>
      </c>
      <c r="Y229" s="3064">
        <v>485550</v>
      </c>
      <c r="Z229" s="2392">
        <v>556129</v>
      </c>
      <c r="AA229" s="2393">
        <v>621923</v>
      </c>
      <c r="AB229" s="2394">
        <v>662935</v>
      </c>
      <c r="AC229" s="2395">
        <v>1085528</v>
      </c>
      <c r="AD229" s="2396" t="s">
        <v>35</v>
      </c>
      <c r="AE229" s="2397" t="s">
        <v>35</v>
      </c>
    </row>
    <row r="230" spans="2:31" x14ac:dyDescent="0.25">
      <c r="B230" s="3148" t="s">
        <v>191</v>
      </c>
      <c r="C230" s="2399" t="s">
        <v>35</v>
      </c>
      <c r="D230" s="2400" t="s">
        <v>35</v>
      </c>
      <c r="E230" s="2401" t="s">
        <v>35</v>
      </c>
      <c r="F230" s="2402" t="s">
        <v>35</v>
      </c>
      <c r="G230" s="2403" t="s">
        <v>35</v>
      </c>
      <c r="H230" s="2404">
        <f>'ménages OCDE'!H145</f>
        <v>70376.282999999996</v>
      </c>
      <c r="I230" s="2404">
        <f>'ménages OCDE'!I145</f>
        <v>83903.130999999994</v>
      </c>
      <c r="J230" s="2404">
        <f>'ménages OCDE'!J145</f>
        <v>68529.716</v>
      </c>
      <c r="K230" s="2404">
        <f>'ménages OCDE'!K145</f>
        <v>75662.073000000004</v>
      </c>
      <c r="L230" s="2404">
        <f>'ménages OCDE'!L145</f>
        <v>101950.3</v>
      </c>
      <c r="M230" s="2404">
        <f>'ménages OCDE'!M145</f>
        <v>109807.556</v>
      </c>
      <c r="N230" s="2404">
        <f>'ménages OCDE'!N145</f>
        <v>120175.50900000001</v>
      </c>
      <c r="O230" s="2404">
        <f>'ménages OCDE'!O145</f>
        <v>121087.55899999999</v>
      </c>
      <c r="P230" s="2404">
        <f>'ménages OCDE'!P145</f>
        <v>146257.93700000001</v>
      </c>
      <c r="Q230" s="2404">
        <f>'ménages OCDE'!Q145</f>
        <v>146855</v>
      </c>
      <c r="R230" s="2404">
        <f>'ménages OCDE'!R145</f>
        <v>198464</v>
      </c>
      <c r="S230" s="2404">
        <f>'ménages OCDE'!S145</f>
        <v>253813</v>
      </c>
      <c r="T230" s="2404">
        <f>'ménages OCDE'!T145</f>
        <v>266467</v>
      </c>
      <c r="U230" s="2404">
        <f>'ménages OCDE'!U145</f>
        <v>310092</v>
      </c>
      <c r="V230" s="2404">
        <f>'ménages OCDE'!V145</f>
        <v>319932</v>
      </c>
      <c r="W230" s="2404">
        <f>'ménages OCDE'!W145</f>
        <v>333980</v>
      </c>
      <c r="X230" s="2404">
        <f>'ménages OCDE'!X145</f>
        <v>344270</v>
      </c>
      <c r="Y230" s="2404">
        <f>'ménages OCDE'!Y145</f>
        <v>370240</v>
      </c>
      <c r="Z230" s="2404">
        <f>'ménages OCDE'!Z145</f>
        <v>432789</v>
      </c>
      <c r="AA230" s="2404">
        <f>'ménages OCDE'!AA145</f>
        <v>479660</v>
      </c>
      <c r="AB230" s="2404">
        <f>'ménages OCDE'!AB145</f>
        <v>513540</v>
      </c>
      <c r="AC230" s="2404">
        <f>'ménages OCDE'!AC145</f>
        <v>750403</v>
      </c>
      <c r="AD230" s="2404" t="str">
        <f>'ménages OCDE'!AD145</f>
        <v/>
      </c>
      <c r="AE230" s="2406" t="s">
        <v>35</v>
      </c>
    </row>
    <row r="231" spans="2:31" ht="15" customHeight="1" x14ac:dyDescent="0.25">
      <c r="B231" s="3346" t="s">
        <v>70</v>
      </c>
      <c r="C231" s="3347"/>
      <c r="D231" s="3348"/>
      <c r="E231" s="3349"/>
      <c r="F231" s="3350"/>
      <c r="G231" s="3351"/>
      <c r="H231" s="3352"/>
      <c r="I231" s="3353"/>
      <c r="J231" s="3354"/>
      <c r="K231" s="3355"/>
      <c r="L231" s="3356"/>
      <c r="M231" s="3357"/>
      <c r="N231" s="3358"/>
      <c r="O231" s="3359"/>
      <c r="P231" s="3360"/>
      <c r="Q231" s="3361"/>
      <c r="R231" s="3362"/>
      <c r="S231" s="3363"/>
      <c r="T231" s="3364"/>
      <c r="U231" s="3365"/>
      <c r="V231" s="3366"/>
      <c r="W231" s="3367"/>
      <c r="X231" s="3368"/>
      <c r="Y231" s="3369"/>
      <c r="Z231" s="3370"/>
      <c r="AA231" s="3371"/>
      <c r="AB231" s="3372"/>
      <c r="AC231" s="3373"/>
      <c r="AD231" s="3374"/>
      <c r="AE231" s="2407" t="s">
        <v>35</v>
      </c>
    </row>
    <row r="232" spans="2:31" x14ac:dyDescent="0.25">
      <c r="B232" s="2408" t="s">
        <v>37</v>
      </c>
      <c r="C232" s="2409">
        <v>3626144.5049999999</v>
      </c>
      <c r="D232" s="2410">
        <v>4245186.6150000002</v>
      </c>
      <c r="E232" s="2411">
        <v>4721227.341</v>
      </c>
      <c r="F232" s="2412">
        <v>4952485.3320000004</v>
      </c>
      <c r="G232" s="2413">
        <v>5287502.4709999999</v>
      </c>
      <c r="H232" s="2414">
        <v>5995563.6490000002</v>
      </c>
      <c r="I232" s="2415">
        <v>6752466.023</v>
      </c>
      <c r="J232" s="2416">
        <v>7440462.8459999999</v>
      </c>
      <c r="K232" s="2417">
        <v>8679578.0319999997</v>
      </c>
      <c r="L232" s="2418">
        <v>10352940.15</v>
      </c>
      <c r="M232" s="2419">
        <v>12246859.022</v>
      </c>
      <c r="N232" s="2420">
        <v>14529985.492000001</v>
      </c>
      <c r="O232" s="2421">
        <v>17814229.460999999</v>
      </c>
      <c r="P232" s="3014">
        <v>21108585.215</v>
      </c>
      <c r="Q232" s="2423">
        <v>22737627.795000002</v>
      </c>
      <c r="R232" s="2424">
        <v>27176538.364</v>
      </c>
      <c r="S232" s="2425">
        <v>32116156.721000001</v>
      </c>
      <c r="T232" s="2426">
        <v>35144611.178999998</v>
      </c>
      <c r="U232" s="2427">
        <v>38261867.795000002</v>
      </c>
      <c r="V232" s="2428">
        <v>41366677.858000003</v>
      </c>
      <c r="W232" s="2429">
        <v>43018527.626999997</v>
      </c>
      <c r="X232" s="2430">
        <v>46209112.980999999</v>
      </c>
      <c r="Y232" s="3065">
        <v>51802524.321000002</v>
      </c>
      <c r="Z232" s="2432">
        <v>57677486.092</v>
      </c>
      <c r="AA232" s="2433">
        <v>61216497.005999997</v>
      </c>
      <c r="AB232" s="2434">
        <v>62748074.869000003</v>
      </c>
      <c r="AC232" s="2435">
        <v>72643307.765000001</v>
      </c>
      <c r="AD232" s="2436" t="s">
        <v>35</v>
      </c>
      <c r="AE232" s="2437" t="s">
        <v>35</v>
      </c>
    </row>
    <row r="233" spans="2:31" x14ac:dyDescent="0.25">
      <c r="B233" s="2438" t="s">
        <v>38</v>
      </c>
      <c r="C233" s="2439">
        <v>1766701.507</v>
      </c>
      <c r="D233" s="2440">
        <v>1830936.551</v>
      </c>
      <c r="E233" s="2441">
        <v>2074353.527</v>
      </c>
      <c r="F233" s="2442">
        <v>2202097.1009999998</v>
      </c>
      <c r="G233" s="2443">
        <v>2229486.753</v>
      </c>
      <c r="H233" s="2444">
        <v>2477311.6370000001</v>
      </c>
      <c r="I233" s="2445">
        <v>2800718.2659999998</v>
      </c>
      <c r="J233" s="2446">
        <v>3028215.9589999998</v>
      </c>
      <c r="K233" s="2447">
        <v>3494046.4449999998</v>
      </c>
      <c r="L233" s="2448">
        <v>4439916.892</v>
      </c>
      <c r="M233" s="2449">
        <v>5291198.1840000004</v>
      </c>
      <c r="N233" s="2450">
        <v>6335852.3870000001</v>
      </c>
      <c r="O233" s="2451">
        <v>7718671.2769999998</v>
      </c>
      <c r="P233" s="3015">
        <v>9214291.852</v>
      </c>
      <c r="Q233" s="2452">
        <v>9727900.8259999994</v>
      </c>
      <c r="R233" s="2453">
        <v>11595644.674000001</v>
      </c>
      <c r="S233" s="2454">
        <v>13538370.841</v>
      </c>
      <c r="T233" s="2455">
        <v>14418376.450999999</v>
      </c>
      <c r="U233" s="2456">
        <v>15694830.681</v>
      </c>
      <c r="V233" s="2457">
        <v>16823222.298</v>
      </c>
      <c r="W233" s="2458">
        <v>17669567.362</v>
      </c>
      <c r="X233" s="2459">
        <v>19106585.931000002</v>
      </c>
      <c r="Y233" s="3066">
        <v>21302932.166999999</v>
      </c>
      <c r="Z233" s="2460">
        <v>23812016.171</v>
      </c>
      <c r="AA233" s="2461">
        <v>25697216.851</v>
      </c>
      <c r="AB233" s="2462">
        <v>27032365.138999999</v>
      </c>
      <c r="AC233" s="2463">
        <v>32252383.013999999</v>
      </c>
      <c r="AD233" s="2464" t="s">
        <v>35</v>
      </c>
      <c r="AE233" s="2465" t="s">
        <v>35</v>
      </c>
    </row>
    <row r="234" spans="2:31" x14ac:dyDescent="0.25">
      <c r="B234" s="2466" t="s">
        <v>39</v>
      </c>
      <c r="C234" s="2467">
        <v>125059.47900000001</v>
      </c>
      <c r="D234" s="2468">
        <v>145527.883</v>
      </c>
      <c r="E234" s="2469">
        <v>124956.893</v>
      </c>
      <c r="F234" s="2470">
        <v>163404.27299999999</v>
      </c>
      <c r="G234" s="2471">
        <v>180566.70199999999</v>
      </c>
      <c r="H234" s="2472">
        <v>203340.59599999999</v>
      </c>
      <c r="I234" s="2473">
        <v>226880.81899999999</v>
      </c>
      <c r="J234" s="2474">
        <v>258780.11600000001</v>
      </c>
      <c r="K234" s="2475">
        <v>241833.67300000001</v>
      </c>
      <c r="L234" s="2476">
        <v>285117.02600000001</v>
      </c>
      <c r="M234" s="2477">
        <v>533747.14300000004</v>
      </c>
      <c r="N234" s="2478">
        <v>559230.47</v>
      </c>
      <c r="O234" s="2479">
        <v>667610.17500000005</v>
      </c>
      <c r="P234" s="3016">
        <v>711798.96900000004</v>
      </c>
      <c r="Q234" s="2480">
        <v>926334.853</v>
      </c>
      <c r="R234" s="2481">
        <v>1306687.81</v>
      </c>
      <c r="S234" s="2482">
        <v>1639697.82</v>
      </c>
      <c r="T234" s="2483">
        <v>1462525.8759999999</v>
      </c>
      <c r="U234" s="2484">
        <v>1963201.4010000001</v>
      </c>
      <c r="V234" s="2485">
        <v>1719219.4480000001</v>
      </c>
      <c r="W234" s="2486">
        <v>2329062.628</v>
      </c>
      <c r="X234" s="2487">
        <v>2425061.122</v>
      </c>
      <c r="Y234" s="3067">
        <v>2714201.1409999998</v>
      </c>
      <c r="Z234" s="2488">
        <v>2531069.1719999998</v>
      </c>
      <c r="AA234" s="2489">
        <v>2616522.7340000002</v>
      </c>
      <c r="AB234" s="2490">
        <v>2953097.304</v>
      </c>
      <c r="AC234" s="2491">
        <v>3400882.8489999999</v>
      </c>
      <c r="AD234" s="2492" t="s">
        <v>35</v>
      </c>
      <c r="AE234" s="2493" t="s">
        <v>35</v>
      </c>
    </row>
    <row r="235" spans="2:31" x14ac:dyDescent="0.25">
      <c r="B235" s="2738"/>
      <c r="C235" s="2739"/>
      <c r="D235" s="2740"/>
      <c r="E235" s="2741"/>
      <c r="F235" s="2742"/>
      <c r="G235" s="2743"/>
      <c r="H235" s="2744"/>
      <c r="I235" s="2745"/>
      <c r="J235" s="2746"/>
      <c r="K235" s="2747"/>
      <c r="L235" s="2748"/>
      <c r="M235" s="2749"/>
      <c r="N235" s="2750"/>
      <c r="O235" s="2751"/>
      <c r="P235" s="3017"/>
      <c r="Q235" s="2752"/>
      <c r="R235" s="2753"/>
      <c r="S235" s="2754"/>
      <c r="T235" s="2755"/>
      <c r="U235" s="2756"/>
      <c r="V235" s="2757"/>
      <c r="W235" s="2758"/>
      <c r="X235" s="2759"/>
      <c r="Y235" s="3068"/>
      <c r="Z235" s="2760"/>
      <c r="AA235" s="2761"/>
      <c r="AB235" s="2762"/>
      <c r="AC235" s="2763"/>
      <c r="AD235" s="2764"/>
      <c r="AE235" s="2765"/>
    </row>
    <row r="236" spans="2:31" x14ac:dyDescent="0.25">
      <c r="B236" s="2494" t="s">
        <v>40</v>
      </c>
      <c r="C236" s="2495">
        <v>1219882.7220000001</v>
      </c>
      <c r="D236" s="2496">
        <v>1167183.1159999999</v>
      </c>
      <c r="E236" s="2497">
        <v>1415104.8330000001</v>
      </c>
      <c r="F236" s="2498">
        <v>1511567.615</v>
      </c>
      <c r="G236" s="2499">
        <v>1699732.199</v>
      </c>
      <c r="H236" s="2500">
        <v>1991529.102</v>
      </c>
      <c r="I236" s="2501">
        <v>2220032.2549999999</v>
      </c>
      <c r="J236" s="2502">
        <v>2476494.0290000001</v>
      </c>
      <c r="K236" s="2503">
        <v>2917659.8130000001</v>
      </c>
      <c r="L236" s="2504">
        <v>3750157.0350000001</v>
      </c>
      <c r="M236" s="2505">
        <v>4339620.7429999998</v>
      </c>
      <c r="N236" s="2506">
        <v>5137277.4309999999</v>
      </c>
      <c r="O236" s="2507">
        <v>6394259.4019999998</v>
      </c>
      <c r="P236" s="3018">
        <v>7689423.5149999997</v>
      </c>
      <c r="Q236" s="2508">
        <v>7912920.3940000003</v>
      </c>
      <c r="R236" s="2509">
        <v>9381144.1290000007</v>
      </c>
      <c r="S236" s="2510">
        <v>10272933.139</v>
      </c>
      <c r="T236" s="2511">
        <v>10782620.547</v>
      </c>
      <c r="U236" s="2512">
        <v>11334270.579</v>
      </c>
      <c r="V236" s="2513">
        <v>12737226.08</v>
      </c>
      <c r="W236" s="2514">
        <v>12593567.869999999</v>
      </c>
      <c r="X236" s="2515">
        <v>13768856.153000001</v>
      </c>
      <c r="Y236" s="3069">
        <v>15102911.075999999</v>
      </c>
      <c r="Z236" s="2516">
        <v>17500329.787999999</v>
      </c>
      <c r="AA236" s="2517">
        <v>18866676.243000001</v>
      </c>
      <c r="AB236" s="2518">
        <v>19520317.570999999</v>
      </c>
      <c r="AC236" s="2519">
        <v>24058395.191</v>
      </c>
      <c r="AD236" s="2520" t="s">
        <v>35</v>
      </c>
      <c r="AE236" s="2521" t="s">
        <v>35</v>
      </c>
    </row>
    <row r="237" spans="2:31" x14ac:dyDescent="0.25">
      <c r="B237" s="2522" t="s">
        <v>41</v>
      </c>
      <c r="C237" s="2523">
        <v>1817635.26</v>
      </c>
      <c r="D237" s="2524">
        <v>1977610.5060000001</v>
      </c>
      <c r="E237" s="2525">
        <v>2021078.5490000001</v>
      </c>
      <c r="F237" s="2526">
        <v>2092871.692</v>
      </c>
      <c r="G237" s="2527">
        <v>2169081.6529999999</v>
      </c>
      <c r="H237" s="2528">
        <v>2332035.4900000002</v>
      </c>
      <c r="I237" s="2529">
        <v>2816551.307</v>
      </c>
      <c r="J237" s="2530">
        <v>2992883.5920000002</v>
      </c>
      <c r="K237" s="2531">
        <v>3638139.7420000001</v>
      </c>
      <c r="L237" s="2532">
        <v>4516561.63</v>
      </c>
      <c r="M237" s="2533">
        <v>4498300.5350000001</v>
      </c>
      <c r="N237" s="2534">
        <v>5234791.6629999997</v>
      </c>
      <c r="O237" s="2535">
        <v>6219710.8090000004</v>
      </c>
      <c r="P237" s="3019">
        <v>8657611.477</v>
      </c>
      <c r="Q237" s="2536">
        <v>8635385.9869999997</v>
      </c>
      <c r="R237" s="2537">
        <v>10767392.033</v>
      </c>
      <c r="S237" s="2538">
        <v>13445409.636</v>
      </c>
      <c r="T237" s="2539">
        <v>14576139.9</v>
      </c>
      <c r="U237" s="2540">
        <v>15271287.272</v>
      </c>
      <c r="V237" s="2541">
        <v>16593342.062000001</v>
      </c>
      <c r="W237" s="2542">
        <v>16822456.897</v>
      </c>
      <c r="X237" s="2543">
        <v>18016972.774999999</v>
      </c>
      <c r="Y237" s="3070">
        <v>21017574.385000002</v>
      </c>
      <c r="Z237" s="2544">
        <v>24176717.061000001</v>
      </c>
      <c r="AA237" s="2545">
        <v>26386723.881000001</v>
      </c>
      <c r="AB237" s="2546">
        <v>25534871.960000001</v>
      </c>
      <c r="AC237" s="2547">
        <v>29672128.302999999</v>
      </c>
      <c r="AD237" s="2548" t="s">
        <v>35</v>
      </c>
      <c r="AE237" s="2549" t="s">
        <v>35</v>
      </c>
    </row>
    <row r="238" spans="2:31" x14ac:dyDescent="0.25">
      <c r="B238" s="3148" t="s">
        <v>191</v>
      </c>
      <c r="C238" s="2551"/>
      <c r="D238" s="2552"/>
      <c r="E238" s="2553"/>
      <c r="F238" s="2554"/>
      <c r="G238" s="2555"/>
      <c r="H238" s="2556"/>
      <c r="I238" s="2557"/>
      <c r="J238" s="2558"/>
      <c r="K238" s="2559"/>
      <c r="L238" s="2560"/>
      <c r="M238" s="2561"/>
      <c r="N238" s="2562"/>
      <c r="O238" s="2563"/>
      <c r="P238" s="3020"/>
      <c r="Q238" s="2564"/>
      <c r="R238" s="2565"/>
      <c r="S238" s="2566"/>
      <c r="T238" s="2567"/>
      <c r="U238" s="2568"/>
      <c r="V238" s="2569"/>
      <c r="W238" s="2570"/>
      <c r="X238" s="2571"/>
      <c r="Y238" s="3071"/>
      <c r="Z238" s="2572"/>
      <c r="AA238" s="2573"/>
      <c r="AB238" s="2574"/>
      <c r="AC238" s="2575"/>
      <c r="AD238" s="2576" t="s">
        <v>35</v>
      </c>
      <c r="AE238" s="2577" t="s">
        <v>35</v>
      </c>
    </row>
    <row r="239" spans="2:31" x14ac:dyDescent="0.25">
      <c r="B239" s="2766"/>
      <c r="C239" s="2767"/>
      <c r="D239" s="2768"/>
      <c r="E239" s="2769"/>
      <c r="F239" s="2770"/>
      <c r="G239" s="2771"/>
      <c r="H239" s="2772"/>
      <c r="I239" s="2773"/>
      <c r="J239" s="2774"/>
      <c r="K239" s="2775"/>
      <c r="L239" s="2776"/>
      <c r="M239" s="2777"/>
      <c r="N239" s="2778"/>
      <c r="O239" s="2779"/>
      <c r="P239" s="3021"/>
      <c r="Q239" s="2781"/>
      <c r="R239" s="2782"/>
      <c r="S239" s="2783"/>
      <c r="T239" s="2784"/>
      <c r="U239" s="2785"/>
      <c r="V239" s="2786"/>
      <c r="W239" s="2787"/>
      <c r="X239" s="2788"/>
      <c r="Y239" s="3072"/>
      <c r="Z239" s="2790"/>
      <c r="AA239" s="2791"/>
      <c r="AB239" s="2792"/>
      <c r="AC239" s="2793">
        <f>AC234/H234</f>
        <v>16.72505596964022</v>
      </c>
      <c r="AD239" s="2794"/>
      <c r="AE239" s="2795"/>
    </row>
    <row r="240" spans="2:31" x14ac:dyDescent="0.25">
      <c r="B240" t="s">
        <v>235</v>
      </c>
    </row>
    <row r="241" spans="2:32" x14ac:dyDescent="0.25">
      <c r="B241" s="3148" t="s">
        <v>191</v>
      </c>
      <c r="H241" s="3207">
        <f>'ménages OCDE'!H28</f>
        <v>20011600</v>
      </c>
      <c r="I241" s="3207">
        <f>'ménages OCDE'!I28</f>
        <v>24475400</v>
      </c>
      <c r="J241" s="3207">
        <f>'ménages OCDE'!J28</f>
        <v>23036700</v>
      </c>
      <c r="K241" s="3207">
        <f>'ménages OCDE'!K28</f>
        <v>25389500</v>
      </c>
      <c r="L241" s="3207">
        <f>'ménages OCDE'!L28</f>
        <v>27064500</v>
      </c>
      <c r="M241" s="3207">
        <f>'ménages OCDE'!M28</f>
        <v>31269200</v>
      </c>
      <c r="N241" s="3207">
        <f>'ménages OCDE'!N28</f>
        <v>36347600</v>
      </c>
      <c r="O241" s="3207">
        <f>'ménages OCDE'!O28</f>
        <v>45874500</v>
      </c>
      <c r="P241" s="3207">
        <f>'ménages OCDE'!P28</f>
        <v>44726100</v>
      </c>
      <c r="Q241" s="3207">
        <f>'ménages OCDE'!Q28</f>
        <v>44664600</v>
      </c>
      <c r="R241" s="3207">
        <f>'ménages OCDE'!R28</f>
        <v>51069000</v>
      </c>
      <c r="S241" s="3207">
        <f>'ménages OCDE'!S28</f>
        <v>58110900</v>
      </c>
      <c r="T241" s="3207">
        <f>'ménages OCDE'!T28</f>
        <v>60551300</v>
      </c>
      <c r="U241" s="3207">
        <f>'ménages OCDE'!U28</f>
        <v>64314600</v>
      </c>
      <c r="V241" s="3207">
        <f>'ménages OCDE'!V28</f>
        <v>68361900</v>
      </c>
      <c r="W241" s="3207">
        <f>'ménages OCDE'!W28</f>
        <v>78511300</v>
      </c>
      <c r="X241" s="3207">
        <f>'ménages OCDE'!X28</f>
        <v>81325900</v>
      </c>
      <c r="Y241" s="3207">
        <f>'ménages OCDE'!Y28</f>
        <v>82812000</v>
      </c>
      <c r="Z241" s="3207">
        <f>'ménages OCDE'!Z28</f>
        <v>88840000</v>
      </c>
      <c r="AA241" s="3207">
        <f>'ménages OCDE'!AA28</f>
        <v>94681500</v>
      </c>
      <c r="AB241" s="3207">
        <f>'ménages OCDE'!AB28</f>
        <v>90691300</v>
      </c>
      <c r="AC241" s="3207">
        <f>'ménages OCDE'!AC28</f>
        <v>97014200</v>
      </c>
      <c r="AD241" s="3207">
        <f>'ménages OCDE'!AD28</f>
        <v>89892800</v>
      </c>
      <c r="AE241" s="3207">
        <f>'ménages OCDE'!AE28</f>
        <v>84021200</v>
      </c>
      <c r="AF241" s="3207"/>
    </row>
    <row r="242" spans="2:32" x14ac:dyDescent="0.25">
      <c r="B242" s="3159" t="s">
        <v>192</v>
      </c>
      <c r="H242" s="3207">
        <f>'ménages OCDE'!H29</f>
        <v>3999800</v>
      </c>
      <c r="I242" s="3207">
        <f>'ménages OCDE'!I29</f>
        <v>4985800</v>
      </c>
      <c r="J242" s="3207">
        <f>'ménages OCDE'!J29</f>
        <v>5315900</v>
      </c>
      <c r="K242" s="3207">
        <f>'ménages OCDE'!K29</f>
        <v>6951400</v>
      </c>
      <c r="L242" s="3207">
        <f>'ménages OCDE'!L29</f>
        <v>6696700</v>
      </c>
      <c r="M242" s="3207">
        <f>'ménages OCDE'!M29</f>
        <v>8681000</v>
      </c>
      <c r="N242" s="3207">
        <f>'ménages OCDE'!N29</f>
        <v>10695500</v>
      </c>
      <c r="O242" s="3207">
        <f>'ménages OCDE'!O29</f>
        <v>15193100</v>
      </c>
      <c r="P242" s="3207">
        <f>'ménages OCDE'!P29</f>
        <v>15147200</v>
      </c>
      <c r="Q242" s="3207">
        <f>'ménages OCDE'!Q29</f>
        <v>12881700</v>
      </c>
      <c r="R242" s="3207">
        <f>'ménages OCDE'!R29</f>
        <v>14416900</v>
      </c>
      <c r="S242" s="3207">
        <f>'ménages OCDE'!S29</f>
        <v>14756500</v>
      </c>
      <c r="T242" s="3207">
        <f>'ménages OCDE'!T29</f>
        <v>14993300</v>
      </c>
      <c r="U242" s="3207">
        <f>'ménages OCDE'!U29</f>
        <v>14008200</v>
      </c>
      <c r="V242" s="3207">
        <f>'ménages OCDE'!V29</f>
        <v>14892300</v>
      </c>
      <c r="W242" s="3207">
        <f>'ménages OCDE'!W29</f>
        <v>17645700</v>
      </c>
      <c r="X242" s="3207">
        <f>'ménages OCDE'!X29</f>
        <v>17930000</v>
      </c>
      <c r="Y242" s="3207">
        <f>'ménages OCDE'!Y29</f>
        <v>22117200</v>
      </c>
      <c r="Z242" s="3207">
        <f>'ménages OCDE'!Z29</f>
        <v>25106500</v>
      </c>
      <c r="AA242" s="3207">
        <f>'ménages OCDE'!AA29</f>
        <v>25361800</v>
      </c>
      <c r="AB242" s="3207">
        <f>'ménages OCDE'!AB29</f>
        <v>28562300</v>
      </c>
      <c r="AC242" s="3207">
        <f>'ménages OCDE'!AC29</f>
        <v>37133700</v>
      </c>
      <c r="AD242" s="3207">
        <f>'ménages OCDE'!AD29</f>
        <v>33776700</v>
      </c>
      <c r="AE242" s="3207">
        <f>'ménages OCDE'!AE29</f>
        <v>33957500</v>
      </c>
    </row>
  </sheetData>
  <mergeCells count="27">
    <mergeCell ref="B23:AD23"/>
    <mergeCell ref="B32:AD32"/>
    <mergeCell ref="B8:AD8"/>
    <mergeCell ref="B17:AD17"/>
    <mergeCell ref="B73:AD73"/>
    <mergeCell ref="B82:AD82"/>
    <mergeCell ref="B56:AD56"/>
    <mergeCell ref="B65:AD65"/>
    <mergeCell ref="B41:AD41"/>
    <mergeCell ref="B47:AD47"/>
    <mergeCell ref="B127:AD127"/>
    <mergeCell ref="B136:AD136"/>
    <mergeCell ref="B109:AD109"/>
    <mergeCell ref="B118:AD118"/>
    <mergeCell ref="B91:AD91"/>
    <mergeCell ref="B100:AD100"/>
    <mergeCell ref="B181:AD181"/>
    <mergeCell ref="B190:AD190"/>
    <mergeCell ref="B163:AD163"/>
    <mergeCell ref="B172:AD172"/>
    <mergeCell ref="B145:AD145"/>
    <mergeCell ref="B154:AD154"/>
    <mergeCell ref="B231:AD231"/>
    <mergeCell ref="B215:AD215"/>
    <mergeCell ref="B223:AD223"/>
    <mergeCell ref="B198:AD198"/>
    <mergeCell ref="B207:AD207"/>
  </mergeCells>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81"/>
  <sheetViews>
    <sheetView workbookViewId="0">
      <selection activeCell="N40" sqref="N40"/>
    </sheetView>
  </sheetViews>
  <sheetFormatPr baseColWidth="10" defaultRowHeight="15" x14ac:dyDescent="0.25"/>
  <cols>
    <col min="2" max="2" width="23.7109375" customWidth="1"/>
  </cols>
  <sheetData>
    <row r="1" spans="1:15" x14ac:dyDescent="0.25">
      <c r="A1" t="s">
        <v>236</v>
      </c>
    </row>
    <row r="2" spans="1:15" x14ac:dyDescent="0.25">
      <c r="C2">
        <v>1995</v>
      </c>
      <c r="D2">
        <v>2000</v>
      </c>
      <c r="E2">
        <v>2008</v>
      </c>
      <c r="F2">
        <v>2017</v>
      </c>
      <c r="G2">
        <f>F2+1</f>
        <v>2018</v>
      </c>
      <c r="H2">
        <f t="shared" ref="H2:L2" si="0">G2+1</f>
        <v>2019</v>
      </c>
      <c r="I2">
        <f t="shared" si="0"/>
        <v>2020</v>
      </c>
      <c r="J2">
        <f t="shared" si="0"/>
        <v>2021</v>
      </c>
      <c r="K2">
        <f t="shared" si="0"/>
        <v>2022</v>
      </c>
      <c r="L2">
        <f t="shared" si="0"/>
        <v>2023</v>
      </c>
    </row>
    <row r="3" spans="1:15" x14ac:dyDescent="0.25">
      <c r="B3" t="s">
        <v>118</v>
      </c>
      <c r="C3" s="2938">
        <v>1</v>
      </c>
      <c r="D3" s="2938">
        <f>Table!H22/Table!C22</f>
        <v>2.0696923076923075</v>
      </c>
      <c r="E3" s="2938">
        <f>Table!P22/Table!C22</f>
        <v>4.3923076923076927</v>
      </c>
      <c r="F3" s="2938">
        <f>Table!Y22/Table!$C22</f>
        <v>5.9516923076923076</v>
      </c>
      <c r="G3" s="2938">
        <f>Table!Z22/Table!$C22</f>
        <v>6.6059999999999999</v>
      </c>
      <c r="H3" s="2938">
        <f>Table!AA22/Table!$C22</f>
        <v>6.335692307692308</v>
      </c>
      <c r="I3" s="2938">
        <f>Table!AB22/Table!$C22</f>
        <v>5.460461538461538</v>
      </c>
      <c r="J3" s="2938">
        <f>Table!AC22/Table!$C22</f>
        <v>6.828615384615385</v>
      </c>
      <c r="K3" s="2938">
        <f>Table!AD22/Table!$C22</f>
        <v>7.3067692307692305</v>
      </c>
      <c r="L3" s="2938"/>
      <c r="O3" s="2941"/>
    </row>
    <row r="4" spans="1:15" x14ac:dyDescent="0.25">
      <c r="B4" t="s">
        <v>92</v>
      </c>
      <c r="C4" s="2938">
        <v>1</v>
      </c>
      <c r="D4" s="2938">
        <f>Table!H40/Table!C40</f>
        <v>1.4469905285670639</v>
      </c>
      <c r="E4" s="2938">
        <f>Table!P40/Table!C40</f>
        <v>2.1646807210510235</v>
      </c>
      <c r="F4" s="2938">
        <f>Table!Y40/Table!$C40</f>
        <v>2.3710663000305532</v>
      </c>
      <c r="G4" s="2938">
        <f>Table!Z40/Table!$C40</f>
        <v>2.4333944393522762</v>
      </c>
      <c r="H4" s="2938">
        <f>Table!AA40/Table!$C40</f>
        <v>2.645585090131378</v>
      </c>
      <c r="I4" s="2938">
        <f>Table!AB40/Table!$C40</f>
        <v>2.4220898258478458</v>
      </c>
      <c r="J4" s="2938">
        <f>Table!AC40/Table!$C40</f>
        <v>3.0358997861289336</v>
      </c>
      <c r="K4" s="2938">
        <f>Table!AD40/Table!$C40</f>
        <v>3.4324778490681331</v>
      </c>
      <c r="L4" s="2938">
        <f>Table!AE40/Table!$C40</f>
        <v>3.5527039413382218</v>
      </c>
    </row>
    <row r="5" spans="1:15" x14ac:dyDescent="0.25">
      <c r="B5" t="s">
        <v>235</v>
      </c>
      <c r="C5" s="2938">
        <v>1</v>
      </c>
      <c r="D5" s="2938">
        <f>Table!H242/Table!H242</f>
        <v>1</v>
      </c>
      <c r="E5" s="2938">
        <f>Table!P242/Table!H242</f>
        <v>3.7869893494674733</v>
      </c>
      <c r="F5" s="2938">
        <f>Table!Y242/Table!$H242</f>
        <v>5.529576478823941</v>
      </c>
      <c r="G5" s="2938">
        <f>Table!Z242/Table!$H242</f>
        <v>6.2769388469423468</v>
      </c>
      <c r="H5" s="2938">
        <f>Table!AA242/Table!$H242</f>
        <v>6.3407670383519177</v>
      </c>
      <c r="I5" s="2938">
        <f>Table!AB242/Table!$H242</f>
        <v>7.1409320466023303</v>
      </c>
      <c r="J5" s="2938">
        <f>Table!AC242/Table!$H242</f>
        <v>9.2838891944597233</v>
      </c>
      <c r="K5" s="2938">
        <f>Table!AD242/Table!$H242</f>
        <v>8.4445972298614933</v>
      </c>
      <c r="L5" s="2938">
        <f>Table!AE242/Table!$H242</f>
        <v>8.489799489974498</v>
      </c>
    </row>
    <row r="6" spans="1:15" x14ac:dyDescent="0.25">
      <c r="B6" t="s">
        <v>114</v>
      </c>
      <c r="C6" s="2938">
        <v>1</v>
      </c>
      <c r="D6" s="2938">
        <f>Table!H81/Table!C81</f>
        <v>5.9500998003992018</v>
      </c>
      <c r="E6" s="2938">
        <f>Table!P81/Table!C81</f>
        <v>8.1277445109780437</v>
      </c>
      <c r="F6" s="2938">
        <f>Table!Y81/Table!$C81</f>
        <v>11.18562874251497</v>
      </c>
      <c r="G6" s="2938">
        <f>Table!Z81/Table!$C81</f>
        <v>11.287425149700599</v>
      </c>
      <c r="H6" s="2938">
        <f>Table!AA81/Table!$C81</f>
        <v>12.385229540918164</v>
      </c>
      <c r="I6" s="2938">
        <f>Table!AB81/Table!$C81</f>
        <v>10.946107784431138</v>
      </c>
      <c r="J6" s="2938">
        <f>Table!AC81/Table!$C81</f>
        <v>12.554890219560878</v>
      </c>
      <c r="K6" s="2938">
        <f>Table!AD81/Table!$C81</f>
        <v>13.742514970059879</v>
      </c>
      <c r="L6" s="2938">
        <f>Table!AE81/Table!$C81</f>
        <v>13.508982035928144</v>
      </c>
    </row>
    <row r="7" spans="1:15" x14ac:dyDescent="0.25">
      <c r="B7" t="s">
        <v>96</v>
      </c>
      <c r="C7" s="2938">
        <v>1</v>
      </c>
      <c r="D7" s="2938">
        <f>Table!H90/Table!C90</f>
        <v>1.3025517413348848</v>
      </c>
      <c r="E7" s="2938">
        <f>Table!P90/Table!C90</f>
        <v>3.3072063835092678</v>
      </c>
      <c r="F7" s="2938">
        <f>Table!Y90/Table!$C90</f>
        <v>2.7090017454908155</v>
      </c>
      <c r="G7" s="2938">
        <f>Table!Z90/Table!$C90</f>
        <v>3.5814146787465715</v>
      </c>
      <c r="H7" s="2938">
        <f>Table!AA90/Table!$C90</f>
        <v>3.8074972986451665</v>
      </c>
      <c r="I7" s="2938">
        <f>Table!AB90/Table!$C90</f>
        <v>3.404122683068739</v>
      </c>
      <c r="J7" s="2938">
        <f>Table!AC90/Table!$C90</f>
        <v>5.0643338043387915</v>
      </c>
      <c r="K7" s="2938">
        <f>Table!AD90/Table!$C90</f>
        <v>5.1990690715651233</v>
      </c>
      <c r="L7" s="2938">
        <f>Table!AE90/Table!$C90</f>
        <v>5.6132491064749397</v>
      </c>
    </row>
    <row r="8" spans="1:15" x14ac:dyDescent="0.25">
      <c r="B8" t="s">
        <v>97</v>
      </c>
      <c r="C8" s="2938">
        <v>1</v>
      </c>
      <c r="D8" s="2938">
        <f>Table!H99/Table!C99</f>
        <v>2.2960215778826703</v>
      </c>
      <c r="E8" s="2938">
        <f>Table!I99/Table!D99</f>
        <v>1.8832917705735661</v>
      </c>
      <c r="F8" s="2938">
        <f>Table!Y99/Table!$C99</f>
        <v>2.2913014160485501</v>
      </c>
      <c r="G8" s="2938">
        <f>Table!Z99/Table!$C99</f>
        <v>1.7498314227916385</v>
      </c>
      <c r="H8" s="2938">
        <f>Table!AA99/Table!$C99</f>
        <v>2.3486176668914363</v>
      </c>
      <c r="I8" s="2938">
        <f>Table!AB99/Table!$C99</f>
        <v>2.4167228590694538</v>
      </c>
      <c r="J8" s="2938">
        <f>Table!AC99/Table!$C99</f>
        <v>2.8071476736345247</v>
      </c>
      <c r="K8" s="2938">
        <f>Table!AD99/Table!$C99</f>
        <v>4.0215778826702628</v>
      </c>
      <c r="L8" s="2938">
        <f>Table!AE99/Table!$C99</f>
        <v>4.0377612946729604</v>
      </c>
    </row>
    <row r="9" spans="1:15" x14ac:dyDescent="0.25">
      <c r="B9" t="s">
        <v>98</v>
      </c>
      <c r="C9" s="2938">
        <v>1</v>
      </c>
      <c r="D9" s="2938">
        <f>Table!H108/Table!C108</f>
        <v>3.5026178010471205</v>
      </c>
      <c r="E9" s="2938">
        <f>Table!P108/Table!C108</f>
        <v>6.6596858638743459</v>
      </c>
      <c r="F9" s="2938">
        <f>Table!Y108/Table!$C108</f>
        <v>15.387434554973822</v>
      </c>
      <c r="G9" s="2938">
        <f>Table!Z108/Table!$C108</f>
        <v>23.968586387434556</v>
      </c>
      <c r="H9" s="2938">
        <f>Table!AA108/Table!$C108</f>
        <v>26.335078534031414</v>
      </c>
      <c r="I9" s="2938">
        <f>Table!AB108/Table!$C108</f>
        <v>19.895287958115183</v>
      </c>
      <c r="J9" s="2938">
        <f>Table!AC108/Table!$C108</f>
        <v>26.214659685863875</v>
      </c>
      <c r="K9" s="2938">
        <f>Table!AD108/Table!$C108</f>
        <v>29.858638743455497</v>
      </c>
      <c r="L9" s="2938">
        <f>Table!AE108/Table!$C108</f>
        <v>36.895287958115183</v>
      </c>
    </row>
    <row r="10" spans="1:15" x14ac:dyDescent="0.25">
      <c r="B10" t="s">
        <v>119</v>
      </c>
      <c r="C10" s="2938">
        <v>1</v>
      </c>
      <c r="D10" s="2938">
        <f>Table!H125/Table!C125</f>
        <v>0.96470813886580142</v>
      </c>
      <c r="E10" s="2938">
        <f>Table!P125/Table!C125</f>
        <v>2.401508854932549</v>
      </c>
      <c r="F10" s="2938">
        <f>Table!Y125/Table!$C125</f>
        <v>5.5108369030113167</v>
      </c>
      <c r="G10" s="2938">
        <f>Table!Z125/Table!$C125</f>
        <v>5.7517422159708458</v>
      </c>
      <c r="H10" s="2938">
        <f>Table!AA125/Table!$C125</f>
        <v>4.2488331948085163</v>
      </c>
      <c r="I10" s="2938">
        <f>Table!AB125/Table!$C125</f>
        <v>4.1318969375359629</v>
      </c>
      <c r="J10" s="2938">
        <f>Table!AC125/Table!$C125</f>
        <v>5.063167316667732</v>
      </c>
      <c r="K10" s="2938">
        <f>Table!AD125/Table!$C125</f>
        <v>5.5277795537369734</v>
      </c>
      <c r="L10" s="2938"/>
      <c r="O10" s="2941"/>
    </row>
    <row r="11" spans="1:15" x14ac:dyDescent="0.25">
      <c r="B11" t="s">
        <v>100</v>
      </c>
      <c r="C11" s="2938">
        <v>1</v>
      </c>
      <c r="D11" s="2938">
        <f>Table!H143/Table!C143</f>
        <v>1.6264216972878389</v>
      </c>
      <c r="E11" s="2938">
        <f>Table!P143/Table!C143</f>
        <v>3.5588363954505686</v>
      </c>
      <c r="F11" s="2938">
        <f>Table!Y143/Table!$C143</f>
        <v>2.7878390201224845</v>
      </c>
      <c r="G11" s="2938">
        <f>Table!Z143/Table!$C143</f>
        <v>3.1769466316710413</v>
      </c>
      <c r="H11" s="2938">
        <f>Table!AA143/Table!$C143</f>
        <v>4.0065616797900265</v>
      </c>
      <c r="I11" s="2938">
        <f>Table!AB143/Table!$C143</f>
        <v>3.5034995625546808</v>
      </c>
      <c r="J11" s="2938">
        <f>Table!AC143/Table!$C143</f>
        <v>3.5850831146106739</v>
      </c>
      <c r="K11" s="2938">
        <f>Table!AD143/Table!$C143</f>
        <v>4.0260279965004377</v>
      </c>
      <c r="L11" s="2938">
        <f>Table!AE143/Table!$C143</f>
        <v>4.71172353455818</v>
      </c>
    </row>
    <row r="12" spans="1:15" x14ac:dyDescent="0.25">
      <c r="B12" t="s">
        <v>103</v>
      </c>
      <c r="C12" s="2938">
        <v>1</v>
      </c>
      <c r="D12" s="2938">
        <f>Table!H161/Table!C161</f>
        <v>1.4498684595147617</v>
      </c>
      <c r="E12" s="2938">
        <f>Table!P161/Table!C161</f>
        <v>2.0856474714995614</v>
      </c>
      <c r="F12" s="2938">
        <f>Table!Y161/Table!$C161</f>
        <v>2.0529085062847119</v>
      </c>
      <c r="G12" s="2938">
        <f>Table!Z161/Table!$C161</f>
        <v>2.1064016369482608</v>
      </c>
      <c r="H12" s="2938">
        <f>Table!AA161/Table!$C161</f>
        <v>2.1832797427652735</v>
      </c>
      <c r="I12" s="2938">
        <f>Table!AB161/Table!$C161</f>
        <v>1.9330605086232096</v>
      </c>
      <c r="J12" s="2938">
        <f>Table!AC161/Table!$C161</f>
        <v>1.8699210757088571</v>
      </c>
      <c r="K12" s="2938">
        <f>Table!AD161/Table!$C161</f>
        <v>2.2665887167494883</v>
      </c>
      <c r="L12" s="2938">
        <f>Table!AE161/Table!$C161</f>
        <v>2.2315112540192925</v>
      </c>
    </row>
    <row r="13" spans="1:15" x14ac:dyDescent="0.25">
      <c r="B13" t="s">
        <v>105</v>
      </c>
      <c r="C13" s="2938">
        <v>1</v>
      </c>
      <c r="D13" s="2938">
        <f>Table!H179/Table!C179</f>
        <v>1.7333333333333334</v>
      </c>
      <c r="E13" s="2938">
        <f>Table!P179/Table!C179</f>
        <v>3.6888888888888891</v>
      </c>
      <c r="F13" s="2938">
        <f>Table!Y179/Table!$C179</f>
        <v>3.3555555555555556</v>
      </c>
      <c r="G13" s="2938">
        <f>Table!Z179/Table!$C179</f>
        <v>3.2</v>
      </c>
      <c r="H13" s="2938">
        <f>Table!AA179/Table!$C179</f>
        <v>3.9333333333333331</v>
      </c>
      <c r="I13" s="2938">
        <f>Table!AB179/Table!$C179</f>
        <v>3.2666666666666666</v>
      </c>
      <c r="J13" s="2938">
        <f>Table!AC179/Table!$C179</f>
        <v>4.2888888888888888</v>
      </c>
      <c r="K13" s="2938">
        <f>Table!AD179/Table!$C179</f>
        <v>4.8888888888888893</v>
      </c>
      <c r="L13" s="2938">
        <f>Table!AE179/Table!$C179</f>
        <v>4.822222222222222</v>
      </c>
    </row>
    <row r="14" spans="1:15" x14ac:dyDescent="0.25">
      <c r="B14" t="s">
        <v>106</v>
      </c>
      <c r="C14" s="2938">
        <v>1</v>
      </c>
      <c r="D14" s="2938">
        <f>Table!H189/Table!C189</f>
        <v>1.2483361064891847</v>
      </c>
      <c r="E14" s="2938">
        <f>Table!P189/Table!C189</f>
        <v>3.2512479201331117</v>
      </c>
      <c r="F14" s="2938">
        <f>Table!Y189/Table!$C189</f>
        <v>7.2454242928452581</v>
      </c>
      <c r="G14" s="2938">
        <f>Table!Z189/Table!$C189</f>
        <v>5.9891846921797001</v>
      </c>
      <c r="H14" s="2938">
        <f>Table!AA189/Table!$C189</f>
        <v>5.891014975041597</v>
      </c>
      <c r="I14" s="2938">
        <f>Table!AB189/Table!$C189</f>
        <v>5.0981697171381031</v>
      </c>
      <c r="J14" s="2938">
        <f>Table!AC189/Table!$C189</f>
        <v>7.3814475873544092</v>
      </c>
      <c r="K14" s="2938">
        <f>Table!AD189/Table!$C189</f>
        <v>7.0553244592346092</v>
      </c>
      <c r="L14" s="2938">
        <f>Table!AE189/Table!$C189</f>
        <v>6.5769550748752081</v>
      </c>
    </row>
    <row r="15" spans="1:15" x14ac:dyDescent="0.25">
      <c r="B15" t="s">
        <v>107</v>
      </c>
      <c r="C15" s="2938">
        <v>1</v>
      </c>
      <c r="D15" s="2938">
        <f>Table!H197/Table!C197</f>
        <v>2.2400775887794686</v>
      </c>
      <c r="E15" s="2938">
        <f>Table!P197/Table!C197</f>
        <v>2.4089823933154282</v>
      </c>
      <c r="F15" s="2938">
        <f>Table!Y197/Table!$C197</f>
        <v>4.6507012831990453</v>
      </c>
      <c r="G15" s="2938">
        <f>Table!Z197/Table!$C197</f>
        <v>4.3439271859146524</v>
      </c>
      <c r="H15" s="2938">
        <f>Table!AA197/Table!$C197</f>
        <v>4.5835571471202625</v>
      </c>
      <c r="I15" s="2938">
        <f>Table!AB197/Table!$C197</f>
        <v>4.6821844225604297</v>
      </c>
      <c r="J15" s="2938">
        <f>Table!AC197/Table!$C197</f>
        <v>4.6499552372426143</v>
      </c>
      <c r="K15" s="2938">
        <f>Table!AD197/Table!$C197</f>
        <v>4.8419874664279323</v>
      </c>
      <c r="L15" s="2938">
        <f>Table!AE197/Table!$C197</f>
        <v>4.8446732318710835</v>
      </c>
    </row>
    <row r="16" spans="1:15" x14ac:dyDescent="0.25">
      <c r="B16" t="s">
        <v>108</v>
      </c>
      <c r="C16" s="2938">
        <v>1</v>
      </c>
      <c r="D16" s="2938">
        <f>Table!H206/Table!C206</f>
        <v>1.2594654788418709</v>
      </c>
      <c r="E16" s="2938">
        <f>Table!P206/Table!C206</f>
        <v>3.2839643652561246</v>
      </c>
      <c r="F16" s="2938">
        <f>Table!Y206/Table!$C206</f>
        <v>2.0300668151447661</v>
      </c>
      <c r="G16" s="2938">
        <f>Table!Z206/Table!$C206</f>
        <v>2.1403118040089089</v>
      </c>
      <c r="H16" s="2938">
        <f>Table!AA206/Table!$C206</f>
        <v>2.2394209354120269</v>
      </c>
      <c r="I16" s="2938">
        <f>Table!AB206/Table!$C206</f>
        <v>2.1469933184855234</v>
      </c>
      <c r="J16" s="2938">
        <f>Table!AC206/Table!$C206</f>
        <v>1.8674832962138084</v>
      </c>
      <c r="K16" s="2938">
        <f>Table!AD206/Table!$C206</f>
        <v>2.453229398663697</v>
      </c>
      <c r="L16" s="2938">
        <f>Table!AE206/Table!$C206</f>
        <v>3.0668151447661471</v>
      </c>
    </row>
    <row r="17" spans="2:12" x14ac:dyDescent="0.25">
      <c r="B17" t="s">
        <v>241</v>
      </c>
      <c r="C17" s="2938"/>
      <c r="D17" s="2938"/>
      <c r="E17" s="2938"/>
      <c r="F17" s="2938"/>
      <c r="G17" s="2938"/>
      <c r="H17" s="2938"/>
      <c r="I17" s="2938"/>
      <c r="J17" s="2938"/>
      <c r="K17" s="2938"/>
      <c r="L17" s="2938"/>
    </row>
    <row r="18" spans="2:12" x14ac:dyDescent="0.25">
      <c r="C18">
        <v>1995</v>
      </c>
      <c r="D18">
        <v>2000</v>
      </c>
      <c r="E18">
        <v>2008</v>
      </c>
      <c r="F18">
        <v>2017</v>
      </c>
      <c r="G18">
        <v>2018</v>
      </c>
      <c r="H18">
        <v>2019</v>
      </c>
      <c r="I18">
        <v>2020</v>
      </c>
      <c r="J18">
        <v>2021</v>
      </c>
      <c r="K18">
        <v>2022</v>
      </c>
      <c r="L18">
        <v>2023</v>
      </c>
    </row>
    <row r="19" spans="2:12" x14ac:dyDescent="0.25">
      <c r="B19" t="s">
        <v>118</v>
      </c>
      <c r="C19" s="2938">
        <f>C3/D3</f>
        <v>0.4831636066304914</v>
      </c>
      <c r="D19" s="2938">
        <v>1</v>
      </c>
      <c r="E19" s="2938">
        <f>E3/$D3</f>
        <v>2.1222032260462353</v>
      </c>
      <c r="F19" s="2938">
        <f t="shared" ref="F19:K19" si="1">F3/$D3</f>
        <v>2.8756411209395676</v>
      </c>
      <c r="G19" s="2938">
        <f t="shared" si="1"/>
        <v>3.1917787854010262</v>
      </c>
      <c r="H19" s="2938">
        <f t="shared" si="1"/>
        <v>3.0611759458856764</v>
      </c>
      <c r="I19" s="2938">
        <f t="shared" si="1"/>
        <v>2.6382962907901581</v>
      </c>
      <c r="J19" s="2938">
        <f t="shared" si="1"/>
        <v>3.2993384375232293</v>
      </c>
      <c r="K19" s="2938">
        <f t="shared" si="1"/>
        <v>3.5303649743551624</v>
      </c>
      <c r="L19" s="2938"/>
    </row>
    <row r="20" spans="2:12" x14ac:dyDescent="0.25">
      <c r="B20" t="s">
        <v>92</v>
      </c>
      <c r="C20" s="2938">
        <f t="shared" ref="C20:C32" si="2">C4/D4</f>
        <v>0.69108952702702697</v>
      </c>
      <c r="D20" s="2938">
        <v>1</v>
      </c>
      <c r="E20" s="2938">
        <f t="shared" ref="E20:L32" si="3">E4/$D4</f>
        <v>1.4959881756756757</v>
      </c>
      <c r="F20" s="2938">
        <f t="shared" si="3"/>
        <v>1.6386190878378379</v>
      </c>
      <c r="G20" s="2938">
        <f t="shared" si="3"/>
        <v>1.6816934121621621</v>
      </c>
      <c r="H20" s="2938">
        <f t="shared" si="3"/>
        <v>1.8283361486486487</v>
      </c>
      <c r="I20" s="2938">
        <f t="shared" si="3"/>
        <v>1.6738809121621621</v>
      </c>
      <c r="J20" s="2938">
        <f t="shared" si="3"/>
        <v>2.0980785472972974</v>
      </c>
      <c r="K20" s="2938">
        <f t="shared" si="3"/>
        <v>2.372149493243243</v>
      </c>
      <c r="L20" s="2938">
        <f t="shared" si="3"/>
        <v>2.4552364864864864</v>
      </c>
    </row>
    <row r="21" spans="2:12" x14ac:dyDescent="0.25">
      <c r="B21" t="s">
        <v>235</v>
      </c>
      <c r="C21" s="2938"/>
      <c r="D21" s="2938">
        <v>1</v>
      </c>
      <c r="E21" s="2938">
        <f t="shared" si="3"/>
        <v>3.7869893494674733</v>
      </c>
      <c r="F21" s="2938">
        <f t="shared" si="3"/>
        <v>5.529576478823941</v>
      </c>
      <c r="G21" s="2938">
        <f t="shared" si="3"/>
        <v>6.2769388469423468</v>
      </c>
      <c r="H21" s="2938">
        <f t="shared" si="3"/>
        <v>6.3407670383519177</v>
      </c>
      <c r="I21" s="2938">
        <f t="shared" si="3"/>
        <v>7.1409320466023303</v>
      </c>
      <c r="J21" s="2938">
        <f t="shared" si="3"/>
        <v>9.2838891944597233</v>
      </c>
      <c r="K21" s="2938">
        <f t="shared" si="3"/>
        <v>8.4445972298614933</v>
      </c>
      <c r="L21" s="2938">
        <f t="shared" si="3"/>
        <v>8.489799489974498</v>
      </c>
    </row>
    <row r="22" spans="2:12" x14ac:dyDescent="0.25">
      <c r="B22" t="s">
        <v>114</v>
      </c>
      <c r="C22" s="2938">
        <f t="shared" si="2"/>
        <v>0.16806440791680644</v>
      </c>
      <c r="D22" s="2938">
        <v>1</v>
      </c>
      <c r="E22" s="2938">
        <f t="shared" si="3"/>
        <v>1.3659845689365984</v>
      </c>
      <c r="F22" s="2938">
        <f t="shared" si="3"/>
        <v>1.8799060717879905</v>
      </c>
      <c r="G22" s="2938">
        <f t="shared" si="3"/>
        <v>1.8970144246897014</v>
      </c>
      <c r="H22" s="2938">
        <f t="shared" si="3"/>
        <v>2.0815162697081515</v>
      </c>
      <c r="I22" s="2938">
        <f t="shared" si="3"/>
        <v>1.8396511237839652</v>
      </c>
      <c r="J22" s="2938">
        <f t="shared" si="3"/>
        <v>2.1100301912110031</v>
      </c>
      <c r="K22" s="2938">
        <f t="shared" si="3"/>
        <v>2.3096276417309625</v>
      </c>
      <c r="L22" s="2938">
        <f t="shared" si="3"/>
        <v>2.2703790674270379</v>
      </c>
    </row>
    <row r="23" spans="2:12" x14ac:dyDescent="0.25">
      <c r="B23" t="s">
        <v>96</v>
      </c>
      <c r="C23" s="2938">
        <f t="shared" si="2"/>
        <v>0.76772382107076764</v>
      </c>
      <c r="D23" s="2938">
        <v>1</v>
      </c>
      <c r="E23" s="2938">
        <f t="shared" si="3"/>
        <v>2.5390211218173699</v>
      </c>
      <c r="F23" s="2938">
        <f t="shared" si="3"/>
        <v>2.079765171335588</v>
      </c>
      <c r="G23" s="2938">
        <f t="shared" si="3"/>
        <v>2.749537362006254</v>
      </c>
      <c r="H23" s="2938">
        <f t="shared" si="3"/>
        <v>2.9231063748324932</v>
      </c>
      <c r="I23" s="2938">
        <f t="shared" si="3"/>
        <v>2.6134260736392063</v>
      </c>
      <c r="J23" s="2938">
        <f t="shared" si="3"/>
        <v>3.8880096994448348</v>
      </c>
      <c r="K23" s="2938">
        <f t="shared" si="3"/>
        <v>3.9914491736328253</v>
      </c>
      <c r="L23" s="2938">
        <f t="shared" si="3"/>
        <v>4.3094250526450129</v>
      </c>
    </row>
    <row r="24" spans="2:12" x14ac:dyDescent="0.25">
      <c r="B24" t="s">
        <v>97</v>
      </c>
      <c r="C24" s="2938">
        <f t="shared" si="2"/>
        <v>0.43553597650513948</v>
      </c>
      <c r="D24" s="2938">
        <v>1</v>
      </c>
      <c r="E24" s="2938">
        <f t="shared" si="3"/>
        <v>0.82024132034085129</v>
      </c>
      <c r="F24" s="2938">
        <f t="shared" si="3"/>
        <v>0.99794419970631421</v>
      </c>
      <c r="G24" s="2938">
        <f t="shared" si="3"/>
        <v>0.76211453744493385</v>
      </c>
      <c r="H24" s="2938">
        <f t="shared" si="3"/>
        <v>1.0229074889867842</v>
      </c>
      <c r="I24" s="2938">
        <f t="shared" si="3"/>
        <v>1.0525697503671072</v>
      </c>
      <c r="J24" s="2938">
        <f t="shared" si="3"/>
        <v>1.2226138032305434</v>
      </c>
      <c r="K24" s="2938">
        <f t="shared" si="3"/>
        <v>1.7515418502202642</v>
      </c>
      <c r="L24" s="2938">
        <f t="shared" si="3"/>
        <v>1.758590308370044</v>
      </c>
    </row>
    <row r="25" spans="2:12" x14ac:dyDescent="0.25">
      <c r="B25" t="s">
        <v>98</v>
      </c>
      <c r="C25" s="2938">
        <f t="shared" si="2"/>
        <v>0.28550074738415543</v>
      </c>
      <c r="D25" s="2938">
        <v>1</v>
      </c>
      <c r="E25" s="2938">
        <f t="shared" si="3"/>
        <v>1.9013452914798208</v>
      </c>
      <c r="F25" s="2938">
        <f t="shared" si="3"/>
        <v>4.3931240657698059</v>
      </c>
      <c r="G25" s="2938">
        <f t="shared" si="3"/>
        <v>6.8430493273542599</v>
      </c>
      <c r="H25" s="2938">
        <f t="shared" si="3"/>
        <v>7.5186846038863973</v>
      </c>
      <c r="I25" s="2938">
        <f t="shared" si="3"/>
        <v>5.6801195814648731</v>
      </c>
      <c r="J25" s="2938">
        <f t="shared" si="3"/>
        <v>7.4843049327354256</v>
      </c>
      <c r="K25" s="2938">
        <f t="shared" si="3"/>
        <v>8.5246636771300448</v>
      </c>
      <c r="L25" s="2938">
        <f t="shared" si="3"/>
        <v>10.533632286995516</v>
      </c>
    </row>
    <row r="26" spans="2:12" x14ac:dyDescent="0.25">
      <c r="B26" t="s">
        <v>119</v>
      </c>
      <c r="C26" s="2938">
        <f t="shared" si="2"/>
        <v>1.036582941215455</v>
      </c>
      <c r="D26" s="2938">
        <v>1</v>
      </c>
      <c r="E26" s="2938">
        <f t="shared" si="3"/>
        <v>2.489363112200941</v>
      </c>
      <c r="F26" s="2938">
        <f t="shared" si="3"/>
        <v>5.7124395254821394</v>
      </c>
      <c r="G26" s="2938">
        <f t="shared" si="3"/>
        <v>5.9621578633441583</v>
      </c>
      <c r="H26" s="2938">
        <f t="shared" si="3"/>
        <v>4.4042680098084697</v>
      </c>
      <c r="I26" s="2938">
        <f t="shared" si="3"/>
        <v>4.2830538803101597</v>
      </c>
      <c r="J26" s="2938">
        <f t="shared" si="3"/>
        <v>5.2483928689774002</v>
      </c>
      <c r="K26" s="2938">
        <f t="shared" si="3"/>
        <v>5.7300019882033268</v>
      </c>
      <c r="L26" s="2938"/>
    </row>
    <row r="27" spans="2:12" x14ac:dyDescent="0.25">
      <c r="B27" t="s">
        <v>100</v>
      </c>
      <c r="C27" s="2938">
        <f t="shared" si="2"/>
        <v>0.61484669176976869</v>
      </c>
      <c r="D27" s="2938">
        <v>1</v>
      </c>
      <c r="E27" s="2938">
        <f t="shared" si="3"/>
        <v>2.1881387842926308</v>
      </c>
      <c r="F27" s="2938">
        <f t="shared" si="3"/>
        <v>1.7140935987089834</v>
      </c>
      <c r="G27" s="2938">
        <f t="shared" si="3"/>
        <v>1.9533351264120498</v>
      </c>
      <c r="H27" s="2938">
        <f t="shared" si="3"/>
        <v>2.4634211941904254</v>
      </c>
      <c r="I27" s="2938">
        <f t="shared" si="3"/>
        <v>2.1541151156535774</v>
      </c>
      <c r="J27" s="2938">
        <f t="shared" si="3"/>
        <v>2.2042764927380314</v>
      </c>
      <c r="K27" s="2938">
        <f t="shared" si="3"/>
        <v>2.4753899946207643</v>
      </c>
      <c r="L27" s="2938">
        <f t="shared" si="3"/>
        <v>2.8969876277568587</v>
      </c>
    </row>
    <row r="28" spans="2:12" x14ac:dyDescent="0.25">
      <c r="B28" t="s">
        <v>103</v>
      </c>
      <c r="C28" s="2938">
        <f t="shared" si="2"/>
        <v>0.68971774193548385</v>
      </c>
      <c r="D28" s="2938">
        <v>1</v>
      </c>
      <c r="E28" s="2938">
        <f t="shared" si="3"/>
        <v>1.438508064516129</v>
      </c>
      <c r="F28" s="2938">
        <f t="shared" si="3"/>
        <v>1.4159274193548386</v>
      </c>
      <c r="G28" s="2938">
        <f t="shared" si="3"/>
        <v>1.4528225806451613</v>
      </c>
      <c r="H28" s="2938">
        <f t="shared" si="3"/>
        <v>1.5058467741935486</v>
      </c>
      <c r="I28" s="2938">
        <f t="shared" si="3"/>
        <v>1.3332661290322581</v>
      </c>
      <c r="J28" s="2938">
        <f t="shared" si="3"/>
        <v>1.2897177419354839</v>
      </c>
      <c r="K28" s="2938">
        <f t="shared" si="3"/>
        <v>1.5633064516129032</v>
      </c>
      <c r="L28" s="2938">
        <f t="shared" si="3"/>
        <v>1.5391129032258064</v>
      </c>
    </row>
    <row r="29" spans="2:12" x14ac:dyDescent="0.25">
      <c r="B29" t="s">
        <v>105</v>
      </c>
      <c r="C29" s="2938">
        <f t="shared" si="2"/>
        <v>0.57692307692307687</v>
      </c>
      <c r="D29" s="2938">
        <v>1</v>
      </c>
      <c r="E29" s="2938">
        <f t="shared" si="3"/>
        <v>2.1282051282051282</v>
      </c>
      <c r="F29" s="2938">
        <f t="shared" si="3"/>
        <v>1.9358974358974359</v>
      </c>
      <c r="G29" s="2938">
        <f t="shared" si="3"/>
        <v>1.8461538461538463</v>
      </c>
      <c r="H29" s="2938">
        <f t="shared" si="3"/>
        <v>2.2692307692307692</v>
      </c>
      <c r="I29" s="2938">
        <f t="shared" si="3"/>
        <v>1.8846153846153846</v>
      </c>
      <c r="J29" s="2938">
        <f t="shared" si="3"/>
        <v>2.474358974358974</v>
      </c>
      <c r="K29" s="2938">
        <f t="shared" si="3"/>
        <v>2.8205128205128207</v>
      </c>
      <c r="L29" s="2938">
        <f t="shared" si="3"/>
        <v>2.7820512820512819</v>
      </c>
    </row>
    <row r="30" spans="2:12" x14ac:dyDescent="0.25">
      <c r="B30" t="s">
        <v>106</v>
      </c>
      <c r="C30" s="2938">
        <f t="shared" si="2"/>
        <v>0.80106631122959016</v>
      </c>
      <c r="D30" s="2938">
        <v>1</v>
      </c>
      <c r="E30" s="2938">
        <f t="shared" si="3"/>
        <v>2.6044651782739088</v>
      </c>
      <c r="F30" s="2938">
        <f t="shared" si="3"/>
        <v>5.8040653115628125</v>
      </c>
      <c r="G30" s="2938">
        <f t="shared" si="3"/>
        <v>4.7977340886371209</v>
      </c>
      <c r="H30" s="2938">
        <f t="shared" si="3"/>
        <v>4.7190936354548478</v>
      </c>
      <c r="I30" s="2938">
        <f t="shared" si="3"/>
        <v>4.083972009330223</v>
      </c>
      <c r="J30" s="2938">
        <f t="shared" si="3"/>
        <v>5.9130289903365547</v>
      </c>
      <c r="K30" s="2938">
        <f t="shared" si="3"/>
        <v>5.651782739086971</v>
      </c>
      <c r="L30" s="2938">
        <f t="shared" si="3"/>
        <v>5.268577140953016</v>
      </c>
    </row>
    <row r="31" spans="2:12" x14ac:dyDescent="0.25">
      <c r="B31" t="s">
        <v>107</v>
      </c>
      <c r="C31" s="2938">
        <f t="shared" si="2"/>
        <v>0.44641310863917943</v>
      </c>
      <c r="D31" s="2938">
        <v>1</v>
      </c>
      <c r="E31" s="2938">
        <f t="shared" si="3"/>
        <v>1.0754013188569906</v>
      </c>
      <c r="F31" s="2938">
        <f t="shared" si="3"/>
        <v>2.0761340171851064</v>
      </c>
      <c r="G31" s="2938">
        <f t="shared" si="3"/>
        <v>1.9391860387664026</v>
      </c>
      <c r="H31" s="2938">
        <f t="shared" si="3"/>
        <v>2.0461599946712852</v>
      </c>
      <c r="I31" s="2938">
        <f t="shared" si="3"/>
        <v>2.0901885032971426</v>
      </c>
      <c r="J31" s="2938">
        <f t="shared" si="3"/>
        <v>2.0758009724905087</v>
      </c>
      <c r="K31" s="2938">
        <f t="shared" si="3"/>
        <v>2.1615266768800376</v>
      </c>
      <c r="L31" s="2938">
        <f t="shared" si="3"/>
        <v>2.1627256377805906</v>
      </c>
    </row>
    <row r="32" spans="2:12" x14ac:dyDescent="0.25">
      <c r="B32" t="s">
        <v>108</v>
      </c>
      <c r="C32" s="2938">
        <f t="shared" si="2"/>
        <v>0.79398762157382841</v>
      </c>
      <c r="D32" s="2938">
        <v>1</v>
      </c>
      <c r="E32" s="2938">
        <f t="shared" si="3"/>
        <v>2.6074270557029173</v>
      </c>
      <c r="F32" s="2938">
        <f t="shared" si="3"/>
        <v>1.6118479221927497</v>
      </c>
      <c r="G32" s="2938">
        <f t="shared" si="3"/>
        <v>1.6993810786914236</v>
      </c>
      <c r="H32" s="2938">
        <f t="shared" si="3"/>
        <v>1.7780725022104333</v>
      </c>
      <c r="I32" s="2938">
        <f t="shared" si="3"/>
        <v>1.7046861184792219</v>
      </c>
      <c r="J32" s="2938">
        <f t="shared" si="3"/>
        <v>1.482758620689655</v>
      </c>
      <c r="K32" s="2938">
        <f t="shared" si="3"/>
        <v>1.9478337754199821</v>
      </c>
      <c r="L32" s="2938">
        <f t="shared" si="3"/>
        <v>2.4350132625994694</v>
      </c>
    </row>
    <row r="33" spans="2:12" x14ac:dyDescent="0.25">
      <c r="B33" t="s">
        <v>241</v>
      </c>
    </row>
    <row r="35" spans="2:12" ht="15.75" x14ac:dyDescent="0.25">
      <c r="B35" s="3234"/>
      <c r="C35" s="3235">
        <v>1995</v>
      </c>
      <c r="D35" s="3235">
        <v>2000</v>
      </c>
      <c r="E35" s="3235">
        <v>2008</v>
      </c>
      <c r="F35" s="3235">
        <v>2017</v>
      </c>
      <c r="G35" s="3235">
        <v>2018</v>
      </c>
      <c r="H35" s="3235">
        <v>2019</v>
      </c>
      <c r="I35" s="3235">
        <v>2020</v>
      </c>
      <c r="J35" s="3235">
        <v>2021</v>
      </c>
      <c r="K35" s="3235">
        <v>2022</v>
      </c>
      <c r="L35" s="3236">
        <v>2023</v>
      </c>
    </row>
    <row r="36" spans="2:12" ht="15.75" x14ac:dyDescent="0.25">
      <c r="B36" s="3237" t="s">
        <v>98</v>
      </c>
      <c r="C36" s="3222">
        <v>0.28550074738415543</v>
      </c>
      <c r="D36" s="3223">
        <v>1</v>
      </c>
      <c r="E36" s="3223">
        <v>1.9013452914798208</v>
      </c>
      <c r="F36" s="3223">
        <v>4.3931240657698059</v>
      </c>
      <c r="G36" s="3223">
        <v>6.8430493273542599</v>
      </c>
      <c r="H36" s="3223">
        <v>7.5186846038863973</v>
      </c>
      <c r="I36" s="3223">
        <v>5.6801195814648731</v>
      </c>
      <c r="J36" s="3223">
        <v>7.4843049327354256</v>
      </c>
      <c r="K36" s="3223">
        <v>8.5246636771300448</v>
      </c>
      <c r="L36" s="3224">
        <v>10.533632286995516</v>
      </c>
    </row>
    <row r="37" spans="2:12" ht="15.75" x14ac:dyDescent="0.25">
      <c r="B37" s="3238" t="s">
        <v>235</v>
      </c>
      <c r="C37" s="3225"/>
      <c r="D37" s="3226">
        <v>1</v>
      </c>
      <c r="E37" s="3226">
        <v>3.7869893494674733</v>
      </c>
      <c r="F37" s="3226">
        <v>5.529576478823941</v>
      </c>
      <c r="G37" s="3226">
        <v>6.2769388469423468</v>
      </c>
      <c r="H37" s="3226">
        <v>6.3407670383519177</v>
      </c>
      <c r="I37" s="3226">
        <v>7.1409320466023303</v>
      </c>
      <c r="J37" s="3226">
        <v>9.2838891944597233</v>
      </c>
      <c r="K37" s="3226">
        <v>8.4445972298614933</v>
      </c>
      <c r="L37" s="3227">
        <v>8.489799489974498</v>
      </c>
    </row>
    <row r="38" spans="2:12" ht="15.75" x14ac:dyDescent="0.25">
      <c r="B38" s="3238" t="s">
        <v>119</v>
      </c>
      <c r="C38" s="3225">
        <v>1.036582941215455</v>
      </c>
      <c r="D38" s="3226">
        <v>1</v>
      </c>
      <c r="E38" s="3226">
        <v>2.489363112200941</v>
      </c>
      <c r="F38" s="3226">
        <v>5.7124395254821394</v>
      </c>
      <c r="G38" s="3226">
        <v>5.9621578633441583</v>
      </c>
      <c r="H38" s="3226">
        <v>4.4042680098084697</v>
      </c>
      <c r="I38" s="3226">
        <v>4.2830538803101597</v>
      </c>
      <c r="J38" s="3226">
        <v>5.2483928689774002</v>
      </c>
      <c r="K38" s="3226">
        <v>5.7300019882033268</v>
      </c>
      <c r="L38" s="3227"/>
    </row>
    <row r="39" spans="2:12" ht="15.75" x14ac:dyDescent="0.25">
      <c r="B39" s="3238" t="s">
        <v>106</v>
      </c>
      <c r="C39" s="3225">
        <v>0.80106631122959016</v>
      </c>
      <c r="D39" s="3226">
        <v>1</v>
      </c>
      <c r="E39" s="3226">
        <v>2.6044651782739088</v>
      </c>
      <c r="F39" s="3226">
        <v>5.8040653115628125</v>
      </c>
      <c r="G39" s="3226">
        <v>4.7977340886371209</v>
      </c>
      <c r="H39" s="3226">
        <v>4.7190936354548478</v>
      </c>
      <c r="I39" s="3226">
        <v>4.083972009330223</v>
      </c>
      <c r="J39" s="3226">
        <v>5.9130289903365547</v>
      </c>
      <c r="K39" s="3226">
        <v>5.651782739086971</v>
      </c>
      <c r="L39" s="3227">
        <v>5.268577140953016</v>
      </c>
    </row>
    <row r="40" spans="2:12" ht="15.75" x14ac:dyDescent="0.25">
      <c r="B40" s="3239" t="s">
        <v>96</v>
      </c>
      <c r="C40" s="3231">
        <v>0.76772382107076764</v>
      </c>
      <c r="D40" s="3232">
        <v>1</v>
      </c>
      <c r="E40" s="3232">
        <v>2.5390211218173699</v>
      </c>
      <c r="F40" s="3232">
        <v>2.079765171335588</v>
      </c>
      <c r="G40" s="3232">
        <v>2.749537362006254</v>
      </c>
      <c r="H40" s="3232">
        <v>2.9231063748324932</v>
      </c>
      <c r="I40" s="3232">
        <v>2.6134260736392063</v>
      </c>
      <c r="J40" s="3232">
        <v>3.8880096994448348</v>
      </c>
      <c r="K40" s="3232">
        <v>3.9914491736328253</v>
      </c>
      <c r="L40" s="3233">
        <v>4.3094250526450129</v>
      </c>
    </row>
    <row r="41" spans="2:12" ht="15.75" x14ac:dyDescent="0.25">
      <c r="B41" s="3238" t="s">
        <v>118</v>
      </c>
      <c r="C41" s="3225">
        <v>0.4831636066304914</v>
      </c>
      <c r="D41" s="3226">
        <v>1</v>
      </c>
      <c r="E41" s="3226">
        <v>2.1222032260462353</v>
      </c>
      <c r="F41" s="3226">
        <v>2.8756411209395676</v>
      </c>
      <c r="G41" s="3226">
        <v>3.1917787854010262</v>
      </c>
      <c r="H41" s="3226">
        <v>3.0611759458856764</v>
      </c>
      <c r="I41" s="3226">
        <v>2.6382962907901581</v>
      </c>
      <c r="J41" s="3226">
        <v>3.2993384375232293</v>
      </c>
      <c r="K41" s="3226">
        <v>3.5303649743551624</v>
      </c>
      <c r="L41" s="3227"/>
    </row>
    <row r="42" spans="2:12" ht="15.75" x14ac:dyDescent="0.25">
      <c r="B42" s="3238" t="s">
        <v>105</v>
      </c>
      <c r="C42" s="3225">
        <v>0.57692307692307687</v>
      </c>
      <c r="D42" s="3226">
        <v>1</v>
      </c>
      <c r="E42" s="3226">
        <v>2.1282051282051282</v>
      </c>
      <c r="F42" s="3226">
        <v>1.9358974358974359</v>
      </c>
      <c r="G42" s="3226">
        <v>1.8461538461538463</v>
      </c>
      <c r="H42" s="3226">
        <v>2.2692307692307692</v>
      </c>
      <c r="I42" s="3226">
        <v>1.8846153846153846</v>
      </c>
      <c r="J42" s="3226">
        <v>2.474358974358974</v>
      </c>
      <c r="K42" s="3226">
        <v>2.8205128205128207</v>
      </c>
      <c r="L42" s="3227">
        <v>2.7820512820512819</v>
      </c>
    </row>
    <row r="43" spans="2:12" ht="15.75" x14ac:dyDescent="0.25">
      <c r="B43" s="3238" t="s">
        <v>100</v>
      </c>
      <c r="C43" s="3225">
        <v>0.61484669176976869</v>
      </c>
      <c r="D43" s="3226">
        <v>1</v>
      </c>
      <c r="E43" s="3226">
        <v>2.1881387842926308</v>
      </c>
      <c r="F43" s="3226">
        <v>1.7140935987089834</v>
      </c>
      <c r="G43" s="3226">
        <v>1.9533351264120498</v>
      </c>
      <c r="H43" s="3226">
        <v>2.4634211941904254</v>
      </c>
      <c r="I43" s="3226">
        <v>2.1541151156535774</v>
      </c>
      <c r="J43" s="3226">
        <v>2.2042764927380314</v>
      </c>
      <c r="K43" s="3226">
        <v>2.4753899946207643</v>
      </c>
      <c r="L43" s="3227">
        <v>2.8969876277568587</v>
      </c>
    </row>
    <row r="44" spans="2:12" ht="15.75" x14ac:dyDescent="0.25">
      <c r="B44" s="3238" t="s">
        <v>92</v>
      </c>
      <c r="C44" s="3225">
        <v>0.69108952702702697</v>
      </c>
      <c r="D44" s="3226">
        <v>1</v>
      </c>
      <c r="E44" s="3226">
        <v>1.4959881756756757</v>
      </c>
      <c r="F44" s="3226">
        <v>1.6386190878378379</v>
      </c>
      <c r="G44" s="3226">
        <v>1.6816934121621621</v>
      </c>
      <c r="H44" s="3226">
        <v>1.8283361486486487</v>
      </c>
      <c r="I44" s="3226">
        <v>1.6738809121621621</v>
      </c>
      <c r="J44" s="3226">
        <v>2.0980785472972974</v>
      </c>
      <c r="K44" s="3226">
        <v>2.372149493243243</v>
      </c>
      <c r="L44" s="3227">
        <v>2.4552364864864864</v>
      </c>
    </row>
    <row r="45" spans="2:12" ht="15.75" x14ac:dyDescent="0.25">
      <c r="B45" s="3238" t="s">
        <v>114</v>
      </c>
      <c r="C45" s="3225">
        <v>0.16806440791680644</v>
      </c>
      <c r="D45" s="3226">
        <v>1</v>
      </c>
      <c r="E45" s="3226">
        <v>1.3659845689365984</v>
      </c>
      <c r="F45" s="3226">
        <v>1.8799060717879905</v>
      </c>
      <c r="G45" s="3226">
        <v>1.8970144246897014</v>
      </c>
      <c r="H45" s="3226">
        <v>2.0815162697081515</v>
      </c>
      <c r="I45" s="3226">
        <v>1.8396511237839652</v>
      </c>
      <c r="J45" s="3226">
        <v>2.1100301912110031</v>
      </c>
      <c r="K45" s="3226">
        <v>2.3096276417309625</v>
      </c>
      <c r="L45" s="3227">
        <v>2.2703790674270379</v>
      </c>
    </row>
    <row r="46" spans="2:12" ht="15.75" x14ac:dyDescent="0.25">
      <c r="B46" s="3238" t="s">
        <v>107</v>
      </c>
      <c r="C46" s="3225">
        <v>0.44641310863917943</v>
      </c>
      <c r="D46" s="3226">
        <v>1</v>
      </c>
      <c r="E46" s="3226">
        <v>1.0754013188569906</v>
      </c>
      <c r="F46" s="3226">
        <v>2.0761340171851064</v>
      </c>
      <c r="G46" s="3226">
        <v>1.9391860387664026</v>
      </c>
      <c r="H46" s="3226">
        <v>2.0461599946712852</v>
      </c>
      <c r="I46" s="3226">
        <v>2.0901885032971426</v>
      </c>
      <c r="J46" s="3226">
        <v>2.0758009724905087</v>
      </c>
      <c r="K46" s="3226">
        <v>2.1615266768800376</v>
      </c>
      <c r="L46" s="3227">
        <v>2.1627256377805906</v>
      </c>
    </row>
    <row r="47" spans="2:12" ht="15.75" x14ac:dyDescent="0.25">
      <c r="B47" s="3238" t="s">
        <v>108</v>
      </c>
      <c r="C47" s="3225">
        <v>0.79398762157382841</v>
      </c>
      <c r="D47" s="3226">
        <v>1</v>
      </c>
      <c r="E47" s="3226">
        <v>2.6074270557029173</v>
      </c>
      <c r="F47" s="3226">
        <v>1.6118479221927497</v>
      </c>
      <c r="G47" s="3226">
        <v>1.6993810786914236</v>
      </c>
      <c r="H47" s="3226">
        <v>1.7780725022104333</v>
      </c>
      <c r="I47" s="3226">
        <v>1.7046861184792219</v>
      </c>
      <c r="J47" s="3226">
        <v>1.482758620689655</v>
      </c>
      <c r="K47" s="3226">
        <v>1.9478337754199821</v>
      </c>
      <c r="L47" s="3227">
        <v>2.4350132625994694</v>
      </c>
    </row>
    <row r="48" spans="2:12" ht="15.75" x14ac:dyDescent="0.25">
      <c r="B48" s="3238" t="s">
        <v>97</v>
      </c>
      <c r="C48" s="3225">
        <v>0.43553597650513948</v>
      </c>
      <c r="D48" s="3226">
        <v>1</v>
      </c>
      <c r="E48" s="3226">
        <v>0.82024132034085129</v>
      </c>
      <c r="F48" s="3226">
        <v>0.99794419970631421</v>
      </c>
      <c r="G48" s="3226">
        <v>0.76211453744493385</v>
      </c>
      <c r="H48" s="3226">
        <v>1.0229074889867842</v>
      </c>
      <c r="I48" s="3226">
        <v>1.0525697503671072</v>
      </c>
      <c r="J48" s="3226">
        <v>1.2226138032305434</v>
      </c>
      <c r="K48" s="3226">
        <v>1.7515418502202642</v>
      </c>
      <c r="L48" s="3227">
        <v>1.758590308370044</v>
      </c>
    </row>
    <row r="49" spans="2:12" ht="15.75" x14ac:dyDescent="0.25">
      <c r="B49" s="3240" t="s">
        <v>103</v>
      </c>
      <c r="C49" s="3228">
        <v>0.68971774193548385</v>
      </c>
      <c r="D49" s="3229">
        <v>1</v>
      </c>
      <c r="E49" s="3229">
        <v>1.438508064516129</v>
      </c>
      <c r="F49" s="3229">
        <v>1.4159274193548386</v>
      </c>
      <c r="G49" s="3229">
        <v>1.4528225806451613</v>
      </c>
      <c r="H49" s="3229">
        <v>1.5058467741935486</v>
      </c>
      <c r="I49" s="3229">
        <v>1.3332661290322581</v>
      </c>
      <c r="J49" s="3229">
        <v>1.2897177419354839</v>
      </c>
      <c r="K49" s="3229">
        <v>1.5633064516129032</v>
      </c>
      <c r="L49" s="3230">
        <v>1.5391129032258064</v>
      </c>
    </row>
    <row r="50" spans="2:12" x14ac:dyDescent="0.25">
      <c r="B50" s="3211" t="s">
        <v>238</v>
      </c>
    </row>
    <row r="54" spans="2:12" ht="18" customHeight="1" x14ac:dyDescent="0.25"/>
    <row r="55" spans="2:12" ht="18" customHeight="1" x14ac:dyDescent="0.25"/>
    <row r="56" spans="2:12" ht="18" customHeight="1" x14ac:dyDescent="0.25"/>
    <row r="57" spans="2:12" ht="18" customHeight="1" x14ac:dyDescent="0.25"/>
    <row r="58" spans="2:12" ht="18" customHeight="1" x14ac:dyDescent="0.25"/>
    <row r="59" spans="2:12" ht="18" customHeight="1" x14ac:dyDescent="0.25"/>
    <row r="60" spans="2:12" ht="18" customHeight="1" x14ac:dyDescent="0.25"/>
    <row r="61" spans="2:12" ht="18" customHeight="1" x14ac:dyDescent="0.25"/>
    <row r="62" spans="2:12" ht="18" customHeight="1" x14ac:dyDescent="0.25"/>
    <row r="63" spans="2:12" ht="18" customHeight="1" x14ac:dyDescent="0.25"/>
    <row r="64" spans="2:12" ht="18" customHeight="1" x14ac:dyDescent="0.25"/>
    <row r="65" ht="18" customHeight="1" x14ac:dyDescent="0.25"/>
    <row r="66" ht="18" customHeight="1" x14ac:dyDescent="0.25"/>
    <row r="67" ht="18" customHeight="1" x14ac:dyDescent="0.25"/>
    <row r="68" ht="18" customHeight="1" x14ac:dyDescent="0.25"/>
    <row r="69" ht="18" customHeight="1" x14ac:dyDescent="0.25"/>
    <row r="70" ht="18" customHeight="1" x14ac:dyDescent="0.25"/>
    <row r="71" ht="18" customHeight="1" x14ac:dyDescent="0.25"/>
    <row r="72" ht="18" customHeight="1" x14ac:dyDescent="0.25"/>
    <row r="73" ht="18" customHeight="1" x14ac:dyDescent="0.25"/>
    <row r="74" ht="18" customHeight="1" x14ac:dyDescent="0.25"/>
    <row r="75" ht="18" customHeight="1" x14ac:dyDescent="0.25"/>
    <row r="76" ht="18" customHeight="1" x14ac:dyDescent="0.25"/>
    <row r="77" ht="18" customHeight="1" x14ac:dyDescent="0.25"/>
    <row r="78" ht="18" customHeight="1" x14ac:dyDescent="0.25"/>
    <row r="79" ht="18" customHeight="1" x14ac:dyDescent="0.25"/>
    <row r="80" ht="18" customHeight="1" x14ac:dyDescent="0.25"/>
    <row r="81" ht="18" customHeight="1" x14ac:dyDescent="0.25"/>
  </sheetData>
  <sortState ref="B36:L49">
    <sortCondition descending="1" ref="K36:K49"/>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D48"/>
  <sheetViews>
    <sheetView workbookViewId="0">
      <selection activeCell="D47" sqref="D47"/>
    </sheetView>
  </sheetViews>
  <sheetFormatPr baseColWidth="10" defaultRowHeight="15" x14ac:dyDescent="0.25"/>
  <sheetData>
    <row r="1" spans="1:30" x14ac:dyDescent="0.25">
      <c r="A1" s="3082" t="s">
        <v>122</v>
      </c>
      <c r="B1" s="3080"/>
      <c r="C1" s="3080"/>
      <c r="D1" s="3080"/>
      <c r="E1" s="3080"/>
      <c r="F1" s="3080"/>
      <c r="G1" s="3080"/>
      <c r="H1" s="3080"/>
      <c r="I1" s="3080"/>
      <c r="J1" s="3080"/>
      <c r="K1" s="3080"/>
      <c r="L1" s="3080"/>
      <c r="M1" s="3080"/>
      <c r="N1" s="3080"/>
      <c r="O1" s="3080"/>
      <c r="P1" s="3080"/>
      <c r="Q1" s="3080"/>
      <c r="R1" s="3080"/>
      <c r="S1" s="3080"/>
      <c r="T1" s="3080"/>
      <c r="U1" s="3080"/>
      <c r="V1" s="3080"/>
      <c r="W1" s="3080"/>
      <c r="X1" s="3080"/>
      <c r="Y1" s="3080"/>
      <c r="Z1" s="3080"/>
      <c r="AA1" s="3080"/>
      <c r="AB1" s="3080"/>
      <c r="AC1" s="3080"/>
      <c r="AD1" s="3080"/>
    </row>
    <row r="2" spans="1:30" x14ac:dyDescent="0.25">
      <c r="A2" s="3082" t="s">
        <v>123</v>
      </c>
      <c r="B2" s="3081" t="s">
        <v>124</v>
      </c>
      <c r="C2" s="3080"/>
      <c r="D2" s="3080"/>
      <c r="E2" s="3080"/>
      <c r="F2" s="3080"/>
      <c r="G2" s="3080"/>
      <c r="H2" s="3080"/>
      <c r="I2" s="3080"/>
      <c r="J2" s="3080"/>
      <c r="K2" s="3080"/>
      <c r="L2" s="3080"/>
      <c r="M2" s="3080"/>
      <c r="N2" s="3080"/>
      <c r="O2" s="3080"/>
      <c r="P2" s="3080"/>
      <c r="Q2" s="3080"/>
      <c r="R2" s="3080"/>
      <c r="S2" s="3080"/>
      <c r="T2" s="3080"/>
      <c r="U2" s="3080"/>
      <c r="V2" s="3080"/>
      <c r="W2" s="3080"/>
      <c r="X2" s="3080"/>
      <c r="Y2" s="3080"/>
      <c r="Z2" s="3080"/>
      <c r="AA2" s="3080"/>
      <c r="AB2" s="3080"/>
      <c r="AC2" s="3080"/>
      <c r="AD2" s="3080"/>
    </row>
    <row r="3" spans="1:30" x14ac:dyDescent="0.25">
      <c r="A3" s="3082" t="s">
        <v>125</v>
      </c>
      <c r="B3" s="3082" t="s">
        <v>126</v>
      </c>
      <c r="C3" s="3080"/>
      <c r="D3" s="3080"/>
      <c r="E3" s="3080"/>
      <c r="F3" s="3080"/>
      <c r="G3" s="3080"/>
      <c r="H3" s="3080"/>
      <c r="I3" s="3080"/>
      <c r="J3" s="3080"/>
      <c r="K3" s="3080"/>
      <c r="L3" s="3080"/>
      <c r="M3" s="3080"/>
      <c r="N3" s="3080"/>
      <c r="O3" s="3080"/>
      <c r="P3" s="3080"/>
      <c r="Q3" s="3080"/>
      <c r="R3" s="3080"/>
      <c r="S3" s="3080"/>
      <c r="T3" s="3080"/>
      <c r="U3" s="3080"/>
      <c r="V3" s="3080"/>
      <c r="W3" s="3080"/>
      <c r="X3" s="3080"/>
      <c r="Y3" s="3080"/>
      <c r="Z3" s="3080"/>
      <c r="AA3" s="3080"/>
      <c r="AB3" s="3080"/>
      <c r="AC3" s="3080"/>
      <c r="AD3" s="3080"/>
    </row>
    <row r="5" spans="1:30" x14ac:dyDescent="0.25">
      <c r="A5" s="3081" t="s">
        <v>127</v>
      </c>
      <c r="B5" s="3080"/>
      <c r="C5" s="3082" t="s">
        <v>128</v>
      </c>
      <c r="D5" s="3080"/>
      <c r="E5" s="3080"/>
      <c r="F5" s="3080"/>
      <c r="G5" s="3080"/>
      <c r="H5" s="3080"/>
      <c r="I5" s="3080"/>
      <c r="J5" s="3080"/>
      <c r="K5" s="3080"/>
      <c r="L5" s="3080"/>
      <c r="M5" s="3080"/>
      <c r="N5" s="3080"/>
      <c r="O5" s="3080"/>
      <c r="P5" s="3080"/>
      <c r="Q5" s="3080"/>
      <c r="R5" s="3080"/>
      <c r="S5" s="3080"/>
      <c r="T5" s="3080"/>
      <c r="U5" s="3080"/>
      <c r="V5" s="3080"/>
      <c r="W5" s="3080"/>
      <c r="X5" s="3080"/>
      <c r="Y5" s="3080"/>
      <c r="Z5" s="3080"/>
      <c r="AA5" s="3080"/>
      <c r="AB5" s="3080"/>
      <c r="AC5" s="3080"/>
      <c r="AD5" s="3080"/>
    </row>
    <row r="6" spans="1:30" x14ac:dyDescent="0.25">
      <c r="A6" s="3081" t="s">
        <v>129</v>
      </c>
      <c r="B6" s="3080"/>
      <c r="C6" s="3082" t="s">
        <v>130</v>
      </c>
      <c r="D6" s="3080"/>
      <c r="E6" s="3080"/>
      <c r="F6" s="3080"/>
      <c r="G6" s="3080"/>
      <c r="H6" s="3080"/>
      <c r="I6" s="3080"/>
      <c r="J6" s="3080"/>
      <c r="K6" s="3080"/>
      <c r="L6" s="3080"/>
      <c r="M6" s="3080"/>
      <c r="N6" s="3080"/>
      <c r="O6" s="3080"/>
      <c r="P6" s="3080"/>
      <c r="Q6" s="3080"/>
      <c r="R6" s="3080"/>
      <c r="S6" s="3080"/>
      <c r="T6" s="3080"/>
      <c r="U6" s="3080"/>
      <c r="V6" s="3080"/>
      <c r="W6" s="3080"/>
      <c r="X6" s="3080"/>
      <c r="Y6" s="3080"/>
      <c r="Z6" s="3080"/>
      <c r="AA6" s="3080"/>
      <c r="AB6" s="3080"/>
      <c r="AC6" s="3080"/>
      <c r="AD6" s="3080"/>
    </row>
    <row r="7" spans="1:30" x14ac:dyDescent="0.25">
      <c r="A7" s="3081" t="s">
        <v>131</v>
      </c>
      <c r="B7" s="3080"/>
      <c r="C7" s="3082" t="s">
        <v>132</v>
      </c>
      <c r="D7" s="3080"/>
      <c r="E7" s="3080"/>
      <c r="F7" s="3080"/>
      <c r="G7" s="3080"/>
      <c r="H7" s="3080"/>
      <c r="I7" s="3080"/>
      <c r="J7" s="3080"/>
      <c r="K7" s="3080"/>
      <c r="L7" s="3080"/>
      <c r="M7" s="3080"/>
      <c r="N7" s="3080"/>
      <c r="O7" s="3080"/>
      <c r="P7" s="3080"/>
      <c r="Q7" s="3080"/>
      <c r="R7" s="3080"/>
      <c r="S7" s="3080"/>
      <c r="T7" s="3080"/>
      <c r="U7" s="3080"/>
      <c r="V7" s="3080"/>
      <c r="W7" s="3080"/>
      <c r="X7" s="3080"/>
      <c r="Y7" s="3080"/>
      <c r="Z7" s="3080"/>
      <c r="AA7" s="3080"/>
      <c r="AB7" s="3080"/>
      <c r="AC7" s="3080"/>
      <c r="AD7" s="3080"/>
    </row>
    <row r="8" spans="1:30" x14ac:dyDescent="0.25">
      <c r="A8" s="3081" t="s">
        <v>133</v>
      </c>
      <c r="B8" s="3080"/>
      <c r="C8" s="3082" t="s">
        <v>134</v>
      </c>
      <c r="D8" s="3080"/>
      <c r="E8" s="3080"/>
      <c r="F8" s="3080"/>
      <c r="G8" s="3080"/>
      <c r="H8" s="3080"/>
      <c r="I8" s="3080"/>
      <c r="J8" s="3080"/>
      <c r="K8" s="3080"/>
      <c r="L8" s="3080"/>
      <c r="M8" s="3080"/>
      <c r="N8" s="3080"/>
      <c r="O8" s="3080"/>
      <c r="P8" s="3080"/>
      <c r="Q8" s="3080"/>
      <c r="R8" s="3080"/>
      <c r="S8" s="3080"/>
      <c r="T8" s="3080"/>
      <c r="U8" s="3080"/>
      <c r="V8" s="3080"/>
      <c r="W8" s="3080"/>
      <c r="X8" s="3080"/>
      <c r="Y8" s="3080"/>
      <c r="Z8" s="3080"/>
      <c r="AA8" s="3080"/>
      <c r="AB8" s="3080"/>
      <c r="AC8" s="3080"/>
      <c r="AD8" s="3080"/>
    </row>
    <row r="9" spans="1:30" x14ac:dyDescent="0.25">
      <c r="A9" s="3081" t="s">
        <v>135</v>
      </c>
      <c r="B9" s="3080"/>
      <c r="C9" s="3082" t="s">
        <v>136</v>
      </c>
      <c r="D9" s="3080"/>
      <c r="E9" s="3080"/>
      <c r="F9" s="3080"/>
      <c r="G9" s="3080"/>
      <c r="H9" s="3080"/>
      <c r="I9" s="3080"/>
      <c r="J9" s="3080"/>
      <c r="K9" s="3080"/>
      <c r="L9" s="3080"/>
      <c r="M9" s="3080"/>
      <c r="N9" s="3080"/>
      <c r="O9" s="3080"/>
      <c r="P9" s="3080"/>
      <c r="Q9" s="3080"/>
      <c r="R9" s="3080"/>
      <c r="S9" s="3080"/>
      <c r="T9" s="3080"/>
      <c r="U9" s="3080"/>
      <c r="V9" s="3080"/>
      <c r="W9" s="3080"/>
      <c r="X9" s="3080"/>
      <c r="Y9" s="3080"/>
      <c r="Z9" s="3080"/>
      <c r="AA9" s="3080"/>
      <c r="AB9" s="3080"/>
      <c r="AC9" s="3080"/>
      <c r="AD9" s="3080"/>
    </row>
    <row r="11" spans="1:30" x14ac:dyDescent="0.25">
      <c r="A11" s="3084" t="s">
        <v>137</v>
      </c>
      <c r="B11" s="3083" t="s">
        <v>6</v>
      </c>
      <c r="C11" s="3083" t="s">
        <v>7</v>
      </c>
      <c r="D11" s="3083" t="s">
        <v>8</v>
      </c>
      <c r="E11" s="3083" t="s">
        <v>9</v>
      </c>
      <c r="F11" s="3083" t="s">
        <v>10</v>
      </c>
      <c r="G11" s="3083" t="s">
        <v>11</v>
      </c>
      <c r="H11" s="3083" t="s">
        <v>12</v>
      </c>
      <c r="I11" s="3083" t="s">
        <v>13</v>
      </c>
      <c r="J11" s="3083" t="s">
        <v>14</v>
      </c>
      <c r="K11" s="3083" t="s">
        <v>15</v>
      </c>
      <c r="L11" s="3083" t="s">
        <v>16</v>
      </c>
      <c r="M11" s="3083" t="s">
        <v>17</v>
      </c>
      <c r="N11" s="3083" t="s">
        <v>18</v>
      </c>
      <c r="O11" s="3083" t="s">
        <v>19</v>
      </c>
      <c r="P11" s="3083" t="s">
        <v>20</v>
      </c>
      <c r="Q11" s="3083" t="s">
        <v>21</v>
      </c>
      <c r="R11" s="3083" t="s">
        <v>22</v>
      </c>
      <c r="S11" s="3083" t="s">
        <v>23</v>
      </c>
      <c r="T11" s="3083" t="s">
        <v>24</v>
      </c>
      <c r="U11" s="3083" t="s">
        <v>25</v>
      </c>
      <c r="V11" s="3083" t="s">
        <v>26</v>
      </c>
      <c r="W11" s="3083" t="s">
        <v>27</v>
      </c>
      <c r="X11" s="3083" t="s">
        <v>28</v>
      </c>
      <c r="Y11" s="3083" t="s">
        <v>29</v>
      </c>
      <c r="Z11" s="3083" t="s">
        <v>30</v>
      </c>
      <c r="AA11" s="3083" t="s">
        <v>31</v>
      </c>
      <c r="AB11" s="3083" t="s">
        <v>32</v>
      </c>
      <c r="AC11" s="3083" t="s">
        <v>33</v>
      </c>
      <c r="AD11" s="3083" t="s">
        <v>34</v>
      </c>
    </row>
    <row r="12" spans="1:30" x14ac:dyDescent="0.25">
      <c r="A12" s="3085" t="s">
        <v>138</v>
      </c>
      <c r="B12" s="3087" t="s">
        <v>35</v>
      </c>
      <c r="C12" s="3087" t="s">
        <v>35</v>
      </c>
      <c r="D12" s="3087" t="s">
        <v>35</v>
      </c>
      <c r="E12" s="3087" t="s">
        <v>35</v>
      </c>
      <c r="F12" s="3087" t="s">
        <v>35</v>
      </c>
      <c r="G12" s="3087" t="s">
        <v>35</v>
      </c>
      <c r="H12" s="3087" t="s">
        <v>35</v>
      </c>
      <c r="I12" s="3087" t="s">
        <v>35</v>
      </c>
      <c r="J12" s="3087" t="s">
        <v>35</v>
      </c>
      <c r="K12" s="3087" t="s">
        <v>35</v>
      </c>
      <c r="L12" s="3087" t="s">
        <v>35</v>
      </c>
      <c r="M12" s="3087" t="s">
        <v>35</v>
      </c>
      <c r="N12" s="3087" t="s">
        <v>35</v>
      </c>
      <c r="O12" s="3087" t="s">
        <v>35</v>
      </c>
      <c r="P12" s="3087" t="s">
        <v>35</v>
      </c>
      <c r="Q12" s="3087" t="s">
        <v>35</v>
      </c>
      <c r="R12" s="3087" t="s">
        <v>35</v>
      </c>
      <c r="S12" s="3087" t="s">
        <v>35</v>
      </c>
      <c r="T12" s="3087" t="s">
        <v>35</v>
      </c>
      <c r="U12" s="3087" t="s">
        <v>35</v>
      </c>
      <c r="V12" s="3087" t="s">
        <v>35</v>
      </c>
      <c r="W12" s="3087" t="s">
        <v>35</v>
      </c>
      <c r="X12" s="3087" t="s">
        <v>35</v>
      </c>
      <c r="Y12" s="3087" t="s">
        <v>35</v>
      </c>
      <c r="Z12" s="3087" t="s">
        <v>35</v>
      </c>
      <c r="AA12" s="3087" t="s">
        <v>35</v>
      </c>
      <c r="AB12" s="3087" t="s">
        <v>35</v>
      </c>
      <c r="AC12" s="3087" t="s">
        <v>35</v>
      </c>
      <c r="AD12" s="3087" t="s">
        <v>35</v>
      </c>
    </row>
    <row r="13" spans="1:30" x14ac:dyDescent="0.25">
      <c r="A13" s="3086" t="s">
        <v>139</v>
      </c>
      <c r="B13" s="3088" t="s">
        <v>140</v>
      </c>
      <c r="C13" s="3088" t="s">
        <v>140</v>
      </c>
      <c r="D13" s="3088" t="s">
        <v>140</v>
      </c>
      <c r="E13" s="3088" t="s">
        <v>140</v>
      </c>
      <c r="F13" s="3088">
        <v>3711552</v>
      </c>
      <c r="G13" s="3088">
        <v>3965353</v>
      </c>
      <c r="H13" s="3088">
        <v>4190876</v>
      </c>
      <c r="I13" s="3088">
        <v>4320561</v>
      </c>
      <c r="J13" s="3088">
        <v>4419623</v>
      </c>
      <c r="K13" s="3088">
        <v>4614529</v>
      </c>
      <c r="L13" s="3088">
        <v>4820278</v>
      </c>
      <c r="M13" s="3088">
        <v>5120039</v>
      </c>
      <c r="N13" s="3088">
        <v>5503126</v>
      </c>
      <c r="O13" s="3088">
        <v>5706522</v>
      </c>
      <c r="P13" s="3088">
        <v>5385774</v>
      </c>
      <c r="Q13" s="3088">
        <v>5598701</v>
      </c>
      <c r="R13" s="3088">
        <v>5812821</v>
      </c>
      <c r="S13" s="3088">
        <v>5825201</v>
      </c>
      <c r="T13" s="3088">
        <v>5890853</v>
      </c>
      <c r="U13" s="3088">
        <v>6050208</v>
      </c>
      <c r="V13" s="3088">
        <v>6362686</v>
      </c>
      <c r="W13" s="3088">
        <v>6575006</v>
      </c>
      <c r="X13" s="3088">
        <v>6929026</v>
      </c>
      <c r="Y13" s="3088">
        <v>7211719</v>
      </c>
      <c r="Z13" s="3088">
        <v>7502835</v>
      </c>
      <c r="AA13" s="3088">
        <v>7115440</v>
      </c>
      <c r="AB13" s="3088">
        <v>7875874</v>
      </c>
      <c r="AC13" s="3088">
        <v>8766528</v>
      </c>
      <c r="AD13" s="3088">
        <v>9362976</v>
      </c>
    </row>
    <row r="14" spans="1:30" x14ac:dyDescent="0.25">
      <c r="A14" s="3086" t="s">
        <v>141</v>
      </c>
      <c r="B14" s="3089" t="s">
        <v>140</v>
      </c>
      <c r="C14" s="3089" t="s">
        <v>140</v>
      </c>
      <c r="D14" s="3089" t="s">
        <v>140</v>
      </c>
      <c r="E14" s="3089" t="s">
        <v>140</v>
      </c>
      <c r="F14" s="3089">
        <v>3340799</v>
      </c>
      <c r="G14" s="3089">
        <v>3537565</v>
      </c>
      <c r="H14" s="3089">
        <v>3756383</v>
      </c>
      <c r="I14" s="3089">
        <v>3874903</v>
      </c>
      <c r="J14" s="3089">
        <v>3966572</v>
      </c>
      <c r="K14" s="3089">
        <v>4125250</v>
      </c>
      <c r="L14" s="3089">
        <v>4276189</v>
      </c>
      <c r="M14" s="3089">
        <v>4513783</v>
      </c>
      <c r="N14" s="3089">
        <v>4827608</v>
      </c>
      <c r="O14" s="3089">
        <v>4963919</v>
      </c>
      <c r="P14" s="3089">
        <v>4726642</v>
      </c>
      <c r="Q14" s="3089">
        <v>4863217</v>
      </c>
      <c r="R14" s="3089">
        <v>5019709</v>
      </c>
      <c r="S14" s="3089">
        <v>5016731</v>
      </c>
      <c r="T14" s="3089">
        <v>5087598</v>
      </c>
      <c r="U14" s="3089">
        <v>5243618</v>
      </c>
      <c r="V14" s="3089">
        <v>5512287</v>
      </c>
      <c r="W14" s="3089">
        <v>5703605</v>
      </c>
      <c r="X14" s="3089">
        <v>5992216</v>
      </c>
      <c r="Y14" s="3089">
        <v>6220562</v>
      </c>
      <c r="Z14" s="3089">
        <v>6458656</v>
      </c>
      <c r="AA14" s="3089">
        <v>6086307</v>
      </c>
      <c r="AB14" s="3089">
        <v>6705948</v>
      </c>
      <c r="AC14" s="3089">
        <v>7439768</v>
      </c>
      <c r="AD14" s="3089">
        <v>7942113</v>
      </c>
    </row>
    <row r="15" spans="1:30" x14ac:dyDescent="0.25">
      <c r="A15" s="3086" t="s">
        <v>142</v>
      </c>
      <c r="B15" s="3088">
        <v>116978</v>
      </c>
      <c r="C15" s="3088">
        <v>116089</v>
      </c>
      <c r="D15" s="3088">
        <v>118804</v>
      </c>
      <c r="E15" s="3088">
        <v>124146</v>
      </c>
      <c r="F15" s="3088">
        <v>129335</v>
      </c>
      <c r="G15" s="3088">
        <v>137890</v>
      </c>
      <c r="H15" s="3088">
        <v>143810</v>
      </c>
      <c r="I15" s="3088">
        <v>148505</v>
      </c>
      <c r="J15" s="3088">
        <v>154237</v>
      </c>
      <c r="K15" s="3088">
        <v>163694</v>
      </c>
      <c r="L15" s="3088">
        <v>170897</v>
      </c>
      <c r="M15" s="3088">
        <v>178789</v>
      </c>
      <c r="N15" s="3088">
        <v>191238</v>
      </c>
      <c r="O15" s="3088">
        <v>196661</v>
      </c>
      <c r="P15" s="3088">
        <v>188638</v>
      </c>
      <c r="Q15" s="3088">
        <v>197110</v>
      </c>
      <c r="R15" s="3088">
        <v>207184</v>
      </c>
      <c r="S15" s="3088">
        <v>209489</v>
      </c>
      <c r="T15" s="3088">
        <v>212266</v>
      </c>
      <c r="U15" s="3088">
        <v>216332</v>
      </c>
      <c r="V15" s="3088">
        <v>222859</v>
      </c>
      <c r="W15" s="3088">
        <v>229427</v>
      </c>
      <c r="X15" s="3088">
        <v>237694</v>
      </c>
      <c r="Y15" s="3088">
        <v>247096</v>
      </c>
      <c r="Z15" s="3088">
        <v>260494</v>
      </c>
      <c r="AA15" s="3088">
        <v>250365</v>
      </c>
      <c r="AB15" s="3088">
        <v>274618</v>
      </c>
      <c r="AC15" s="3088">
        <v>314541</v>
      </c>
      <c r="AD15" s="3088">
        <v>329818</v>
      </c>
    </row>
    <row r="16" spans="1:30" x14ac:dyDescent="0.25">
      <c r="A16" s="3086" t="s">
        <v>143</v>
      </c>
      <c r="B16" s="3089">
        <v>7405</v>
      </c>
      <c r="C16" s="3089">
        <v>4998</v>
      </c>
      <c r="D16" s="3089">
        <v>4417</v>
      </c>
      <c r="E16" s="3089">
        <v>6396</v>
      </c>
      <c r="F16" s="3089">
        <v>5398</v>
      </c>
      <c r="G16" s="3089">
        <v>6177</v>
      </c>
      <c r="H16" s="3089">
        <v>7720</v>
      </c>
      <c r="I16" s="3089">
        <v>8616</v>
      </c>
      <c r="J16" s="3089">
        <v>8725</v>
      </c>
      <c r="K16" s="3089">
        <v>9572</v>
      </c>
      <c r="L16" s="3089">
        <v>10731</v>
      </c>
      <c r="M16" s="3089">
        <v>12305</v>
      </c>
      <c r="N16" s="3089">
        <v>14360</v>
      </c>
      <c r="O16" s="3089">
        <v>15922</v>
      </c>
      <c r="P16" s="3089">
        <v>18096</v>
      </c>
      <c r="Q16" s="3089">
        <v>18290</v>
      </c>
      <c r="R16" s="3089">
        <v>20287</v>
      </c>
      <c r="S16" s="3089">
        <v>21416</v>
      </c>
      <c r="T16" s="3089">
        <v>21836</v>
      </c>
      <c r="U16" s="3089">
        <v>23195</v>
      </c>
      <c r="V16" s="3089">
        <v>25080</v>
      </c>
      <c r="W16" s="3089">
        <v>26550</v>
      </c>
      <c r="X16" s="3089">
        <v>29707</v>
      </c>
      <c r="Y16" s="3089" t="s">
        <v>140</v>
      </c>
      <c r="Z16" s="3089" t="s">
        <v>140</v>
      </c>
      <c r="AA16" s="3089" t="s">
        <v>140</v>
      </c>
      <c r="AB16" s="3089" t="s">
        <v>140</v>
      </c>
      <c r="AC16" s="3089" t="s">
        <v>140</v>
      </c>
      <c r="AD16" s="3089" t="s">
        <v>140</v>
      </c>
    </row>
    <row r="17" spans="1:30" x14ac:dyDescent="0.25">
      <c r="A17" s="3086" t="s">
        <v>144</v>
      </c>
      <c r="B17" s="3088">
        <v>23016</v>
      </c>
      <c r="C17" s="3088">
        <v>27167</v>
      </c>
      <c r="D17" s="3088">
        <v>28338</v>
      </c>
      <c r="E17" s="3088">
        <v>30944</v>
      </c>
      <c r="F17" s="3088">
        <v>30991</v>
      </c>
      <c r="G17" s="3088">
        <v>34862</v>
      </c>
      <c r="H17" s="3088">
        <v>39651</v>
      </c>
      <c r="I17" s="3088">
        <v>46161</v>
      </c>
      <c r="J17" s="3088">
        <v>45628</v>
      </c>
      <c r="K17" s="3088">
        <v>50459</v>
      </c>
      <c r="L17" s="3088">
        <v>58690</v>
      </c>
      <c r="M17" s="3088">
        <v>67903</v>
      </c>
      <c r="N17" s="3088">
        <v>76671</v>
      </c>
      <c r="O17" s="3088">
        <v>89425</v>
      </c>
      <c r="P17" s="3088">
        <v>79016</v>
      </c>
      <c r="Q17" s="3088">
        <v>83197</v>
      </c>
      <c r="R17" s="3088">
        <v>87999</v>
      </c>
      <c r="S17" s="3088">
        <v>87118</v>
      </c>
      <c r="T17" s="3088">
        <v>85358</v>
      </c>
      <c r="U17" s="3088">
        <v>87360</v>
      </c>
      <c r="V17" s="3088">
        <v>94480</v>
      </c>
      <c r="W17" s="3088">
        <v>99437</v>
      </c>
      <c r="X17" s="3088">
        <v>108887</v>
      </c>
      <c r="Y17" s="3088">
        <v>116515</v>
      </c>
      <c r="Z17" s="3088">
        <v>125969</v>
      </c>
      <c r="AA17" s="3088">
        <v>118132</v>
      </c>
      <c r="AB17" s="3088">
        <v>131850</v>
      </c>
      <c r="AC17" s="3088">
        <v>155288</v>
      </c>
      <c r="AD17" s="3088">
        <v>177156</v>
      </c>
    </row>
    <row r="18" spans="1:30" x14ac:dyDescent="0.25">
      <c r="A18" s="3086" t="s">
        <v>145</v>
      </c>
      <c r="B18" s="3089">
        <v>65565</v>
      </c>
      <c r="C18" s="3089">
        <v>68964</v>
      </c>
      <c r="D18" s="3089">
        <v>72926</v>
      </c>
      <c r="E18" s="3089">
        <v>74639</v>
      </c>
      <c r="F18" s="3089">
        <v>81695</v>
      </c>
      <c r="G18" s="3089">
        <v>90084</v>
      </c>
      <c r="H18" s="3089">
        <v>92429</v>
      </c>
      <c r="I18" s="3089">
        <v>94877</v>
      </c>
      <c r="J18" s="3089">
        <v>96667</v>
      </c>
      <c r="K18" s="3089">
        <v>101946</v>
      </c>
      <c r="L18" s="3089">
        <v>107524</v>
      </c>
      <c r="M18" s="3089">
        <v>115643</v>
      </c>
      <c r="N18" s="3089">
        <v>119660</v>
      </c>
      <c r="O18" s="3089">
        <v>125342</v>
      </c>
      <c r="P18" s="3089">
        <v>114426</v>
      </c>
      <c r="Q18" s="3089">
        <v>121230</v>
      </c>
      <c r="R18" s="3089">
        <v>124683</v>
      </c>
      <c r="S18" s="3089">
        <v>127481</v>
      </c>
      <c r="T18" s="3089">
        <v>131168</v>
      </c>
      <c r="U18" s="3089">
        <v>136793</v>
      </c>
      <c r="V18" s="3089">
        <v>141901</v>
      </c>
      <c r="W18" s="3089">
        <v>149045</v>
      </c>
      <c r="X18" s="3089">
        <v>157090</v>
      </c>
      <c r="Y18" s="3089">
        <v>160970</v>
      </c>
      <c r="Z18" s="3089">
        <v>166590</v>
      </c>
      <c r="AA18" s="3089">
        <v>167710</v>
      </c>
      <c r="AB18" s="3089">
        <v>192846</v>
      </c>
      <c r="AC18" s="3089">
        <v>225449</v>
      </c>
      <c r="AD18" s="3089">
        <v>216780</v>
      </c>
    </row>
    <row r="19" spans="1:30" s="2970" customFormat="1" x14ac:dyDescent="0.25">
      <c r="A19" s="3090" t="s">
        <v>146</v>
      </c>
      <c r="B19" s="3091">
        <v>1026636</v>
      </c>
      <c r="C19" s="3091">
        <v>1020751</v>
      </c>
      <c r="D19" s="3091">
        <v>1018996</v>
      </c>
      <c r="E19" s="3091">
        <v>1064245</v>
      </c>
      <c r="F19" s="3091">
        <v>1087509</v>
      </c>
      <c r="G19" s="3091">
        <v>1131541</v>
      </c>
      <c r="H19" s="3091">
        <v>1188691</v>
      </c>
      <c r="I19" s="3091">
        <v>1200777</v>
      </c>
      <c r="J19" s="3091">
        <v>1202906</v>
      </c>
      <c r="K19" s="3091">
        <v>1239513</v>
      </c>
      <c r="L19" s="3091">
        <v>1261154</v>
      </c>
      <c r="M19" s="3091">
        <v>1334004</v>
      </c>
      <c r="N19" s="3091">
        <v>1415371</v>
      </c>
      <c r="O19" s="3091">
        <v>1432682</v>
      </c>
      <c r="P19" s="3091">
        <v>1345362</v>
      </c>
      <c r="Q19" s="3091">
        <v>1434562</v>
      </c>
      <c r="R19" s="3091">
        <v>1509134</v>
      </c>
      <c r="S19" s="3091">
        <v>1538006</v>
      </c>
      <c r="T19" s="3091">
        <v>1576908</v>
      </c>
      <c r="U19" s="3091">
        <v>1659213</v>
      </c>
      <c r="V19" s="3091">
        <v>1728950</v>
      </c>
      <c r="W19" s="3091">
        <v>1805094</v>
      </c>
      <c r="X19" s="3091">
        <v>1894148</v>
      </c>
      <c r="Y19" s="3091">
        <v>1963399</v>
      </c>
      <c r="Z19" s="3091">
        <v>2007945</v>
      </c>
      <c r="AA19" s="3091">
        <v>1950941</v>
      </c>
      <c r="AB19" s="3091">
        <v>2104957</v>
      </c>
      <c r="AC19" s="3091">
        <v>2304978</v>
      </c>
      <c r="AD19" s="3091">
        <v>2458863</v>
      </c>
    </row>
    <row r="20" spans="1:30" x14ac:dyDescent="0.25">
      <c r="A20" s="3086" t="s">
        <v>147</v>
      </c>
      <c r="B20" s="3089">
        <v>1639</v>
      </c>
      <c r="C20" s="3089">
        <v>2084</v>
      </c>
      <c r="D20" s="3089">
        <v>2568</v>
      </c>
      <c r="E20" s="3089">
        <v>2998</v>
      </c>
      <c r="F20" s="3089">
        <v>3154</v>
      </c>
      <c r="G20" s="3089">
        <v>3646</v>
      </c>
      <c r="H20" s="3089">
        <v>4218</v>
      </c>
      <c r="I20" s="3089">
        <v>4747</v>
      </c>
      <c r="J20" s="3089">
        <v>5464</v>
      </c>
      <c r="K20" s="3089">
        <v>6065</v>
      </c>
      <c r="L20" s="3089">
        <v>7134</v>
      </c>
      <c r="M20" s="3089">
        <v>8582</v>
      </c>
      <c r="N20" s="3089">
        <v>10294</v>
      </c>
      <c r="O20" s="3089">
        <v>10304</v>
      </c>
      <c r="P20" s="3089">
        <v>8234</v>
      </c>
      <c r="Q20" s="3089">
        <v>8800</v>
      </c>
      <c r="R20" s="3089">
        <v>10386</v>
      </c>
      <c r="S20" s="3089">
        <v>11188</v>
      </c>
      <c r="T20" s="3089">
        <v>11858</v>
      </c>
      <c r="U20" s="3089">
        <v>12510</v>
      </c>
      <c r="V20" s="3089">
        <v>12581</v>
      </c>
      <c r="W20" s="3089">
        <v>13274</v>
      </c>
      <c r="X20" s="3089">
        <v>14790</v>
      </c>
      <c r="Y20" s="3089">
        <v>16129</v>
      </c>
      <c r="Z20" s="3089">
        <v>17220</v>
      </c>
      <c r="AA20" s="3089">
        <v>16617</v>
      </c>
      <c r="AB20" s="3089">
        <v>19178</v>
      </c>
      <c r="AC20" s="3089">
        <v>22580</v>
      </c>
      <c r="AD20" s="3089">
        <v>22765</v>
      </c>
    </row>
    <row r="21" spans="1:30" x14ac:dyDescent="0.25">
      <c r="A21" s="3086" t="s">
        <v>148</v>
      </c>
      <c r="B21" s="3088">
        <v>28152</v>
      </c>
      <c r="C21" s="3088">
        <v>31909</v>
      </c>
      <c r="D21" s="3088">
        <v>40320</v>
      </c>
      <c r="E21" s="3088">
        <v>45489</v>
      </c>
      <c r="F21" s="3088">
        <v>52615</v>
      </c>
      <c r="G21" s="3088">
        <v>60935</v>
      </c>
      <c r="H21" s="3088">
        <v>68478</v>
      </c>
      <c r="I21" s="3088">
        <v>77373</v>
      </c>
      <c r="J21" s="3088">
        <v>79920</v>
      </c>
      <c r="K21" s="3088">
        <v>83980</v>
      </c>
      <c r="L21" s="3088">
        <v>90769</v>
      </c>
      <c r="M21" s="3088">
        <v>98646</v>
      </c>
      <c r="N21" s="3088">
        <v>104121</v>
      </c>
      <c r="O21" s="3088">
        <v>95823</v>
      </c>
      <c r="P21" s="3088">
        <v>88636</v>
      </c>
      <c r="Q21" s="3088">
        <v>88548</v>
      </c>
      <c r="R21" s="3088">
        <v>95361</v>
      </c>
      <c r="S21" s="3088">
        <v>100496</v>
      </c>
      <c r="T21" s="3088">
        <v>110183</v>
      </c>
      <c r="U21" s="3088">
        <v>122982</v>
      </c>
      <c r="V21" s="3088">
        <v>187450</v>
      </c>
      <c r="W21" s="3088">
        <v>187336</v>
      </c>
      <c r="X21" s="3088">
        <v>214678</v>
      </c>
      <c r="Y21" s="3088">
        <v>239520</v>
      </c>
      <c r="Z21" s="3088">
        <v>263771</v>
      </c>
      <c r="AA21" s="3088">
        <v>281197</v>
      </c>
      <c r="AB21" s="3088">
        <v>335341</v>
      </c>
      <c r="AC21" s="3088">
        <v>403121</v>
      </c>
      <c r="AD21" s="3088">
        <v>376708</v>
      </c>
    </row>
    <row r="22" spans="1:30" x14ac:dyDescent="0.25">
      <c r="A22" s="3086" t="s">
        <v>149</v>
      </c>
      <c r="B22" s="3089">
        <v>29139</v>
      </c>
      <c r="C22" s="3089">
        <v>31718</v>
      </c>
      <c r="D22" s="3089">
        <v>34847</v>
      </c>
      <c r="E22" s="3089">
        <v>36377</v>
      </c>
      <c r="F22" s="3089">
        <v>39360</v>
      </c>
      <c r="G22" s="3089">
        <v>41309</v>
      </c>
      <c r="H22" s="3089">
        <v>44667</v>
      </c>
      <c r="I22" s="3089">
        <v>48044</v>
      </c>
      <c r="J22" s="3089">
        <v>53266</v>
      </c>
      <c r="K22" s="3089">
        <v>57999</v>
      </c>
      <c r="L22" s="3089">
        <v>60227</v>
      </c>
      <c r="M22" s="3089">
        <v>66180</v>
      </c>
      <c r="N22" s="3089">
        <v>72097</v>
      </c>
      <c r="O22" s="3089">
        <v>77355</v>
      </c>
      <c r="P22" s="3089">
        <v>71351</v>
      </c>
      <c r="Q22" s="3089">
        <v>68888</v>
      </c>
      <c r="R22" s="3089">
        <v>63060</v>
      </c>
      <c r="S22" s="3089">
        <v>58437</v>
      </c>
      <c r="T22" s="3089">
        <v>56145</v>
      </c>
      <c r="U22" s="3089">
        <v>52156</v>
      </c>
      <c r="V22" s="3089">
        <v>53129</v>
      </c>
      <c r="W22" s="3089">
        <v>52362</v>
      </c>
      <c r="X22" s="3089">
        <v>50782</v>
      </c>
      <c r="Y22" s="3089">
        <v>55789</v>
      </c>
      <c r="Z22" s="3089">
        <v>56480</v>
      </c>
      <c r="AA22" s="3089">
        <v>50488</v>
      </c>
      <c r="AB22" s="3089">
        <v>57193</v>
      </c>
      <c r="AC22" s="3089">
        <v>71386</v>
      </c>
      <c r="AD22" s="3089">
        <v>73060</v>
      </c>
    </row>
    <row r="23" spans="1:30" x14ac:dyDescent="0.25">
      <c r="A23" s="3086" t="s">
        <v>150</v>
      </c>
      <c r="B23" s="3088">
        <v>237242</v>
      </c>
      <c r="C23" s="3088">
        <v>255345</v>
      </c>
      <c r="D23" s="3088">
        <v>262281</v>
      </c>
      <c r="E23" s="3088">
        <v>277591</v>
      </c>
      <c r="F23" s="3088">
        <v>299005</v>
      </c>
      <c r="G23" s="3088">
        <v>326120</v>
      </c>
      <c r="H23" s="3088">
        <v>352396</v>
      </c>
      <c r="I23" s="3088">
        <v>374858</v>
      </c>
      <c r="J23" s="3088">
        <v>396726</v>
      </c>
      <c r="K23" s="3088">
        <v>420831</v>
      </c>
      <c r="L23" s="3088">
        <v>450831</v>
      </c>
      <c r="M23" s="3088">
        <v>488856</v>
      </c>
      <c r="N23" s="3088">
        <v>541315</v>
      </c>
      <c r="O23" s="3088">
        <v>592800</v>
      </c>
      <c r="P23" s="3088">
        <v>576491</v>
      </c>
      <c r="Q23" s="3088">
        <v>566901</v>
      </c>
      <c r="R23" s="3088">
        <v>556725</v>
      </c>
      <c r="S23" s="3088">
        <v>535095</v>
      </c>
      <c r="T23" s="3088">
        <v>524923</v>
      </c>
      <c r="U23" s="3088">
        <v>533943</v>
      </c>
      <c r="V23" s="3088">
        <v>561368</v>
      </c>
      <c r="W23" s="3088">
        <v>580215</v>
      </c>
      <c r="X23" s="3088">
        <v>609770</v>
      </c>
      <c r="Y23" s="3088">
        <v>631067</v>
      </c>
      <c r="Z23" s="3088">
        <v>660077</v>
      </c>
      <c r="AA23" s="3088">
        <v>575613</v>
      </c>
      <c r="AB23" s="3088">
        <v>627962</v>
      </c>
      <c r="AC23" s="3088">
        <v>729742</v>
      </c>
      <c r="AD23" s="3088">
        <v>787444</v>
      </c>
    </row>
    <row r="24" spans="1:30" x14ac:dyDescent="0.25">
      <c r="A24" s="3086" t="s">
        <v>96</v>
      </c>
      <c r="B24" s="3089">
        <v>601450</v>
      </c>
      <c r="C24" s="3089">
        <v>611709</v>
      </c>
      <c r="D24" s="3089">
        <v>628651</v>
      </c>
      <c r="E24" s="3089">
        <v>665593</v>
      </c>
      <c r="F24" s="3089">
        <v>693131</v>
      </c>
      <c r="G24" s="3089">
        <v>736684</v>
      </c>
      <c r="H24" s="3089">
        <v>769935</v>
      </c>
      <c r="I24" s="3089">
        <v>792293</v>
      </c>
      <c r="J24" s="3089">
        <v>816538</v>
      </c>
      <c r="K24" s="3089">
        <v>852960</v>
      </c>
      <c r="L24" s="3089">
        <v>889025</v>
      </c>
      <c r="M24" s="3089">
        <v>929384</v>
      </c>
      <c r="N24" s="3089">
        <v>983074</v>
      </c>
      <c r="O24" s="3089">
        <v>1011156</v>
      </c>
      <c r="P24" s="3089">
        <v>968954</v>
      </c>
      <c r="Q24" s="3089">
        <v>996825</v>
      </c>
      <c r="R24" s="3089">
        <v>1033349</v>
      </c>
      <c r="S24" s="3089">
        <v>1043773</v>
      </c>
      <c r="T24" s="3089">
        <v>1057322</v>
      </c>
      <c r="U24" s="3089">
        <v>1071527</v>
      </c>
      <c r="V24" s="3089">
        <v>1102608</v>
      </c>
      <c r="W24" s="3089">
        <v>1118925</v>
      </c>
      <c r="X24" s="3089">
        <v>1154652</v>
      </c>
      <c r="Y24" s="3089">
        <v>1188734</v>
      </c>
      <c r="Z24" s="3089">
        <v>1243127</v>
      </c>
      <c r="AA24" s="3089">
        <v>1150470</v>
      </c>
      <c r="AB24" s="3089">
        <v>1264179</v>
      </c>
      <c r="AC24" s="3089">
        <v>1368530</v>
      </c>
      <c r="AD24" s="3089">
        <v>1476565</v>
      </c>
    </row>
    <row r="25" spans="1:30" x14ac:dyDescent="0.25">
      <c r="A25" s="3086" t="s">
        <v>151</v>
      </c>
      <c r="B25" s="3088">
        <v>5751</v>
      </c>
      <c r="C25" s="3088">
        <v>6518</v>
      </c>
      <c r="D25" s="3088">
        <v>7807</v>
      </c>
      <c r="E25" s="3088">
        <v>8292</v>
      </c>
      <c r="F25" s="3088">
        <v>7796</v>
      </c>
      <c r="G25" s="3088">
        <v>8946</v>
      </c>
      <c r="H25" s="3088">
        <v>10147</v>
      </c>
      <c r="I25" s="3088">
        <v>11344</v>
      </c>
      <c r="J25" s="3088">
        <v>12791</v>
      </c>
      <c r="K25" s="3088">
        <v>14110</v>
      </c>
      <c r="L25" s="3088">
        <v>15517</v>
      </c>
      <c r="M25" s="3088">
        <v>17662</v>
      </c>
      <c r="N25" s="3088">
        <v>19501</v>
      </c>
      <c r="O25" s="3088">
        <v>22252</v>
      </c>
      <c r="P25" s="3088">
        <v>20289</v>
      </c>
      <c r="Q25" s="3088">
        <v>20348</v>
      </c>
      <c r="R25" s="3088">
        <v>20531</v>
      </c>
      <c r="S25" s="3088">
        <v>19962</v>
      </c>
      <c r="T25" s="3088">
        <v>19681</v>
      </c>
      <c r="U25" s="3088">
        <v>19524</v>
      </c>
      <c r="V25" s="3088">
        <v>20183</v>
      </c>
      <c r="W25" s="3088">
        <v>21141</v>
      </c>
      <c r="X25" s="3088">
        <v>22374</v>
      </c>
      <c r="Y25" s="3088">
        <v>23667</v>
      </c>
      <c r="Z25" s="3088">
        <v>25474</v>
      </c>
      <c r="AA25" s="3088">
        <v>22574</v>
      </c>
      <c r="AB25" s="3088">
        <v>26157</v>
      </c>
      <c r="AC25" s="3088">
        <v>33113</v>
      </c>
      <c r="AD25" s="3088">
        <v>38474</v>
      </c>
    </row>
    <row r="26" spans="1:30" x14ac:dyDescent="0.25">
      <c r="A26" s="3086" t="s">
        <v>152</v>
      </c>
      <c r="B26" s="3089">
        <v>415743</v>
      </c>
      <c r="C26" s="3089">
        <v>479323</v>
      </c>
      <c r="D26" s="3089">
        <v>505894</v>
      </c>
      <c r="E26" s="3089">
        <v>522414</v>
      </c>
      <c r="F26" s="3089">
        <v>538428</v>
      </c>
      <c r="G26" s="3089">
        <v>570204</v>
      </c>
      <c r="H26" s="3089">
        <v>602274</v>
      </c>
      <c r="I26" s="3089">
        <v>621219</v>
      </c>
      <c r="J26" s="3089">
        <v>634100</v>
      </c>
      <c r="K26" s="3089">
        <v>657138</v>
      </c>
      <c r="L26" s="3089">
        <v>675833</v>
      </c>
      <c r="M26" s="3089">
        <v>698197</v>
      </c>
      <c r="N26" s="3089">
        <v>729101</v>
      </c>
      <c r="O26" s="3089">
        <v>740870</v>
      </c>
      <c r="P26" s="3089">
        <v>698242</v>
      </c>
      <c r="Q26" s="3089">
        <v>713124</v>
      </c>
      <c r="R26" s="3089">
        <v>732901</v>
      </c>
      <c r="S26" s="3089">
        <v>709075</v>
      </c>
      <c r="T26" s="3089">
        <v>700073</v>
      </c>
      <c r="U26" s="3089">
        <v>704707</v>
      </c>
      <c r="V26" s="3089">
        <v>726046</v>
      </c>
      <c r="W26" s="3089">
        <v>760913</v>
      </c>
      <c r="X26" s="3089">
        <v>791928</v>
      </c>
      <c r="Y26" s="3089">
        <v>812813</v>
      </c>
      <c r="Z26" s="3089">
        <v>836097</v>
      </c>
      <c r="AA26" s="3089">
        <v>748198</v>
      </c>
      <c r="AB26" s="3089">
        <v>870425</v>
      </c>
      <c r="AC26" s="3089">
        <v>968465</v>
      </c>
      <c r="AD26" s="3089">
        <v>1035728</v>
      </c>
    </row>
    <row r="27" spans="1:30" x14ac:dyDescent="0.25">
      <c r="A27" s="3086" t="s">
        <v>153</v>
      </c>
      <c r="B27" s="3088">
        <v>4006</v>
      </c>
      <c r="C27" s="3088">
        <v>4077</v>
      </c>
      <c r="D27" s="3088">
        <v>4303</v>
      </c>
      <c r="E27" s="3088">
        <v>4737</v>
      </c>
      <c r="F27" s="3088">
        <v>4990</v>
      </c>
      <c r="G27" s="3088">
        <v>5454</v>
      </c>
      <c r="H27" s="3088">
        <v>5900</v>
      </c>
      <c r="I27" s="3088">
        <v>6083</v>
      </c>
      <c r="J27" s="3088">
        <v>6174</v>
      </c>
      <c r="K27" s="3088">
        <v>6532</v>
      </c>
      <c r="L27" s="3088">
        <v>6855</v>
      </c>
      <c r="M27" s="3088">
        <v>7295</v>
      </c>
      <c r="N27" s="3088">
        <v>7601</v>
      </c>
      <c r="O27" s="3088">
        <v>8148</v>
      </c>
      <c r="P27" s="3088">
        <v>7849</v>
      </c>
      <c r="Q27" s="3088">
        <v>8430</v>
      </c>
      <c r="R27" s="3088">
        <v>8530</v>
      </c>
      <c r="S27" s="3088">
        <v>8087</v>
      </c>
      <c r="T27" s="3088">
        <v>7413</v>
      </c>
      <c r="U27" s="3088">
        <v>6925</v>
      </c>
      <c r="V27" s="3088">
        <v>7035</v>
      </c>
      <c r="W27" s="3088">
        <v>7788</v>
      </c>
      <c r="X27" s="3088">
        <v>8569</v>
      </c>
      <c r="Y27" s="3088">
        <v>9616</v>
      </c>
      <c r="Z27" s="3088">
        <v>10463</v>
      </c>
      <c r="AA27" s="3088">
        <v>9550</v>
      </c>
      <c r="AB27" s="3088">
        <v>11172</v>
      </c>
      <c r="AC27" s="3088">
        <v>12819</v>
      </c>
      <c r="AD27" s="3088">
        <v>13003</v>
      </c>
    </row>
    <row r="28" spans="1:30" x14ac:dyDescent="0.25">
      <c r="A28" s="3086" t="s">
        <v>154</v>
      </c>
      <c r="B28" s="3089">
        <v>1872</v>
      </c>
      <c r="C28" s="3089">
        <v>2119</v>
      </c>
      <c r="D28" s="3089">
        <v>3167</v>
      </c>
      <c r="E28" s="3089">
        <v>3535</v>
      </c>
      <c r="F28" s="3089">
        <v>4109</v>
      </c>
      <c r="G28" s="3089">
        <v>5110</v>
      </c>
      <c r="H28" s="3089">
        <v>5676</v>
      </c>
      <c r="I28" s="3089">
        <v>6095</v>
      </c>
      <c r="J28" s="3089">
        <v>6166</v>
      </c>
      <c r="K28" s="3089">
        <v>6887</v>
      </c>
      <c r="L28" s="3089">
        <v>8031</v>
      </c>
      <c r="M28" s="3089">
        <v>9751</v>
      </c>
      <c r="N28" s="3089">
        <v>12745</v>
      </c>
      <c r="O28" s="3089">
        <v>13484</v>
      </c>
      <c r="P28" s="3089">
        <v>10819</v>
      </c>
      <c r="Q28" s="3089">
        <v>10426</v>
      </c>
      <c r="R28" s="3089">
        <v>11227</v>
      </c>
      <c r="S28" s="3089">
        <v>12813</v>
      </c>
      <c r="T28" s="3089">
        <v>13280</v>
      </c>
      <c r="U28" s="3089">
        <v>13744</v>
      </c>
      <c r="V28" s="3089">
        <v>14151</v>
      </c>
      <c r="W28" s="3089">
        <v>14565</v>
      </c>
      <c r="X28" s="3089">
        <v>15614</v>
      </c>
      <c r="Y28" s="3089">
        <v>16950</v>
      </c>
      <c r="Z28" s="3089">
        <v>17862</v>
      </c>
      <c r="AA28" s="3089">
        <v>17105</v>
      </c>
      <c r="AB28" s="3089">
        <v>19089</v>
      </c>
      <c r="AC28" s="3089">
        <v>21406</v>
      </c>
      <c r="AD28" s="3089">
        <v>23003</v>
      </c>
    </row>
    <row r="29" spans="1:30" x14ac:dyDescent="0.25">
      <c r="A29" s="3086" t="s">
        <v>155</v>
      </c>
      <c r="B29" s="3088">
        <v>2536</v>
      </c>
      <c r="C29" s="3088">
        <v>3291</v>
      </c>
      <c r="D29" s="3088">
        <v>4407</v>
      </c>
      <c r="E29" s="3088">
        <v>4818</v>
      </c>
      <c r="F29" s="3088">
        <v>4949</v>
      </c>
      <c r="G29" s="3088">
        <v>6351</v>
      </c>
      <c r="H29" s="3088">
        <v>7317</v>
      </c>
      <c r="I29" s="3088">
        <v>8345</v>
      </c>
      <c r="J29" s="3088">
        <v>9585</v>
      </c>
      <c r="K29" s="3088">
        <v>10787</v>
      </c>
      <c r="L29" s="3088">
        <v>12660</v>
      </c>
      <c r="M29" s="3088">
        <v>14529</v>
      </c>
      <c r="N29" s="3088">
        <v>17743</v>
      </c>
      <c r="O29" s="3088">
        <v>19897</v>
      </c>
      <c r="P29" s="3088">
        <v>16116</v>
      </c>
      <c r="Q29" s="3088">
        <v>17013</v>
      </c>
      <c r="R29" s="3088">
        <v>19593</v>
      </c>
      <c r="S29" s="3088">
        <v>21233</v>
      </c>
      <c r="T29" s="3088">
        <v>22402</v>
      </c>
      <c r="U29" s="3088">
        <v>23478</v>
      </c>
      <c r="V29" s="3088">
        <v>23854</v>
      </c>
      <c r="W29" s="3088">
        <v>24693</v>
      </c>
      <c r="X29" s="3088">
        <v>27175</v>
      </c>
      <c r="Y29" s="3088">
        <v>29817</v>
      </c>
      <c r="Z29" s="3088">
        <v>31818</v>
      </c>
      <c r="AA29" s="3088">
        <v>31541</v>
      </c>
      <c r="AB29" s="3088">
        <v>35726</v>
      </c>
      <c r="AC29" s="3088">
        <v>43652</v>
      </c>
      <c r="AD29" s="3088">
        <v>46873</v>
      </c>
    </row>
    <row r="30" spans="1:30" x14ac:dyDescent="0.25">
      <c r="A30" s="3086" t="s">
        <v>156</v>
      </c>
      <c r="B30" s="3089">
        <v>6390</v>
      </c>
      <c r="C30" s="3089">
        <v>6619</v>
      </c>
      <c r="D30" s="3089">
        <v>6964</v>
      </c>
      <c r="E30" s="3089">
        <v>7700</v>
      </c>
      <c r="F30" s="3089">
        <v>8581</v>
      </c>
      <c r="G30" s="3089">
        <v>9547</v>
      </c>
      <c r="H30" s="3089">
        <v>10348</v>
      </c>
      <c r="I30" s="3089">
        <v>10781</v>
      </c>
      <c r="J30" s="3089">
        <v>11244</v>
      </c>
      <c r="K30" s="3089">
        <v>11783</v>
      </c>
      <c r="L30" s="3089">
        <v>12358</v>
      </c>
      <c r="M30" s="3089">
        <v>13525</v>
      </c>
      <c r="N30" s="3089">
        <v>15324</v>
      </c>
      <c r="O30" s="3089">
        <v>16607</v>
      </c>
      <c r="P30" s="3089">
        <v>15993</v>
      </c>
      <c r="Q30" s="3089">
        <v>17338</v>
      </c>
      <c r="R30" s="3089">
        <v>18876</v>
      </c>
      <c r="S30" s="3089">
        <v>19038</v>
      </c>
      <c r="T30" s="3089">
        <v>19989</v>
      </c>
      <c r="U30" s="3089">
        <v>20925</v>
      </c>
      <c r="V30" s="3089">
        <v>22921</v>
      </c>
      <c r="W30" s="3089">
        <v>25012</v>
      </c>
      <c r="X30" s="3089">
        <v>25498</v>
      </c>
      <c r="Y30" s="3089">
        <v>26582</v>
      </c>
      <c r="Z30" s="3089">
        <v>27998</v>
      </c>
      <c r="AA30" s="3089">
        <v>28921</v>
      </c>
      <c r="AB30" s="3089">
        <v>32871</v>
      </c>
      <c r="AC30" s="3089">
        <v>35954</v>
      </c>
      <c r="AD30" s="3089">
        <v>36507</v>
      </c>
    </row>
    <row r="31" spans="1:30" x14ac:dyDescent="0.25">
      <c r="A31" s="3086" t="s">
        <v>157</v>
      </c>
      <c r="B31" s="3088">
        <v>14425</v>
      </c>
      <c r="C31" s="3088">
        <v>15213</v>
      </c>
      <c r="D31" s="3088">
        <v>18831</v>
      </c>
      <c r="E31" s="3088">
        <v>20257</v>
      </c>
      <c r="F31" s="3088">
        <v>21231</v>
      </c>
      <c r="G31" s="3088">
        <v>23824</v>
      </c>
      <c r="H31" s="3088">
        <v>28636</v>
      </c>
      <c r="I31" s="3088">
        <v>34754</v>
      </c>
      <c r="J31" s="3088">
        <v>35767</v>
      </c>
      <c r="K31" s="3088">
        <v>40804</v>
      </c>
      <c r="L31" s="3088">
        <v>44729</v>
      </c>
      <c r="M31" s="3088">
        <v>46623</v>
      </c>
      <c r="N31" s="3088">
        <v>52180</v>
      </c>
      <c r="O31" s="3088">
        <v>55125</v>
      </c>
      <c r="P31" s="3088">
        <v>47287</v>
      </c>
      <c r="Q31" s="3088">
        <v>50106</v>
      </c>
      <c r="R31" s="3088">
        <v>52343</v>
      </c>
      <c r="S31" s="3088">
        <v>51166</v>
      </c>
      <c r="T31" s="3088">
        <v>53275</v>
      </c>
      <c r="U31" s="3088">
        <v>55611</v>
      </c>
      <c r="V31" s="3088">
        <v>59084</v>
      </c>
      <c r="W31" s="3088">
        <v>60499</v>
      </c>
      <c r="X31" s="3088">
        <v>65709</v>
      </c>
      <c r="Y31" s="3088">
        <v>69963</v>
      </c>
      <c r="Z31" s="3088">
        <v>73871</v>
      </c>
      <c r="AA31" s="3088">
        <v>68183</v>
      </c>
      <c r="AB31" s="3088">
        <v>76497</v>
      </c>
      <c r="AC31" s="3088">
        <v>83089</v>
      </c>
      <c r="AD31" s="3088">
        <v>100722</v>
      </c>
    </row>
    <row r="32" spans="1:30" x14ac:dyDescent="0.25">
      <c r="A32" s="3086" t="s">
        <v>158</v>
      </c>
      <c r="B32" s="3089">
        <v>1478</v>
      </c>
      <c r="C32" s="3089">
        <v>1580</v>
      </c>
      <c r="D32" s="3089">
        <v>1777</v>
      </c>
      <c r="E32" s="3089">
        <v>1936</v>
      </c>
      <c r="F32" s="3089">
        <v>2078</v>
      </c>
      <c r="G32" s="3089">
        <v>2380</v>
      </c>
      <c r="H32" s="3089">
        <v>2370</v>
      </c>
      <c r="I32" s="3089">
        <v>2493</v>
      </c>
      <c r="J32" s="3089">
        <v>2550</v>
      </c>
      <c r="K32" s="3089">
        <v>2527</v>
      </c>
      <c r="L32" s="3089">
        <v>2577</v>
      </c>
      <c r="M32" s="3089">
        <v>2717</v>
      </c>
      <c r="N32" s="3089">
        <v>2946</v>
      </c>
      <c r="O32" s="3089">
        <v>3249</v>
      </c>
      <c r="P32" s="3089">
        <v>3136</v>
      </c>
      <c r="Q32" s="3089">
        <v>3472</v>
      </c>
      <c r="R32" s="3089">
        <v>3553</v>
      </c>
      <c r="S32" s="3089">
        <v>3814</v>
      </c>
      <c r="T32" s="3089">
        <v>4193</v>
      </c>
      <c r="U32" s="3089">
        <v>4808</v>
      </c>
      <c r="V32" s="3089">
        <v>5671</v>
      </c>
      <c r="W32" s="3089">
        <v>5910</v>
      </c>
      <c r="X32" s="3089">
        <v>7123</v>
      </c>
      <c r="Y32" s="3089">
        <v>7774</v>
      </c>
      <c r="Z32" s="3089">
        <v>8167</v>
      </c>
      <c r="AA32" s="3089">
        <v>8204</v>
      </c>
      <c r="AB32" s="3089">
        <v>9844</v>
      </c>
      <c r="AC32" s="3089">
        <v>11029</v>
      </c>
      <c r="AD32" s="3089">
        <v>12147</v>
      </c>
    </row>
    <row r="33" spans="1:30" x14ac:dyDescent="0.25">
      <c r="A33" s="3086" t="s">
        <v>159</v>
      </c>
      <c r="B33" s="3088">
        <v>192694</v>
      </c>
      <c r="C33" s="3088">
        <v>198215</v>
      </c>
      <c r="D33" s="3088">
        <v>206380</v>
      </c>
      <c r="E33" s="3088">
        <v>221819</v>
      </c>
      <c r="F33" s="3088">
        <v>236421</v>
      </c>
      <c r="G33" s="3088">
        <v>255625</v>
      </c>
      <c r="H33" s="3088">
        <v>275938</v>
      </c>
      <c r="I33" s="3088">
        <v>287200</v>
      </c>
      <c r="J33" s="3088">
        <v>290037</v>
      </c>
      <c r="K33" s="3088">
        <v>300445</v>
      </c>
      <c r="L33" s="3088">
        <v>312991</v>
      </c>
      <c r="M33" s="3088">
        <v>332431</v>
      </c>
      <c r="N33" s="3088">
        <v>355220</v>
      </c>
      <c r="O33" s="3088">
        <v>371981</v>
      </c>
      <c r="P33" s="3088">
        <v>357413</v>
      </c>
      <c r="Q33" s="3088">
        <v>359849</v>
      </c>
      <c r="R33" s="3088">
        <v>369098</v>
      </c>
      <c r="S33" s="3088">
        <v>372831</v>
      </c>
      <c r="T33" s="3088">
        <v>377233</v>
      </c>
      <c r="U33" s="3088">
        <v>382190</v>
      </c>
      <c r="V33" s="3088">
        <v>398755</v>
      </c>
      <c r="W33" s="3088">
        <v>412038</v>
      </c>
      <c r="X33" s="3088">
        <v>431510</v>
      </c>
      <c r="Y33" s="3088">
        <v>452349</v>
      </c>
      <c r="Z33" s="3088">
        <v>478309</v>
      </c>
      <c r="AA33" s="3088">
        <v>465345</v>
      </c>
      <c r="AB33" s="3088">
        <v>515520</v>
      </c>
      <c r="AC33" s="3088">
        <v>577781</v>
      </c>
      <c r="AD33" s="3088">
        <v>627811</v>
      </c>
    </row>
    <row r="34" spans="1:30" x14ac:dyDescent="0.25">
      <c r="A34" s="3086" t="s">
        <v>160</v>
      </c>
      <c r="B34" s="3089">
        <v>92135</v>
      </c>
      <c r="C34" s="3089">
        <v>93245</v>
      </c>
      <c r="D34" s="3089">
        <v>95721</v>
      </c>
      <c r="E34" s="3089">
        <v>100306</v>
      </c>
      <c r="F34" s="3089">
        <v>105420</v>
      </c>
      <c r="G34" s="3089">
        <v>111475</v>
      </c>
      <c r="H34" s="3089">
        <v>116704</v>
      </c>
      <c r="I34" s="3089">
        <v>119820</v>
      </c>
      <c r="J34" s="3089">
        <v>123460</v>
      </c>
      <c r="K34" s="3089">
        <v>128593</v>
      </c>
      <c r="L34" s="3089">
        <v>134289</v>
      </c>
      <c r="M34" s="3089">
        <v>143338</v>
      </c>
      <c r="N34" s="3089">
        <v>153037</v>
      </c>
      <c r="O34" s="3089">
        <v>158283</v>
      </c>
      <c r="P34" s="3089">
        <v>152381</v>
      </c>
      <c r="Q34" s="3089">
        <v>156728</v>
      </c>
      <c r="R34" s="3089">
        <v>165814</v>
      </c>
      <c r="S34" s="3089">
        <v>170354</v>
      </c>
      <c r="T34" s="3089">
        <v>171927</v>
      </c>
      <c r="U34" s="3089">
        <v>177530</v>
      </c>
      <c r="V34" s="3089">
        <v>183741</v>
      </c>
      <c r="W34" s="3089">
        <v>193264</v>
      </c>
      <c r="X34" s="3089">
        <v>199046</v>
      </c>
      <c r="Y34" s="3089">
        <v>210059</v>
      </c>
      <c r="Z34" s="3089">
        <v>216958</v>
      </c>
      <c r="AA34" s="3089">
        <v>207070</v>
      </c>
      <c r="AB34" s="3089">
        <v>221212</v>
      </c>
      <c r="AC34" s="3089">
        <v>248172</v>
      </c>
      <c r="AD34" s="3089">
        <v>257930</v>
      </c>
    </row>
    <row r="35" spans="1:30" x14ac:dyDescent="0.25">
      <c r="A35" s="3086" t="s">
        <v>161</v>
      </c>
      <c r="B35" s="3088">
        <v>44115</v>
      </c>
      <c r="C35" s="3088">
        <v>50894</v>
      </c>
      <c r="D35" s="3088">
        <v>57460</v>
      </c>
      <c r="E35" s="3088">
        <v>64222</v>
      </c>
      <c r="F35" s="3088">
        <v>65267</v>
      </c>
      <c r="G35" s="3088">
        <v>75088</v>
      </c>
      <c r="H35" s="3088">
        <v>83622</v>
      </c>
      <c r="I35" s="3088">
        <v>82664</v>
      </c>
      <c r="J35" s="3088">
        <v>77276</v>
      </c>
      <c r="K35" s="3088">
        <v>86307</v>
      </c>
      <c r="L35" s="3088">
        <v>102453</v>
      </c>
      <c r="M35" s="3088">
        <v>115714</v>
      </c>
      <c r="N35" s="3088">
        <v>131565</v>
      </c>
      <c r="O35" s="3088">
        <v>153553</v>
      </c>
      <c r="P35" s="3088">
        <v>137909</v>
      </c>
      <c r="Q35" s="3088">
        <v>151771</v>
      </c>
      <c r="R35" s="3088">
        <v>162869</v>
      </c>
      <c r="S35" s="3088">
        <v>167946</v>
      </c>
      <c r="T35" s="3088">
        <v>170393</v>
      </c>
      <c r="U35" s="3088">
        <v>175900</v>
      </c>
      <c r="V35" s="3088">
        <v>191780</v>
      </c>
      <c r="W35" s="3088">
        <v>188202</v>
      </c>
      <c r="X35" s="3088">
        <v>204506</v>
      </c>
      <c r="Y35" s="3088">
        <v>221525</v>
      </c>
      <c r="Z35" s="3088">
        <v>244379</v>
      </c>
      <c r="AA35" s="3088">
        <v>242292</v>
      </c>
      <c r="AB35" s="3088">
        <v>275388</v>
      </c>
      <c r="AC35" s="3088">
        <v>324263</v>
      </c>
      <c r="AD35" s="3088">
        <v>377596</v>
      </c>
    </row>
    <row r="36" spans="1:30" x14ac:dyDescent="0.25">
      <c r="A36" s="3086" t="s">
        <v>103</v>
      </c>
      <c r="B36" s="3089">
        <v>41218</v>
      </c>
      <c r="C36" s="3089">
        <v>43684</v>
      </c>
      <c r="D36" s="3089">
        <v>47257</v>
      </c>
      <c r="E36" s="3089">
        <v>50198</v>
      </c>
      <c r="F36" s="3089">
        <v>54226</v>
      </c>
      <c r="G36" s="3089">
        <v>58340</v>
      </c>
      <c r="H36" s="3089">
        <v>60919</v>
      </c>
      <c r="I36" s="3089">
        <v>63506</v>
      </c>
      <c r="J36" s="3089">
        <v>64459</v>
      </c>
      <c r="K36" s="3089">
        <v>66563</v>
      </c>
      <c r="L36" s="3089">
        <v>68226</v>
      </c>
      <c r="M36" s="3089">
        <v>71326</v>
      </c>
      <c r="N36" s="3089">
        <v>77381</v>
      </c>
      <c r="O36" s="3089">
        <v>78444</v>
      </c>
      <c r="P36" s="3089">
        <v>78731</v>
      </c>
      <c r="Q36" s="3089">
        <v>81173</v>
      </c>
      <c r="R36" s="3089">
        <v>79607</v>
      </c>
      <c r="S36" s="3089">
        <v>76637</v>
      </c>
      <c r="T36" s="3089">
        <v>78523</v>
      </c>
      <c r="U36" s="3089">
        <v>80487</v>
      </c>
      <c r="V36" s="3089">
        <v>84702</v>
      </c>
      <c r="W36" s="3089">
        <v>89434</v>
      </c>
      <c r="X36" s="3089">
        <v>95067</v>
      </c>
      <c r="Y36" s="3089">
        <v>100390</v>
      </c>
      <c r="Z36" s="3089">
        <v>105810</v>
      </c>
      <c r="AA36" s="3089">
        <v>96748</v>
      </c>
      <c r="AB36" s="3089">
        <v>104711</v>
      </c>
      <c r="AC36" s="3089">
        <v>121477</v>
      </c>
      <c r="AD36" s="3089">
        <v>134139</v>
      </c>
    </row>
    <row r="37" spans="1:30" x14ac:dyDescent="0.25">
      <c r="A37" s="3086" t="s">
        <v>162</v>
      </c>
      <c r="B37" s="3088">
        <v>15105</v>
      </c>
      <c r="C37" s="3088">
        <v>15208</v>
      </c>
      <c r="D37" s="3088">
        <v>16152</v>
      </c>
      <c r="E37" s="3088">
        <v>19755</v>
      </c>
      <c r="F37" s="3088">
        <v>16364</v>
      </c>
      <c r="G37" s="3088">
        <v>19964</v>
      </c>
      <c r="H37" s="3088">
        <v>21660</v>
      </c>
      <c r="I37" s="3088">
        <v>24612</v>
      </c>
      <c r="J37" s="3088">
        <v>26391</v>
      </c>
      <c r="K37" s="3088">
        <v>30508</v>
      </c>
      <c r="L37" s="3088">
        <v>40370</v>
      </c>
      <c r="M37" s="3088">
        <v>50455</v>
      </c>
      <c r="N37" s="3088">
        <v>68345</v>
      </c>
      <c r="O37" s="3088">
        <v>81111</v>
      </c>
      <c r="P37" s="3088">
        <v>71268</v>
      </c>
      <c r="Q37" s="3088">
        <v>67686</v>
      </c>
      <c r="R37" s="3088">
        <v>73594</v>
      </c>
      <c r="S37" s="3088">
        <v>76052</v>
      </c>
      <c r="T37" s="3088">
        <v>71348</v>
      </c>
      <c r="U37" s="3088">
        <v>79481</v>
      </c>
      <c r="V37" s="3088">
        <v>83812</v>
      </c>
      <c r="W37" s="3088">
        <v>88126</v>
      </c>
      <c r="X37" s="3088">
        <v>100776</v>
      </c>
      <c r="Y37" s="3088">
        <v>114587</v>
      </c>
      <c r="Z37" s="3088">
        <v>119323</v>
      </c>
      <c r="AA37" s="3088">
        <v>115317</v>
      </c>
      <c r="AB37" s="3088">
        <v>130605</v>
      </c>
      <c r="AC37" s="3088">
        <v>160641</v>
      </c>
      <c r="AD37" s="3088">
        <v>182509</v>
      </c>
    </row>
    <row r="38" spans="1:30" x14ac:dyDescent="0.25">
      <c r="A38" s="3086" t="s">
        <v>163</v>
      </c>
      <c r="B38" s="3089">
        <v>7425</v>
      </c>
      <c r="C38" s="3089">
        <v>7657</v>
      </c>
      <c r="D38" s="3089">
        <v>8462</v>
      </c>
      <c r="E38" s="3089">
        <v>9205</v>
      </c>
      <c r="F38" s="3089">
        <v>9929</v>
      </c>
      <c r="G38" s="3089">
        <v>10518</v>
      </c>
      <c r="H38" s="3089">
        <v>11413</v>
      </c>
      <c r="I38" s="3089">
        <v>12023</v>
      </c>
      <c r="J38" s="3089">
        <v>12955</v>
      </c>
      <c r="K38" s="3089">
        <v>13786</v>
      </c>
      <c r="L38" s="3089">
        <v>14491</v>
      </c>
      <c r="M38" s="3089">
        <v>15857</v>
      </c>
      <c r="N38" s="3089">
        <v>18125</v>
      </c>
      <c r="O38" s="3089">
        <v>19524</v>
      </c>
      <c r="P38" s="3089">
        <v>17803</v>
      </c>
      <c r="Q38" s="3089">
        <v>17791</v>
      </c>
      <c r="R38" s="3089">
        <v>18143</v>
      </c>
      <c r="S38" s="3089">
        <v>17921</v>
      </c>
      <c r="T38" s="3089">
        <v>18052</v>
      </c>
      <c r="U38" s="3089">
        <v>18988</v>
      </c>
      <c r="V38" s="3089">
        <v>19653</v>
      </c>
      <c r="W38" s="3089">
        <v>20599</v>
      </c>
      <c r="X38" s="3089">
        <v>22333</v>
      </c>
      <c r="Y38" s="3089">
        <v>24006</v>
      </c>
      <c r="Z38" s="3089">
        <v>25688</v>
      </c>
      <c r="AA38" s="3089">
        <v>24685</v>
      </c>
      <c r="AB38" s="3089">
        <v>27540</v>
      </c>
      <c r="AC38" s="3089">
        <v>30322</v>
      </c>
      <c r="AD38" s="3089">
        <v>34997</v>
      </c>
    </row>
    <row r="39" spans="1:30" x14ac:dyDescent="0.25">
      <c r="A39" s="3086" t="s">
        <v>164</v>
      </c>
      <c r="B39" s="3088">
        <v>6186</v>
      </c>
      <c r="C39" s="3088">
        <v>7310</v>
      </c>
      <c r="D39" s="3088">
        <v>8641</v>
      </c>
      <c r="E39" s="3088">
        <v>9500</v>
      </c>
      <c r="F39" s="3088">
        <v>9253</v>
      </c>
      <c r="G39" s="3088">
        <v>10950</v>
      </c>
      <c r="H39" s="3088">
        <v>11721</v>
      </c>
      <c r="I39" s="3088">
        <v>12496</v>
      </c>
      <c r="J39" s="3088">
        <v>13964</v>
      </c>
      <c r="K39" s="3088">
        <v>16523</v>
      </c>
      <c r="L39" s="3088">
        <v>18820</v>
      </c>
      <c r="M39" s="3088">
        <v>22565</v>
      </c>
      <c r="N39" s="3088">
        <v>28323</v>
      </c>
      <c r="O39" s="3088">
        <v>32529</v>
      </c>
      <c r="P39" s="3088">
        <v>30164</v>
      </c>
      <c r="Q39" s="3088">
        <v>33788</v>
      </c>
      <c r="R39" s="3088">
        <v>35945</v>
      </c>
      <c r="S39" s="3088">
        <v>38022</v>
      </c>
      <c r="T39" s="3088">
        <v>37657</v>
      </c>
      <c r="U39" s="3088">
        <v>38998</v>
      </c>
      <c r="V39" s="3088">
        <v>41754</v>
      </c>
      <c r="W39" s="3088">
        <v>42048</v>
      </c>
      <c r="X39" s="3088">
        <v>43955</v>
      </c>
      <c r="Y39" s="3088">
        <v>46185</v>
      </c>
      <c r="Z39" s="3088">
        <v>46984</v>
      </c>
      <c r="AA39" s="3088">
        <v>46272</v>
      </c>
      <c r="AB39" s="3088">
        <v>48663</v>
      </c>
      <c r="AC39" s="3088">
        <v>51156</v>
      </c>
      <c r="AD39" s="3088">
        <v>62356</v>
      </c>
    </row>
    <row r="40" spans="1:30" x14ac:dyDescent="0.25">
      <c r="A40" s="3086" t="s">
        <v>165</v>
      </c>
      <c r="B40" s="3089">
        <v>54288</v>
      </c>
      <c r="C40" s="3089">
        <v>54867</v>
      </c>
      <c r="D40" s="3089">
        <v>59651</v>
      </c>
      <c r="E40" s="3089">
        <v>65652</v>
      </c>
      <c r="F40" s="3089">
        <v>70266</v>
      </c>
      <c r="G40" s="3089">
        <v>76680</v>
      </c>
      <c r="H40" s="3089">
        <v>82380</v>
      </c>
      <c r="I40" s="3089">
        <v>83806</v>
      </c>
      <c r="J40" s="3089">
        <v>84468</v>
      </c>
      <c r="K40" s="3089">
        <v>88918</v>
      </c>
      <c r="L40" s="3089">
        <v>91561</v>
      </c>
      <c r="M40" s="3089">
        <v>96447</v>
      </c>
      <c r="N40" s="3089">
        <v>105818</v>
      </c>
      <c r="O40" s="3089">
        <v>109940</v>
      </c>
      <c r="P40" s="3089">
        <v>96857</v>
      </c>
      <c r="Q40" s="3089">
        <v>100870</v>
      </c>
      <c r="R40" s="3089">
        <v>104765</v>
      </c>
      <c r="S40" s="3089">
        <v>104211</v>
      </c>
      <c r="T40" s="3089">
        <v>105139</v>
      </c>
      <c r="U40" s="3089">
        <v>105477</v>
      </c>
      <c r="V40" s="3089">
        <v>108610</v>
      </c>
      <c r="W40" s="3089">
        <v>112131</v>
      </c>
      <c r="X40" s="3089">
        <v>120102</v>
      </c>
      <c r="Y40" s="3089">
        <v>123732</v>
      </c>
      <c r="Z40" s="3089">
        <v>128048</v>
      </c>
      <c r="AA40" s="3089">
        <v>125206</v>
      </c>
      <c r="AB40" s="3089">
        <v>132262</v>
      </c>
      <c r="AC40" s="3089">
        <v>144094</v>
      </c>
      <c r="AD40" s="3089">
        <v>146458</v>
      </c>
    </row>
    <row r="41" spans="1:30" x14ac:dyDescent="0.25">
      <c r="A41" s="3086" t="s">
        <v>166</v>
      </c>
      <c r="B41" s="3088">
        <v>113614</v>
      </c>
      <c r="C41" s="3088">
        <v>127078</v>
      </c>
      <c r="D41" s="3088">
        <v>131464</v>
      </c>
      <c r="E41" s="3088">
        <v>136749</v>
      </c>
      <c r="F41" s="3088">
        <v>146734</v>
      </c>
      <c r="G41" s="3088">
        <v>165618</v>
      </c>
      <c r="H41" s="3088">
        <v>156639</v>
      </c>
      <c r="I41" s="3088">
        <v>163945</v>
      </c>
      <c r="J41" s="3088">
        <v>169624</v>
      </c>
      <c r="K41" s="3088">
        <v>178576</v>
      </c>
      <c r="L41" s="3088">
        <v>181407</v>
      </c>
      <c r="M41" s="3088">
        <v>197610</v>
      </c>
      <c r="N41" s="3088">
        <v>210284</v>
      </c>
      <c r="O41" s="3088">
        <v>207131</v>
      </c>
      <c r="P41" s="3088">
        <v>179424</v>
      </c>
      <c r="Q41" s="3088">
        <v>218149</v>
      </c>
      <c r="R41" s="3088">
        <v>242787</v>
      </c>
      <c r="S41" s="3088">
        <v>251218</v>
      </c>
      <c r="T41" s="3088">
        <v>256986</v>
      </c>
      <c r="U41" s="3088">
        <v>256164</v>
      </c>
      <c r="V41" s="3088">
        <v>270043</v>
      </c>
      <c r="W41" s="3088">
        <v>277000</v>
      </c>
      <c r="X41" s="3088">
        <v>283104</v>
      </c>
      <c r="Y41" s="3088">
        <v>278761</v>
      </c>
      <c r="Z41" s="3088">
        <v>287566</v>
      </c>
      <c r="AA41" s="3088">
        <v>287295</v>
      </c>
      <c r="AB41" s="3088">
        <v>329267</v>
      </c>
      <c r="AC41" s="3088">
        <v>339781</v>
      </c>
      <c r="AD41" s="3088">
        <v>330377</v>
      </c>
    </row>
    <row r="42" spans="1:30" x14ac:dyDescent="0.25">
      <c r="A42" s="3086" t="s">
        <v>167</v>
      </c>
      <c r="B42" s="3089" t="s">
        <v>140</v>
      </c>
      <c r="C42" s="3089" t="s">
        <v>140</v>
      </c>
      <c r="D42" s="3089" t="s">
        <v>140</v>
      </c>
      <c r="E42" s="3089" t="s">
        <v>140</v>
      </c>
      <c r="F42" s="3089" t="s">
        <v>140</v>
      </c>
      <c r="G42" s="3089">
        <v>5200</v>
      </c>
      <c r="H42" s="3089">
        <v>5073</v>
      </c>
      <c r="I42" s="3089">
        <v>5345</v>
      </c>
      <c r="J42" s="3089">
        <v>5211</v>
      </c>
      <c r="K42" s="3089">
        <v>5634</v>
      </c>
      <c r="L42" s="3089">
        <v>6589</v>
      </c>
      <c r="M42" s="3089">
        <v>6703</v>
      </c>
      <c r="N42" s="3089">
        <v>7319</v>
      </c>
      <c r="O42" s="3089">
        <v>5990</v>
      </c>
      <c r="P42" s="3089">
        <v>4856</v>
      </c>
      <c r="Q42" s="3089">
        <v>5436</v>
      </c>
      <c r="R42" s="3089">
        <v>5940</v>
      </c>
      <c r="S42" s="3089">
        <v>6026</v>
      </c>
      <c r="T42" s="3089">
        <v>6534</v>
      </c>
      <c r="U42" s="3089">
        <v>7231</v>
      </c>
      <c r="V42" s="3089" t="s">
        <v>140</v>
      </c>
      <c r="W42" s="3089" t="s">
        <v>140</v>
      </c>
      <c r="X42" s="3089" t="s">
        <v>140</v>
      </c>
      <c r="Y42" s="3089" t="s">
        <v>140</v>
      </c>
      <c r="Z42" s="3089" t="s">
        <v>140</v>
      </c>
      <c r="AA42" s="3089" t="s">
        <v>140</v>
      </c>
      <c r="AB42" s="3089" t="s">
        <v>140</v>
      </c>
      <c r="AC42" s="3089" t="s">
        <v>140</v>
      </c>
      <c r="AD42" s="3089" t="s">
        <v>140</v>
      </c>
    </row>
    <row r="43" spans="1:30" x14ac:dyDescent="0.25">
      <c r="A43" s="3086" t="s">
        <v>168</v>
      </c>
      <c r="B43" s="3088">
        <v>60720</v>
      </c>
      <c r="C43" s="3088">
        <v>69862</v>
      </c>
      <c r="D43" s="3088">
        <v>78635</v>
      </c>
      <c r="E43" s="3088">
        <v>73592</v>
      </c>
      <c r="F43" s="3088">
        <v>84333</v>
      </c>
      <c r="G43" s="3088">
        <v>112325</v>
      </c>
      <c r="H43" s="3088">
        <v>116754</v>
      </c>
      <c r="I43" s="3088">
        <v>121613</v>
      </c>
      <c r="J43" s="3088">
        <v>117575</v>
      </c>
      <c r="K43" s="3088">
        <v>127179</v>
      </c>
      <c r="L43" s="3088">
        <v>154076</v>
      </c>
      <c r="M43" s="3088">
        <v>175170</v>
      </c>
      <c r="N43" s="3088">
        <v>182916</v>
      </c>
      <c r="O43" s="3088">
        <v>206060</v>
      </c>
      <c r="P43" s="3088">
        <v>170214</v>
      </c>
      <c r="Q43" s="3088">
        <v>198496</v>
      </c>
      <c r="R43" s="3088">
        <v>223867</v>
      </c>
      <c r="S43" s="3088">
        <v>247477</v>
      </c>
      <c r="T43" s="3088">
        <v>242603</v>
      </c>
      <c r="U43" s="3088">
        <v>228300</v>
      </c>
      <c r="V43" s="3088">
        <v>202737</v>
      </c>
      <c r="W43" s="3088">
        <v>187934</v>
      </c>
      <c r="X43" s="3088">
        <v>202758</v>
      </c>
      <c r="Y43" s="3088">
        <v>218724</v>
      </c>
      <c r="Z43" s="3088">
        <v>210429</v>
      </c>
      <c r="AA43" s="3088">
        <v>178632</v>
      </c>
      <c r="AB43" s="3088">
        <v>254610</v>
      </c>
      <c r="AC43" s="3088">
        <v>384747</v>
      </c>
      <c r="AD43" s="3088" t="s">
        <v>140</v>
      </c>
    </row>
    <row r="44" spans="1:30" x14ac:dyDescent="0.25">
      <c r="A44" s="3086" t="s">
        <v>169</v>
      </c>
      <c r="B44" s="3089">
        <v>162391</v>
      </c>
      <c r="C44" s="3089">
        <v>159499</v>
      </c>
      <c r="D44" s="3089">
        <v>146321</v>
      </c>
      <c r="E44" s="3089">
        <v>152790</v>
      </c>
      <c r="F44" s="3089">
        <v>156089</v>
      </c>
      <c r="G44" s="3089">
        <v>167055</v>
      </c>
      <c r="H44" s="3089">
        <v>182647</v>
      </c>
      <c r="I44" s="3089">
        <v>190912</v>
      </c>
      <c r="J44" s="3089">
        <v>183366</v>
      </c>
      <c r="K44" s="3089">
        <v>186698</v>
      </c>
      <c r="L44" s="3089">
        <v>194038</v>
      </c>
      <c r="M44" s="3089">
        <v>203276</v>
      </c>
      <c r="N44" s="3089">
        <v>205554</v>
      </c>
      <c r="O44" s="3089">
        <v>226181</v>
      </c>
      <c r="P44" s="3089">
        <v>231927</v>
      </c>
      <c r="Q44" s="3089">
        <v>265679</v>
      </c>
      <c r="R44" s="3089">
        <v>307395</v>
      </c>
      <c r="S44" s="3089">
        <v>323905</v>
      </c>
      <c r="T44" s="3089">
        <v>323835</v>
      </c>
      <c r="U44" s="3089">
        <v>337790</v>
      </c>
      <c r="V44" s="3089">
        <v>386232</v>
      </c>
      <c r="W44" s="3089">
        <v>387122</v>
      </c>
      <c r="X44" s="3089">
        <v>386998</v>
      </c>
      <c r="Y44" s="3089">
        <v>389751</v>
      </c>
      <c r="Z44" s="3089">
        <v>408775</v>
      </c>
      <c r="AA44" s="3089">
        <v>409956</v>
      </c>
      <c r="AB44" s="3089">
        <v>446094</v>
      </c>
      <c r="AC44" s="3089">
        <v>516925</v>
      </c>
      <c r="AD44" s="3089">
        <v>540147</v>
      </c>
    </row>
    <row r="45" spans="1:30" x14ac:dyDescent="0.25">
      <c r="A45" s="3086" t="s">
        <v>170</v>
      </c>
      <c r="B45" s="3088">
        <v>544391</v>
      </c>
      <c r="C45" s="3088">
        <v>595425</v>
      </c>
      <c r="D45" s="3088">
        <v>751494</v>
      </c>
      <c r="E45" s="3088">
        <v>810950</v>
      </c>
      <c r="F45" s="3088">
        <v>864007</v>
      </c>
      <c r="G45" s="3088">
        <v>988991</v>
      </c>
      <c r="H45" s="3088">
        <v>1001249</v>
      </c>
      <c r="I45" s="3088">
        <v>1027958</v>
      </c>
      <c r="J45" s="3088">
        <v>981799</v>
      </c>
      <c r="K45" s="3088">
        <v>1034462</v>
      </c>
      <c r="L45" s="3088">
        <v>1076964</v>
      </c>
      <c r="M45" s="3088">
        <v>1141978</v>
      </c>
      <c r="N45" s="3088">
        <v>1188240</v>
      </c>
      <c r="O45" s="3088">
        <v>1063648</v>
      </c>
      <c r="P45" s="3088">
        <v>917689</v>
      </c>
      <c r="Q45" s="3088">
        <v>991398</v>
      </c>
      <c r="R45" s="3088">
        <v>1009587</v>
      </c>
      <c r="S45" s="3088">
        <v>1121287</v>
      </c>
      <c r="T45" s="3088">
        <v>1126900</v>
      </c>
      <c r="U45" s="3088">
        <v>1240039</v>
      </c>
      <c r="V45" s="3088">
        <v>1429670</v>
      </c>
      <c r="W45" s="3088">
        <v>1305711</v>
      </c>
      <c r="X45" s="3088">
        <v>1281353</v>
      </c>
      <c r="Y45" s="3088">
        <v>1312996</v>
      </c>
      <c r="Z45" s="3088">
        <v>1369811</v>
      </c>
      <c r="AA45" s="3088">
        <f>Z45*Table!AB164/Table!AA164</f>
        <v>1263374.8713509403</v>
      </c>
      <c r="AB45" s="3281">
        <f>AA45*Table!AC164/Table!AB164</f>
        <v>1357980.1443108895</v>
      </c>
      <c r="AC45" s="3281">
        <f>AB45*Table!AD164/Table!AC164</f>
        <v>1514306.8008600601</v>
      </c>
      <c r="AD45" s="3281">
        <f>AC45*Table!AE164/Table!AD164</f>
        <v>1648407.153900367</v>
      </c>
    </row>
    <row r="47" spans="1:30" x14ac:dyDescent="0.25">
      <c r="A47" s="3081" t="s">
        <v>174</v>
      </c>
      <c r="B47" s="3080"/>
    </row>
    <row r="48" spans="1:30" x14ac:dyDescent="0.25">
      <c r="A48" s="3081" t="s">
        <v>140</v>
      </c>
      <c r="B48" s="3082" t="s">
        <v>175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A88"/>
  <sheetViews>
    <sheetView workbookViewId="0">
      <selection activeCell="C25" sqref="C25:J33"/>
    </sheetView>
  </sheetViews>
  <sheetFormatPr baseColWidth="10" defaultRowHeight="15" x14ac:dyDescent="0.25"/>
  <cols>
    <col min="2" max="2" width="23.7109375" customWidth="1"/>
  </cols>
  <sheetData>
    <row r="1" spans="1:27" x14ac:dyDescent="0.25">
      <c r="A1" t="s">
        <v>248</v>
      </c>
    </row>
    <row r="2" spans="1:27" x14ac:dyDescent="0.25">
      <c r="C2" s="11" t="s">
        <v>10</v>
      </c>
      <c r="D2" s="12" t="s">
        <v>11</v>
      </c>
      <c r="E2" s="13" t="s">
        <v>12</v>
      </c>
      <c r="F2" s="14" t="s">
        <v>13</v>
      </c>
      <c r="G2" s="15" t="s">
        <v>14</v>
      </c>
      <c r="H2" s="16" t="s">
        <v>15</v>
      </c>
      <c r="I2" s="17" t="s">
        <v>16</v>
      </c>
      <c r="J2" s="18" t="s">
        <v>17</v>
      </c>
      <c r="K2" s="19" t="s">
        <v>18</v>
      </c>
      <c r="L2" s="2971" t="s">
        <v>19</v>
      </c>
      <c r="M2" s="21" t="s">
        <v>20</v>
      </c>
      <c r="N2" s="22" t="s">
        <v>21</v>
      </c>
      <c r="O2" s="23" t="s">
        <v>22</v>
      </c>
      <c r="P2" s="24" t="s">
        <v>23</v>
      </c>
      <c r="Q2" s="25" t="s">
        <v>24</v>
      </c>
      <c r="R2" s="26" t="s">
        <v>25</v>
      </c>
      <c r="S2" s="27" t="s">
        <v>26</v>
      </c>
      <c r="T2" s="28" t="s">
        <v>27</v>
      </c>
      <c r="U2" s="3022" t="s">
        <v>28</v>
      </c>
      <c r="V2" s="30" t="s">
        <v>29</v>
      </c>
      <c r="W2" s="31" t="s">
        <v>30</v>
      </c>
      <c r="X2" s="32" t="s">
        <v>31</v>
      </c>
      <c r="Y2" s="33" t="s">
        <v>32</v>
      </c>
      <c r="Z2" s="34" t="s">
        <v>33</v>
      </c>
      <c r="AA2" s="35" t="s">
        <v>34</v>
      </c>
    </row>
    <row r="3" spans="1:27" x14ac:dyDescent="0.25">
      <c r="B3" t="s">
        <v>90</v>
      </c>
      <c r="C3" s="2938">
        <f>' revenus distribués verEurostat'!F19/'VA eurostat'!F19</f>
        <v>0.17135306466429243</v>
      </c>
      <c r="D3" s="2938">
        <f>' revenus distribués verEurostat'!G19/'VA eurostat'!G19</f>
        <v>0.16969071381417022</v>
      </c>
      <c r="E3" s="2938">
        <f>' revenus distribués verEurostat'!H19/'VA eurostat'!H19</f>
        <v>0.22138133459410395</v>
      </c>
      <c r="F3" s="2938">
        <f>' revenus distribués verEurostat'!I19/'VA eurostat'!I19</f>
        <v>0.19085392208544968</v>
      </c>
      <c r="G3" s="2938">
        <f>' revenus distribués verEurostat'!J19/'VA eurostat'!J19</f>
        <v>0.2042794698837648</v>
      </c>
      <c r="H3" s="2938">
        <f>' revenus distribués verEurostat'!K19/'VA eurostat'!K19</f>
        <v>0.20595346720849236</v>
      </c>
      <c r="I3" s="2938">
        <f>' revenus distribués verEurostat'!L19/'VA eurostat'!L19</f>
        <v>0.22676532762850532</v>
      </c>
      <c r="J3" s="2938">
        <f>' revenus distribués verEurostat'!M19/'VA eurostat'!M19</f>
        <v>0.24300376910414062</v>
      </c>
      <c r="K3" s="2938">
        <f>' revenus distribués verEurostat'!N19/'VA eurostat'!N19</f>
        <v>0.24328320984392079</v>
      </c>
      <c r="L3" s="2938">
        <f>' revenus distribués verEurostat'!O19/'VA eurostat'!O19</f>
        <v>0.23569152121685064</v>
      </c>
      <c r="M3" s="2938">
        <f>' revenus distribués verEurostat'!P19/'VA eurostat'!P19</f>
        <v>0.2189180309834825</v>
      </c>
      <c r="N3" s="2938">
        <f>' revenus distribués verEurostat'!Q19/'VA eurostat'!Q19</f>
        <v>0.19883629986016638</v>
      </c>
      <c r="O3" s="2938">
        <f>' revenus distribués verEurostat'!R19/'VA eurostat'!R19</f>
        <v>0.20169050594579407</v>
      </c>
      <c r="P3" s="2938">
        <f>' revenus distribués verEurostat'!S19/'VA eurostat'!S19</f>
        <v>0.20056683784068463</v>
      </c>
      <c r="Q3" s="2938">
        <f>' revenus distribués verEurostat'!T19/'VA eurostat'!T19</f>
        <v>0.19040362532246649</v>
      </c>
      <c r="R3" s="2938">
        <f>' revenus distribués verEurostat'!U19/'VA eurostat'!U19</f>
        <v>0.17989251530695577</v>
      </c>
      <c r="S3" s="2938">
        <f>' revenus distribués verEurostat'!V19/'VA eurostat'!V19</f>
        <v>0.17941351687440354</v>
      </c>
      <c r="T3" s="2938">
        <f>' revenus distribués verEurostat'!W19/'VA eurostat'!W19</f>
        <v>0.18504022505199175</v>
      </c>
      <c r="U3" s="2938">
        <f>' revenus distribués verEurostat'!X19/'VA eurostat'!X19</f>
        <v>0.17472129949718818</v>
      </c>
      <c r="V3" s="2938">
        <f>' revenus distribués verEurostat'!Y19/'VA eurostat'!Y19</f>
        <v>0.18933339581002129</v>
      </c>
      <c r="W3" s="2938">
        <f>' revenus distribués verEurostat'!Z19/'VA eurostat'!Z19</f>
        <v>0.17200520930603178</v>
      </c>
      <c r="X3" s="2938">
        <f>' revenus distribués verEurostat'!AA19/'VA eurostat'!AA19</f>
        <v>0.14712438766728467</v>
      </c>
      <c r="Y3" s="2938">
        <f>' revenus distribués verEurostat'!AB19/'VA eurostat'!AB19</f>
        <v>0.16152586489890292</v>
      </c>
      <c r="Z3" s="2938">
        <f>' revenus distribués verEurostat'!AC19/'VA eurostat'!AC19</f>
        <v>0.18967990150014447</v>
      </c>
      <c r="AA3" s="2938">
        <f>' revenus distribués verEurostat'!AD19/'VA eurostat'!AD19</f>
        <v>0.17791597173164994</v>
      </c>
    </row>
    <row r="4" spans="1:27" x14ac:dyDescent="0.25">
      <c r="B4" t="s">
        <v>92</v>
      </c>
      <c r="C4" s="2938">
        <f>' revenus distribués verEurostat'!F15/'VA eurostat'!F15</f>
        <v>0.13471218154405226</v>
      </c>
      <c r="D4" s="2938">
        <f>' revenus distribués verEurostat'!G15/'VA eurostat'!G15</f>
        <v>0.13757342809485823</v>
      </c>
      <c r="E4" s="2938">
        <f>' revenus distribués verEurostat'!H15/'VA eurostat'!H15</f>
        <v>0.16139350531951882</v>
      </c>
      <c r="F4" s="2938">
        <f>' revenus distribués verEurostat'!I15/'VA eurostat'!I15</f>
        <v>0.16407528366048282</v>
      </c>
      <c r="G4" s="2938">
        <f>' revenus distribués verEurostat'!J15/'VA eurostat'!J15</f>
        <v>0.14869324481155624</v>
      </c>
      <c r="H4" s="2938">
        <f>' revenus distribués verEurostat'!K15/'VA eurostat'!K15</f>
        <v>0.156737571322101</v>
      </c>
      <c r="I4" s="2938">
        <f>' revenus distribués verEurostat'!L15/'VA eurostat'!L15</f>
        <v>0.15545621046595318</v>
      </c>
      <c r="J4" s="2938">
        <f>' revenus distribués verEurostat'!M15/'VA eurostat'!M15</f>
        <v>0.19580622968974601</v>
      </c>
      <c r="K4" s="2938">
        <f>' revenus distribués verEurostat'!N15/'VA eurostat'!N15</f>
        <v>0.18086363588826487</v>
      </c>
      <c r="L4" s="2938">
        <f>' revenus distribués verEurostat'!O15/'VA eurostat'!O15</f>
        <v>0.21162813165803082</v>
      </c>
      <c r="M4" s="2938">
        <f>' revenus distribués verEurostat'!P15/'VA eurostat'!P15</f>
        <v>0.18116180196991064</v>
      </c>
      <c r="N4" s="2938">
        <f>' revenus distribués verEurostat'!Q15/'VA eurostat'!Q15</f>
        <v>0.16286844908934098</v>
      </c>
      <c r="O4" s="2938">
        <f>' revenus distribués verEurostat'!R15/'VA eurostat'!R15</f>
        <v>0.18319464823538498</v>
      </c>
      <c r="P4" s="2938">
        <f>' revenus distribués verEurostat'!S15/'VA eurostat'!S15</f>
        <v>0.1733169760703426</v>
      </c>
      <c r="Q4" s="2938">
        <f>' revenus distribués verEurostat'!T15/'VA eurostat'!T15</f>
        <v>0.16988589788284511</v>
      </c>
      <c r="R4" s="2938">
        <f>' revenus distribués verEurostat'!U15/'VA eurostat'!U15</f>
        <v>0.17000721113843537</v>
      </c>
      <c r="S4" s="2938">
        <f>' revenus distribués verEurostat'!V15/'VA eurostat'!V15</f>
        <v>0.19191506737443856</v>
      </c>
      <c r="T4" s="2938">
        <f>' revenus distribués verEurostat'!W15/'VA eurostat'!W15</f>
        <v>0.15581426771914378</v>
      </c>
      <c r="U4" s="2938">
        <f>' revenus distribués verEurostat'!X15/'VA eurostat'!X15</f>
        <v>0.1769165397527914</v>
      </c>
      <c r="V4" s="2938">
        <f>' revenus distribués verEurostat'!Y15/'VA eurostat'!Y15</f>
        <v>0.17903972545083693</v>
      </c>
      <c r="W4" s="2938">
        <f>' revenus distribués verEurostat'!Z15/'VA eurostat'!Z15</f>
        <v>0.21273042757222815</v>
      </c>
      <c r="X4" s="2938">
        <f>' revenus distribués verEurostat'!AA15/'VA eurostat'!AA15</f>
        <v>0.18411918598845686</v>
      </c>
      <c r="Y4" s="2938">
        <f>' revenus distribués verEurostat'!AB15/'VA eurostat'!AB15</f>
        <v>0.1706042575504883</v>
      </c>
      <c r="Z4" s="2938">
        <f>' revenus distribués verEurostat'!AC15/'VA eurostat'!AC15</f>
        <v>0.15923520304189279</v>
      </c>
      <c r="AA4" s="2938">
        <f>' revenus distribués verEurostat'!AD15/'VA eurostat'!AD15</f>
        <v>0.20323633033976315</v>
      </c>
    </row>
    <row r="5" spans="1:27" x14ac:dyDescent="0.25">
      <c r="B5" t="s">
        <v>94</v>
      </c>
      <c r="C5" s="2938">
        <f>' revenus distribués verEurostat'!F23/'VA eurostat'!D23</f>
        <v>6.5021865861423431E-2</v>
      </c>
      <c r="D5" s="2938">
        <f>' revenus distribués verEurostat'!G23/'VA eurostat'!E23</f>
        <v>7.2426699712886941E-2</v>
      </c>
      <c r="E5" s="2938">
        <f>' revenus distribués verEurostat'!H23/'VA eurostat'!F23</f>
        <v>9.4791057005735688E-2</v>
      </c>
      <c r="F5" s="2938">
        <f>' revenus distribués verEurostat'!I23/'VA eurostat'!G23</f>
        <v>8.8639151232675087E-2</v>
      </c>
      <c r="G5" s="2938">
        <f>' revenus distribués verEurostat'!J23/'VA eurostat'!H23</f>
        <v>8.4240456758873539E-2</v>
      </c>
      <c r="H5" s="2938">
        <f>' revenus distribués verEurostat'!K23/'VA eurostat'!I23</f>
        <v>8.1977708892433929E-2</v>
      </c>
      <c r="I5" s="2938">
        <f>' revenus distribués verEurostat'!L23/'VA eurostat'!J23</f>
        <v>0.10848545343637675</v>
      </c>
      <c r="J5" s="2938">
        <f>' revenus distribués verEurostat'!M23/'VA eurostat'!K23</f>
        <v>0.11862243988679541</v>
      </c>
      <c r="K5" s="2938">
        <f>' revenus distribués verEurostat'!N23/'VA eurostat'!L23</f>
        <v>0.12525314363919074</v>
      </c>
      <c r="L5" s="2938">
        <f>' revenus distribués verEurostat'!O23/'VA eurostat'!M23</f>
        <v>0.12961894709280442</v>
      </c>
      <c r="M5" s="2938">
        <f>' revenus distribués verEurostat'!P23/'VA eurostat'!N23</f>
        <v>0.10555591476312313</v>
      </c>
      <c r="N5" s="2938">
        <f>' revenus distribués verEurostat'!Q23/'VA eurostat'!O23</f>
        <v>9.006072874493927E-2</v>
      </c>
      <c r="O5" s="2938">
        <f>' revenus distribués verEurostat'!R23/'VA eurostat'!P23</f>
        <v>0.10418549465646472</v>
      </c>
      <c r="P5" s="2938">
        <f>' revenus distribués verEurostat'!S23/'VA eurostat'!Q23</f>
        <v>9.6283125272313863E-2</v>
      </c>
      <c r="Q5" s="2938">
        <f>' revenus distribués verEurostat'!T23/'VA eurostat'!R23</f>
        <v>9.3922493151915212E-2</v>
      </c>
      <c r="R5" s="2938">
        <f>' revenus distribués verEurostat'!U23/'VA eurostat'!S23</f>
        <v>9.9449630439454678E-2</v>
      </c>
      <c r="S5" s="2938">
        <f>' revenus distribués verEurostat'!V23/'VA eurostat'!T23</f>
        <v>9.9422200970428046E-2</v>
      </c>
      <c r="T5" s="2938">
        <f>' revenus distribués verEurostat'!W23/'VA eurostat'!U23</f>
        <v>0.11422005719711655</v>
      </c>
      <c r="U5" s="2938">
        <f>' revenus distribués verEurostat'!X23/'VA eurostat'!V23</f>
        <v>0.11822547776146841</v>
      </c>
      <c r="V5" s="2938">
        <f>' revenus distribués verEurostat'!Y23/'VA eurostat'!W23</f>
        <v>0.13579104297544875</v>
      </c>
      <c r="W5" s="2938">
        <f>' revenus distribués verEurostat'!Z23/'VA eurostat'!X23</f>
        <v>0.13909014874460862</v>
      </c>
      <c r="X5" s="2938">
        <f>' revenus distribués verEurostat'!AA23/'VA eurostat'!Y23</f>
        <v>0.11484834415363186</v>
      </c>
      <c r="Y5" s="2938">
        <f>' revenus distribués verEurostat'!AB23/'VA eurostat'!Z23</f>
        <v>8.0292147734279479E-2</v>
      </c>
      <c r="Z5" s="2938">
        <f>' revenus distribués verEurostat'!AC23/'VA eurostat'!AA23</f>
        <v>0.10592533525128862</v>
      </c>
      <c r="AA5" s="2938">
        <f>' revenus distribués verEurostat'!AD23/'VA eurostat'!AB23</f>
        <v>0.13054293094168118</v>
      </c>
    </row>
    <row r="6" spans="1:27" x14ac:dyDescent="0.25">
      <c r="B6" s="2970" t="s">
        <v>96</v>
      </c>
      <c r="C6" s="3278">
        <f>' revenus distribués verEurostat'!D24/'VA eurostat'!D24</f>
        <v>0.11926967427077981</v>
      </c>
      <c r="D6" s="3278">
        <f>' revenus distribués verEurostat'!E24/'VA eurostat'!E24</f>
        <v>0.13058881328379354</v>
      </c>
      <c r="E6" s="3278">
        <f>' revenus distribués verEurostat'!F24/'VA eurostat'!F24</f>
        <v>0.13032024249384316</v>
      </c>
      <c r="F6" s="3278">
        <f>' revenus distribués verEurostat'!G24/'VA eurostat'!G24</f>
        <v>0.14012656715769584</v>
      </c>
      <c r="G6" s="3278">
        <f>' revenus distribués verEurostat'!H24/'VA eurostat'!H24</f>
        <v>0.14018326222343444</v>
      </c>
      <c r="H6" s="3278">
        <f>' revenus distribués verEurostat'!I24/'VA eurostat'!I24</f>
        <v>0.16129007829174308</v>
      </c>
      <c r="I6" s="3278">
        <f>' revenus distribués verEurostat'!J24/'VA eurostat'!J24</f>
        <v>0.17238879268325541</v>
      </c>
      <c r="J6" s="3278">
        <f>' revenus distribués verEurostat'!K24/'VA eurostat'!K24</f>
        <v>0.19162680547739636</v>
      </c>
      <c r="K6" s="3278">
        <f>' revenus distribués verEurostat'!L24/'VA eurostat'!L24</f>
        <v>0.2050842214785861</v>
      </c>
      <c r="L6" s="3278">
        <f>' revenus distribués verEurostat'!M24/'VA eurostat'!M24</f>
        <v>0.22373744329577441</v>
      </c>
      <c r="M6" s="3278">
        <f>' revenus distribués verEurostat'!N24/'VA eurostat'!N24</f>
        <v>0.23455202761948746</v>
      </c>
      <c r="N6" s="3278">
        <f>' revenus distribués verEurostat'!O24/'VA eurostat'!O24</f>
        <v>0.23920443531957483</v>
      </c>
      <c r="O6" s="3278">
        <f>' revenus distribués verEurostat'!P24/'VA eurostat'!P24</f>
        <v>0.24187422725949839</v>
      </c>
      <c r="P6" s="3278">
        <f>' revenus distribués verEurostat'!Q24/'VA eurostat'!Q24</f>
        <v>0.21318787149198706</v>
      </c>
      <c r="Q6" s="3278">
        <f>' revenus distribués verEurostat'!R24/'VA eurostat'!R24</f>
        <v>0.20475173440918798</v>
      </c>
      <c r="R6" s="3278">
        <f>' revenus distribués verEurostat'!S24/'VA eurostat'!S24</f>
        <v>0.19120632551330605</v>
      </c>
      <c r="S6" s="3278">
        <f>' revenus distribués verEurostat'!T24/'VA eurostat'!T24</f>
        <v>0.16488732855270202</v>
      </c>
      <c r="T6" s="3278">
        <f>' revenus distribués verEurostat'!U24/'VA eurostat'!U24</f>
        <v>0.17638659595138526</v>
      </c>
      <c r="U6" s="3278">
        <f>' revenus distribués verEurostat'!V24/'VA eurostat'!V24</f>
        <v>0.19239113084613935</v>
      </c>
      <c r="V6" s="3278">
        <f>' revenus distribués verEurostat'!W24/'VA eurostat'!W24</f>
        <v>0.18454141251647788</v>
      </c>
      <c r="W6" s="3278">
        <f>' revenus distribués verEurostat'!X24/'VA eurostat'!X24</f>
        <v>0.16382165362377582</v>
      </c>
      <c r="X6" s="3278">
        <f>' revenus distribués verEurostat'!Y24/'VA eurostat'!Y24</f>
        <v>0.186950150327996</v>
      </c>
      <c r="Y6" s="3278">
        <f>' revenus distribués verEurostat'!Z24/'VA eurostat'!Z24</f>
        <v>0.19638540551367639</v>
      </c>
      <c r="Z6" s="3278">
        <f>' revenus distribués verEurostat'!AA24/'VA eurostat'!AA24</f>
        <v>0.17651046963414951</v>
      </c>
      <c r="AA6" s="3278">
        <f>' revenus distribués verEurostat'!AB24/'VA eurostat'!AB24</f>
        <v>0.18354362791978035</v>
      </c>
    </row>
    <row r="7" spans="1:27" x14ac:dyDescent="0.25">
      <c r="B7" t="s">
        <v>99</v>
      </c>
      <c r="C7" s="2938">
        <f>' revenus distribués verEurostat'!F26/'VA eurostat'!F26</f>
        <v>0.27144947885325427</v>
      </c>
      <c r="D7" s="2938">
        <f>' revenus distribués verEurostat'!G26/'VA eurostat'!G26</f>
        <v>0.25795504766715072</v>
      </c>
      <c r="E7" s="2938">
        <f>' revenus distribués verEurostat'!H26/'VA eurostat'!H26</f>
        <v>0.26105725965258336</v>
      </c>
      <c r="F7" s="2938">
        <f>' revenus distribués verEurostat'!I26/'VA eurostat'!I26</f>
        <v>0.27040061556391548</v>
      </c>
      <c r="G7" s="2938">
        <f>' revenus distribués verEurostat'!J26/'VA eurostat'!J26</f>
        <v>0.26278031856174106</v>
      </c>
      <c r="H7" s="2938">
        <f>' revenus distribués verEurostat'!K26/'VA eurostat'!K26</f>
        <v>0.26384260231488665</v>
      </c>
      <c r="I7" s="2938">
        <f>' revenus distribués verEurostat'!L26/'VA eurostat'!L26</f>
        <v>0.27698262736504431</v>
      </c>
      <c r="J7" s="2938">
        <f>' revenus distribués verEurostat'!M26/'VA eurostat'!M26</f>
        <v>0.2678857113393498</v>
      </c>
      <c r="K7" s="2938">
        <f>' revenus distribués verEurostat'!N26/'VA eurostat'!N26</f>
        <v>0.25634582863005262</v>
      </c>
      <c r="L7" s="2938">
        <f>' revenus distribués verEurostat'!O26/'VA eurostat'!O26</f>
        <v>0.24924480678121669</v>
      </c>
      <c r="M7" s="2938">
        <f>' revenus distribués verEurostat'!P26/'VA eurostat'!P26</f>
        <v>0.22863276629019738</v>
      </c>
      <c r="N7" s="2938">
        <f>' revenus distribués verEurostat'!Q26/'VA eurostat'!Q26</f>
        <v>0.22105131786337298</v>
      </c>
      <c r="O7" s="2938">
        <f>' revenus distribués verEurostat'!R26/'VA eurostat'!R26</f>
        <v>0.2117202732701961</v>
      </c>
      <c r="P7" s="2938">
        <f>' revenus distribués verEurostat'!S26/'VA eurostat'!S26</f>
        <v>0.2013172090399464</v>
      </c>
      <c r="Q7" s="2938">
        <f>' revenus distribués verEurostat'!T26/'VA eurostat'!T26</f>
        <v>0.19612811806768723</v>
      </c>
      <c r="R7" s="2938">
        <f>' revenus distribués verEurostat'!U26/'VA eurostat'!U26</f>
        <v>0.19342932594681195</v>
      </c>
      <c r="S7" s="2938">
        <f>' revenus distribués verEurostat'!V26/'VA eurostat'!V26</f>
        <v>0.19850808350986027</v>
      </c>
      <c r="T7" s="2938">
        <f>' revenus distribués verEurostat'!W26/'VA eurostat'!W26</f>
        <v>0.1926080905438598</v>
      </c>
      <c r="U7" s="2938">
        <f>' revenus distribués verEurostat'!X26/'VA eurostat'!X26</f>
        <v>0.19055267650594498</v>
      </c>
      <c r="V7" s="2938">
        <f>' revenus distribués verEurostat'!Y26/'VA eurostat'!Y26</f>
        <v>0.18637620215227857</v>
      </c>
      <c r="W7" s="2938">
        <f>' revenus distribués verEurostat'!Z26/'VA eurostat'!Z26</f>
        <v>0.19238916058782654</v>
      </c>
      <c r="X7" s="2938">
        <f>' revenus distribués verEurostat'!AA26/'VA eurostat'!AA26</f>
        <v>0.17607905928644557</v>
      </c>
      <c r="Y7" s="2938">
        <f>' revenus distribués verEurostat'!AB26/'VA eurostat'!AB26</f>
        <v>0.17399316425883907</v>
      </c>
      <c r="Z7" s="2938">
        <f>' revenus distribués verEurostat'!AC26/'VA eurostat'!AC26</f>
        <v>0.16652641035039986</v>
      </c>
      <c r="AA7" s="2938">
        <f>' revenus distribués verEurostat'!AD26/'VA eurostat'!AD26</f>
        <v>0.16191509740008961</v>
      </c>
    </row>
    <row r="8" spans="1:27" x14ac:dyDescent="0.25">
      <c r="B8" t="s">
        <v>100</v>
      </c>
      <c r="C8" s="2938">
        <f>' revenus distribués verEurostat'!F33/'VA eurostat'!F33</f>
        <v>8.7944810317188399E-2</v>
      </c>
      <c r="D8" s="2938">
        <f>' revenus distribués verEurostat'!G33/'VA eurostat'!G33</f>
        <v>9.5839608801955994E-2</v>
      </c>
      <c r="E8" s="2938">
        <f>' revenus distribués verEurostat'!H33/'VA eurostat'!H33</f>
        <v>0.11378643028506404</v>
      </c>
      <c r="F8" s="2938">
        <f>' revenus distribués verEurostat'!I33/'VA eurostat'!I33</f>
        <v>9.8293871866295263E-2</v>
      </c>
      <c r="G8" s="2938">
        <f>' revenus distribués verEurostat'!J33/'VA eurostat'!J33</f>
        <v>9.1357309584639196E-2</v>
      </c>
      <c r="H8" s="2938">
        <f>' revenus distribués verEurostat'!K33/'VA eurostat'!K33</f>
        <v>0.13310589292549385</v>
      </c>
      <c r="I8" s="2938">
        <f>' revenus distribués verEurostat'!L33/'VA eurostat'!L33</f>
        <v>0.19020355217881665</v>
      </c>
      <c r="J8" s="2938">
        <f>' revenus distribués verEurostat'!M33/'VA eurostat'!M33</f>
        <v>0.14769982342200336</v>
      </c>
      <c r="K8" s="2938">
        <f>' revenus distribués verEurostat'!N33/'VA eurostat'!N33</f>
        <v>0.18721637295197344</v>
      </c>
      <c r="L8" s="2938">
        <f>' revenus distribués verEurostat'!O33/'VA eurostat'!O33</f>
        <v>0.17462182208231067</v>
      </c>
      <c r="M8" s="2938">
        <f>' revenus distribués verEurostat'!P33/'VA eurostat'!P33</f>
        <v>0.15279522569128712</v>
      </c>
      <c r="N8" s="2938">
        <f>' revenus distribués verEurostat'!Q33/'VA eurostat'!Q33</f>
        <v>0.18168731884762776</v>
      </c>
      <c r="O8" s="2938">
        <f>' revenus distribués verEurostat'!R33/'VA eurostat'!R33</f>
        <v>0.18043717386710303</v>
      </c>
      <c r="P8" s="2938">
        <f>' revenus distribués verEurostat'!S33/'VA eurostat'!S33</f>
        <v>0.1604265739705121</v>
      </c>
      <c r="Q8" s="2938">
        <f>' revenus distribués verEurostat'!T33/'VA eurostat'!T33</f>
        <v>0.21411170284678169</v>
      </c>
      <c r="R8" s="2938">
        <f>' revenus distribués verEurostat'!U33/'VA eurostat'!U33</f>
        <v>0.19972003453779533</v>
      </c>
      <c r="S8" s="2938">
        <f>' revenus distribués verEurostat'!V33/'VA eurostat'!V33</f>
        <v>0.18338328046043309</v>
      </c>
      <c r="T8" s="2938">
        <f>' revenus distribués verEurostat'!W33/'VA eurostat'!W33</f>
        <v>0.21485154281886623</v>
      </c>
      <c r="U8" s="2938">
        <f>' revenus distribués verEurostat'!X33/'VA eurostat'!X33</f>
        <v>0.20006257097170402</v>
      </c>
      <c r="V8" s="2938">
        <f>' revenus distribués verEurostat'!Y33/'VA eurostat'!Y33</f>
        <v>0.27423736981843666</v>
      </c>
      <c r="W8" s="2938">
        <f>' revenus distribués verEurostat'!Z33/'VA eurostat'!Z33</f>
        <v>0.22600243775467324</v>
      </c>
      <c r="X8" s="2938">
        <f>' revenus distribués verEurostat'!AA33/'VA eurostat'!AA33</f>
        <v>0.21632767086785074</v>
      </c>
      <c r="Y8" s="2938">
        <f>' revenus distribués verEurostat'!AB33/'VA eurostat'!AB33</f>
        <v>0.20156540968342646</v>
      </c>
      <c r="Z8" s="2938">
        <f>' revenus distribués verEurostat'!AC33/'VA eurostat'!AC33</f>
        <v>0.21375226945849726</v>
      </c>
      <c r="AA8" s="2938">
        <f>' revenus distribués verEurostat'!AD33/'VA eurostat'!AD33</f>
        <v>0.18594449603463462</v>
      </c>
    </row>
    <row r="9" spans="1:27" x14ac:dyDescent="0.25">
      <c r="B9" t="s">
        <v>106</v>
      </c>
      <c r="C9" s="2938">
        <f>' revenus distribués verEurostat'!F41/'VA eurostat'!F41</f>
        <v>0.18657570842476862</v>
      </c>
      <c r="D9" s="2938">
        <f>' revenus distribués verEurostat'!G41/'VA eurostat'!G41</f>
        <v>0.24626550254199422</v>
      </c>
      <c r="E9" s="2938">
        <f>' revenus distribués verEurostat'!H41/'VA eurostat'!H41</f>
        <v>0.22321388670765263</v>
      </c>
      <c r="F9" s="2938">
        <f>' revenus distribués verEurostat'!I41/'VA eurostat'!I41</f>
        <v>0.15797981030223551</v>
      </c>
      <c r="G9" s="2938">
        <f>' revenus distribués verEurostat'!J41/'VA eurostat'!J41</f>
        <v>0.17872470876762722</v>
      </c>
      <c r="H9" s="2938">
        <f>' revenus distribués verEurostat'!K41/'VA eurostat'!K41</f>
        <v>0.13263820446196578</v>
      </c>
      <c r="I9" s="2938">
        <f>' revenus distribués verEurostat'!L41/'VA eurostat'!L41</f>
        <v>0.19196061893973221</v>
      </c>
      <c r="J9" s="2938">
        <f>' revenus distribués verEurostat'!M41/'VA eurostat'!M41</f>
        <v>0.18770811193765496</v>
      </c>
      <c r="K9" s="2938">
        <f>' revenus distribués verEurostat'!N41/'VA eurostat'!N41</f>
        <v>0.34365905156835519</v>
      </c>
      <c r="L9" s="2938">
        <f>' revenus distribués verEurostat'!O41/'VA eurostat'!O41</f>
        <v>0.27544887052155398</v>
      </c>
      <c r="M9" s="2938">
        <f>' revenus distribués verEurostat'!P41/'VA eurostat'!P41</f>
        <v>0.20726324237560192</v>
      </c>
      <c r="N9" s="2938">
        <f>' revenus distribués verEurostat'!Q41/'VA eurostat'!Q41</f>
        <v>0.18673017066317057</v>
      </c>
      <c r="O9" s="2938">
        <f>' revenus distribués verEurostat'!R41/'VA eurostat'!R41</f>
        <v>0.20299274672861398</v>
      </c>
      <c r="P9" s="2938">
        <f>' revenus distribués verEurostat'!S41/'VA eurostat'!S41</f>
        <v>0.20871115923222061</v>
      </c>
      <c r="Q9" s="2938">
        <f>' revenus distribués verEurostat'!T41/'VA eurostat'!T41</f>
        <v>0.19957118286599271</v>
      </c>
      <c r="R9" s="2938">
        <f>' revenus distribués verEurostat'!U41/'VA eurostat'!U41</f>
        <v>0.2106424009618838</v>
      </c>
      <c r="S9" s="2938">
        <f>' revenus distribués verEurostat'!V41/'VA eurostat'!V41</f>
        <v>0.21401036131282797</v>
      </c>
      <c r="T9" s="2938">
        <f>' revenus distribués verEurostat'!W41/'VA eurostat'!W41</f>
        <v>0.23710830324909749</v>
      </c>
      <c r="U9" s="2938">
        <f>' revenus distribués verEurostat'!X41/'VA eurostat'!X41</f>
        <v>0.24096091895557817</v>
      </c>
      <c r="V9" s="2938">
        <f>' revenus distribués verEurostat'!Y41/'VA eurostat'!Y41</f>
        <v>0.22274995426189459</v>
      </c>
      <c r="W9" s="2938">
        <f>' revenus distribués verEurostat'!Z41/'VA eurostat'!Z41</f>
        <v>0.21429167565011162</v>
      </c>
      <c r="X9" s="2938">
        <f>' revenus distribués verEurostat'!AA41/'VA eurostat'!AA41</f>
        <v>0.2064532971336083</v>
      </c>
      <c r="Y9" s="2938">
        <f>' revenus distribués verEurostat'!AB41/'VA eurostat'!AB41</f>
        <v>0.22861993458196539</v>
      </c>
      <c r="Z9" s="2938">
        <f>' revenus distribués verEurostat'!AC41/'VA eurostat'!AC41</f>
        <v>0.2334415402862432</v>
      </c>
      <c r="AA9" s="2938">
        <f>' revenus distribués verEurostat'!AD41/'VA eurostat'!AD41</f>
        <v>0.19259815301912664</v>
      </c>
    </row>
    <row r="10" spans="1:27" x14ac:dyDescent="0.25">
      <c r="B10" t="s">
        <v>104</v>
      </c>
      <c r="C10" s="2938">
        <f>' revenus distribués verEurostat'!F45/'VA eurostat'!F45</f>
        <v>0.12832997880804206</v>
      </c>
      <c r="D10" s="2938">
        <f>' revenus distribués verEurostat'!G45/'VA eurostat'!G45</f>
        <v>0.11915275265396753</v>
      </c>
      <c r="E10" s="2938">
        <f>' revenus distribués verEurostat'!H45/'VA eurostat'!H45</f>
        <v>0.13802061225529313</v>
      </c>
      <c r="F10" s="2938">
        <f>' revenus distribués verEurostat'!I45/'VA eurostat'!I45</f>
        <v>0.12135028863046934</v>
      </c>
      <c r="G10" s="2938">
        <f>' revenus distribués verEurostat'!J45/'VA eurostat'!J45</f>
        <v>0.12642608110214004</v>
      </c>
      <c r="H10" s="2938">
        <f>' revenus distribués verEurostat'!K45/'VA eurostat'!K45</f>
        <v>0.12960940082864331</v>
      </c>
      <c r="I10" s="2938">
        <f>' revenus distribués verEurostat'!L45/'VA eurostat'!L45</f>
        <v>0.14343469233883399</v>
      </c>
      <c r="J10" s="2938">
        <f>' revenus distribués verEurostat'!M45/'VA eurostat'!M45</f>
        <v>0.14217962167397272</v>
      </c>
      <c r="K10" s="2938">
        <f>' revenus distribués verEurostat'!N45/'VA eurostat'!N45</f>
        <v>0.14178532956305123</v>
      </c>
      <c r="L10" s="2938">
        <f>' revenus distribués verEurostat'!O45/'VA eurostat'!O45</f>
        <v>0.14870050994313908</v>
      </c>
      <c r="M10" s="2938">
        <f>' revenus distribués verEurostat'!P45/'VA eurostat'!P45</f>
        <v>0.1744806791843424</v>
      </c>
      <c r="N10" s="2938">
        <f>' revenus distribués verEurostat'!Q45/'VA eurostat'!Q45</f>
        <v>0.15193090968511133</v>
      </c>
      <c r="O10" s="2938">
        <f>' revenus distribués verEurostat'!R45/'VA eurostat'!R45</f>
        <v>0.16840648700904429</v>
      </c>
      <c r="P10" s="2938">
        <f>' revenus distribués verEurostat'!S45/'VA eurostat'!S45</f>
        <v>0.17618772000388838</v>
      </c>
      <c r="Q10" s="2938">
        <f>' revenus distribués verEurostat'!T45/'VA eurostat'!T45</f>
        <v>0.17904783033099653</v>
      </c>
      <c r="R10" s="2938">
        <f>' revenus distribués verEurostat'!U45/'VA eurostat'!U45</f>
        <v>0.17924033034444883</v>
      </c>
      <c r="S10" s="2938">
        <f>' revenus distribués verEurostat'!V45/'VA eurostat'!V45</f>
        <v>0.1998202382367959</v>
      </c>
      <c r="T10" s="2938">
        <f>' revenus distribués verEurostat'!W45/'VA eurostat'!W45</f>
        <v>0.17547527745419927</v>
      </c>
      <c r="U10" s="2938">
        <f>' revenus distribués verEurostat'!X45/'VA eurostat'!X45</f>
        <v>0.17995353349155152</v>
      </c>
      <c r="V10" s="2938">
        <f>' revenus distribués verEurostat'!Y45/'VA eurostat'!Y45</f>
        <v>0.19489244445527634</v>
      </c>
      <c r="W10" s="2938">
        <f>' revenus distribués verEurostat'!Z45/'VA eurostat'!Z45</f>
        <v>0.18141918848658684</v>
      </c>
      <c r="X10" s="2938">
        <f>' revenus distribués verEurostat'!AA45/'VA eurostat'!AA45</f>
        <v>0.16846951072848507</v>
      </c>
      <c r="Y10" s="2938">
        <f>' revenus distribués verEurostat'!AB45/'VA eurostat'!AB45</f>
        <v>0.1767152176392329</v>
      </c>
      <c r="Z10" s="2938">
        <f>' revenus distribués verEurostat'!AC45/'VA eurostat'!AC45</f>
        <v>0.1569124188686202</v>
      </c>
      <c r="AA10" s="2938">
        <f>' revenus distribués verEurostat'!AD45/'VA eurostat'!AD45</f>
        <v>0.1554350449102686</v>
      </c>
    </row>
    <row r="11" spans="1:27" x14ac:dyDescent="0.25">
      <c r="B11" t="s">
        <v>110</v>
      </c>
      <c r="C11" s="2938">
        <f>' revenus distribués verEurostat'!F13/'VA eurostat'!F13</f>
        <v>0.15137737528667253</v>
      </c>
      <c r="D11" s="2938">
        <f>' revenus distribués verEurostat'!G13/'VA eurostat'!G13</f>
        <v>0.1535643863232353</v>
      </c>
      <c r="E11" s="2938">
        <f>' revenus distribués verEurostat'!H13/'VA eurostat'!H13</f>
        <v>0.17378156738591169</v>
      </c>
      <c r="F11" s="2938">
        <f>' revenus distribués verEurostat'!I13/'VA eurostat'!I13</f>
        <v>0.16489733624869549</v>
      </c>
      <c r="G11" s="2938">
        <f>' revenus distribués verEurostat'!J13/'VA eurostat'!J13</f>
        <v>0.16824421449521826</v>
      </c>
      <c r="H11" s="2938">
        <f>' revenus distribués verEurostat'!K13/'VA eurostat'!K13</f>
        <v>0.17706964242721196</v>
      </c>
      <c r="I11" s="2938">
        <f>' revenus distribués verEurostat'!L13/'VA eurostat'!L13</f>
        <v>0.19695731242056994</v>
      </c>
      <c r="J11" s="2938">
        <f>' revenus distribués verEurostat'!M13/'VA eurostat'!M13</f>
        <v>0.20162619855044073</v>
      </c>
      <c r="K11" s="2938">
        <f>' revenus distribués verEurostat'!N13/'VA eurostat'!N13</f>
        <v>0.20725329567231424</v>
      </c>
      <c r="L11" s="2938">
        <f>' revenus distribués verEurostat'!O13/'VA eurostat'!O13</f>
        <v>0.20097723271723128</v>
      </c>
      <c r="M11" s="2938">
        <f>' revenus distribués verEurostat'!P13/'VA eurostat'!P13</f>
        <v>0.18720354771663275</v>
      </c>
      <c r="N11" s="2938">
        <f>' revenus distribués verEurostat'!Q13/'VA eurostat'!Q13</f>
        <v>0.17618836940926119</v>
      </c>
      <c r="O11" s="2938">
        <f>' revenus distribués verEurostat'!R13/'VA eurostat'!R13</f>
        <v>0.17629168350444646</v>
      </c>
      <c r="P11" s="2938">
        <f>' revenus distribués verEurostat'!S13/'VA eurostat'!S13</f>
        <v>0.17273824542706767</v>
      </c>
      <c r="Q11" s="2938">
        <f>' revenus distribués verEurostat'!T13/'VA eurostat'!T13</f>
        <v>0.16736133120279864</v>
      </c>
      <c r="R11" s="2938">
        <f>' revenus distribués verEurostat'!U13/'VA eurostat'!U13</f>
        <v>0.16515828877288186</v>
      </c>
      <c r="S11" s="2938">
        <f>' revenus distribués verEurostat'!V13/'VA eurostat'!V13</f>
        <v>0.16694914694831711</v>
      </c>
      <c r="T11" s="2938">
        <f>' revenus distribués verEurostat'!W13/'VA eurostat'!W13</f>
        <v>0.16930478846711319</v>
      </c>
      <c r="U11" s="2938">
        <f>' revenus distribués verEurostat'!X13/'VA eurostat'!X13</f>
        <v>0.16129106746027508</v>
      </c>
      <c r="V11" s="2938">
        <f>' revenus distribués verEurostat'!Y13/'VA eurostat'!Y13</f>
        <v>0.17448364252683723</v>
      </c>
      <c r="W11" s="2938">
        <f>' revenus distribués verEurostat'!Z13/'VA eurostat'!Z13</f>
        <v>0.17084661997764844</v>
      </c>
      <c r="X11" s="2938">
        <f>' revenus distribués verEurostat'!AA13/'VA eurostat'!AA13</f>
        <v>0.15325615843855053</v>
      </c>
      <c r="Y11" s="2938">
        <f>' revenus distribués verEurostat'!AB13/'VA eurostat'!AB13</f>
        <v>0.15949061653347935</v>
      </c>
      <c r="Z11" s="2938">
        <f>' revenus distribués verEurostat'!AC13/'VA eurostat'!AC13</f>
        <v>0.16693142370616965</v>
      </c>
      <c r="AA11" s="2938">
        <f>' revenus distribués verEurostat'!AD13/'VA eurostat'!AD13</f>
        <v>0.17023444255330783</v>
      </c>
    </row>
    <row r="12" spans="1:27" x14ac:dyDescent="0.25">
      <c r="B12" s="2938"/>
      <c r="C12" s="2938" t="s">
        <v>10</v>
      </c>
      <c r="D12" s="2938" t="s">
        <v>11</v>
      </c>
      <c r="E12" s="2938" t="s">
        <v>12</v>
      </c>
      <c r="F12" s="2938" t="s">
        <v>13</v>
      </c>
      <c r="G12" s="2938" t="s">
        <v>14</v>
      </c>
      <c r="H12" s="2938" t="s">
        <v>15</v>
      </c>
      <c r="I12" s="2938" t="s">
        <v>16</v>
      </c>
      <c r="J12" s="2938" t="s">
        <v>17</v>
      </c>
      <c r="K12" s="2938" t="s">
        <v>18</v>
      </c>
      <c r="L12" s="2938" t="s">
        <v>19</v>
      </c>
      <c r="M12" t="s">
        <v>20</v>
      </c>
      <c r="N12" t="s">
        <v>21</v>
      </c>
      <c r="O12" t="s">
        <v>22</v>
      </c>
      <c r="P12" t="s">
        <v>23</v>
      </c>
      <c r="Q12" t="s">
        <v>24</v>
      </c>
      <c r="R12" t="s">
        <v>25</v>
      </c>
      <c r="S12" t="s">
        <v>26</v>
      </c>
      <c r="T12" t="s">
        <v>27</v>
      </c>
      <c r="U12" t="s">
        <v>28</v>
      </c>
      <c r="V12" t="s">
        <v>29</v>
      </c>
      <c r="W12" t="s">
        <v>30</v>
      </c>
      <c r="X12" t="s">
        <v>31</v>
      </c>
      <c r="Y12" t="s">
        <v>32</v>
      </c>
      <c r="Z12" t="s">
        <v>33</v>
      </c>
      <c r="AA12" t="s">
        <v>34</v>
      </c>
    </row>
    <row r="13" spans="1:27" x14ac:dyDescent="0.25">
      <c r="B13" t="s">
        <v>92</v>
      </c>
      <c r="C13" s="3296">
        <v>0.13471218154405226</v>
      </c>
      <c r="D13" s="3296">
        <v>0.13757342809485823</v>
      </c>
      <c r="E13" s="3296">
        <v>0.16139350531951882</v>
      </c>
      <c r="F13" s="3296">
        <v>0.16407528366048282</v>
      </c>
      <c r="G13" s="3296">
        <v>0.14869324481155624</v>
      </c>
      <c r="H13" s="3296">
        <v>0.156737571322101</v>
      </c>
      <c r="I13" s="3296">
        <v>0.15545621046595318</v>
      </c>
      <c r="J13" s="3296">
        <v>0.19580622968974601</v>
      </c>
      <c r="K13" s="3296">
        <v>0.18086363588826487</v>
      </c>
      <c r="L13" s="3296">
        <v>0.21162813165803082</v>
      </c>
      <c r="M13" s="3296">
        <v>0.18116180196991064</v>
      </c>
      <c r="N13" s="3296">
        <v>0.16286844908934098</v>
      </c>
      <c r="O13" s="3296">
        <v>0.18319464823538498</v>
      </c>
      <c r="P13" s="3296">
        <v>0.1733169760703426</v>
      </c>
      <c r="Q13" s="3296">
        <v>0.16988589788284511</v>
      </c>
      <c r="R13" s="3296">
        <v>0.17000721113843537</v>
      </c>
      <c r="S13" s="3296">
        <v>0.19191506737443856</v>
      </c>
      <c r="T13" s="3296">
        <v>0.15581426771914378</v>
      </c>
      <c r="U13" s="3296">
        <v>0.1769165397527914</v>
      </c>
      <c r="V13" s="3296">
        <v>0.17903972545083693</v>
      </c>
      <c r="W13" s="3296">
        <v>0.21273042757222815</v>
      </c>
      <c r="X13" s="3296">
        <v>0.18411918598845686</v>
      </c>
      <c r="Y13" s="3296">
        <v>0.1706042575504883</v>
      </c>
      <c r="Z13" s="3296">
        <v>0.15923520304189279</v>
      </c>
      <c r="AA13" s="3296">
        <v>0.20323633033976315</v>
      </c>
    </row>
    <row r="14" spans="1:27" x14ac:dyDescent="0.25">
      <c r="B14" t="s">
        <v>106</v>
      </c>
      <c r="C14" s="3296">
        <v>0.18657570842476862</v>
      </c>
      <c r="D14" s="3296">
        <v>0.24626550254199422</v>
      </c>
      <c r="E14" s="3296">
        <v>0.22321388670765263</v>
      </c>
      <c r="F14" s="3296">
        <v>0.15797981030223551</v>
      </c>
      <c r="G14" s="3296">
        <v>0.17872470876762722</v>
      </c>
      <c r="H14" s="3296">
        <v>0.13263820446196578</v>
      </c>
      <c r="I14" s="3296">
        <v>0.19196061893973221</v>
      </c>
      <c r="J14" s="3296">
        <v>0.18770811193765496</v>
      </c>
      <c r="K14" s="3296">
        <v>0.34365905156835519</v>
      </c>
      <c r="L14" s="3296">
        <v>0.27544887052155398</v>
      </c>
      <c r="M14" s="3296">
        <v>0.20726324237560192</v>
      </c>
      <c r="N14" s="3296">
        <v>0.18673017066317057</v>
      </c>
      <c r="O14" s="3296">
        <v>0.20299274672861398</v>
      </c>
      <c r="P14" s="3296">
        <v>0.20871115923222061</v>
      </c>
      <c r="Q14" s="3296">
        <v>0.19957118286599271</v>
      </c>
      <c r="R14" s="3296">
        <v>0.2106424009618838</v>
      </c>
      <c r="S14" s="3296">
        <v>0.21401036131282797</v>
      </c>
      <c r="T14" s="3296">
        <v>0.23710830324909749</v>
      </c>
      <c r="U14" s="3296">
        <v>0.24096091895557817</v>
      </c>
      <c r="V14" s="3296">
        <v>0.22274995426189459</v>
      </c>
      <c r="W14" s="3296">
        <v>0.21429167565011162</v>
      </c>
      <c r="X14" s="3296">
        <v>0.2064532971336083</v>
      </c>
      <c r="Y14" s="3296">
        <v>0.22861993458196539</v>
      </c>
      <c r="Z14" s="3296">
        <v>0.2334415402862432</v>
      </c>
      <c r="AA14" s="3296">
        <v>0.19259815301912664</v>
      </c>
    </row>
    <row r="15" spans="1:27" x14ac:dyDescent="0.25">
      <c r="B15" s="2938" t="s">
        <v>100</v>
      </c>
      <c r="C15" s="3296">
        <v>8.7944810317188399E-2</v>
      </c>
      <c r="D15" s="3296">
        <v>9.5839608801955994E-2</v>
      </c>
      <c r="E15" s="3296">
        <v>0.11378643028506404</v>
      </c>
      <c r="F15" s="3296">
        <v>9.8293871866295263E-2</v>
      </c>
      <c r="G15" s="3296">
        <v>9.1357309584639196E-2</v>
      </c>
      <c r="H15" s="3296">
        <v>0.13310589292549385</v>
      </c>
      <c r="I15" s="3296">
        <v>0.19020355217881665</v>
      </c>
      <c r="J15" s="3296">
        <v>0.14769982342200336</v>
      </c>
      <c r="K15" s="3296">
        <v>0.18721637295197344</v>
      </c>
      <c r="L15" s="3296">
        <v>0.17462182208231067</v>
      </c>
      <c r="M15" s="3296">
        <v>0.15279522569128712</v>
      </c>
      <c r="N15" s="3296">
        <v>0.18168731884762776</v>
      </c>
      <c r="O15" s="3296">
        <v>0.18043717386710303</v>
      </c>
      <c r="P15" s="3296">
        <v>0.1604265739705121</v>
      </c>
      <c r="Q15" s="3296">
        <v>0.21411170284678169</v>
      </c>
      <c r="R15" s="3296">
        <v>0.19972003453779533</v>
      </c>
      <c r="S15" s="3296">
        <v>0.18338328046043309</v>
      </c>
      <c r="T15" s="3296">
        <v>0.21485154281886623</v>
      </c>
      <c r="U15" s="3296">
        <v>0.20006257097170402</v>
      </c>
      <c r="V15" s="3296">
        <v>0.27423736981843666</v>
      </c>
      <c r="W15" s="3296">
        <v>0.22600243775467324</v>
      </c>
      <c r="X15" s="3296">
        <v>0.21632767086785074</v>
      </c>
      <c r="Y15" s="3296">
        <v>0.20156540968342646</v>
      </c>
      <c r="Z15" s="3296">
        <v>0.21375226945849726</v>
      </c>
      <c r="AA15" s="3296">
        <v>0.18594449603463462</v>
      </c>
    </row>
    <row r="16" spans="1:27" x14ac:dyDescent="0.25">
      <c r="B16" t="s">
        <v>96</v>
      </c>
      <c r="C16" s="3297">
        <v>0.11926967427077981</v>
      </c>
      <c r="D16" s="3297">
        <v>0.13058881328379354</v>
      </c>
      <c r="E16" s="3297">
        <v>0.13032024249384316</v>
      </c>
      <c r="F16" s="3297">
        <v>0.14012656715769584</v>
      </c>
      <c r="G16" s="3297">
        <v>0.14018326222343444</v>
      </c>
      <c r="H16" s="3297">
        <v>0.16129007829174308</v>
      </c>
      <c r="I16" s="3297">
        <v>0.17238879268325541</v>
      </c>
      <c r="J16" s="3297">
        <v>0.19162680547739636</v>
      </c>
      <c r="K16" s="3297">
        <v>0.2050842214785861</v>
      </c>
      <c r="L16" s="3297">
        <v>0.22373744329577441</v>
      </c>
      <c r="M16" s="3297">
        <v>0.23455202761948746</v>
      </c>
      <c r="N16" s="3297">
        <v>0.23920443531957483</v>
      </c>
      <c r="O16" s="3297">
        <v>0.24187422725949839</v>
      </c>
      <c r="P16" s="3297">
        <v>0.21318787149198706</v>
      </c>
      <c r="Q16" s="3297">
        <v>0.20475173440918798</v>
      </c>
      <c r="R16" s="3297">
        <v>0.19120632551330605</v>
      </c>
      <c r="S16" s="3297">
        <v>0.16488732855270202</v>
      </c>
      <c r="T16" s="3297">
        <v>0.17638659595138526</v>
      </c>
      <c r="U16" s="3297">
        <v>0.19239113084613935</v>
      </c>
      <c r="V16" s="3297">
        <v>0.18454141251647788</v>
      </c>
      <c r="W16" s="3297">
        <v>0.16382165362377582</v>
      </c>
      <c r="X16" s="3297">
        <v>0.186950150327996</v>
      </c>
      <c r="Y16" s="3297">
        <v>0.19638540551367639</v>
      </c>
      <c r="Z16" s="3297">
        <v>0.17651046963414951</v>
      </c>
      <c r="AA16" s="3297">
        <v>0.18354362791978035</v>
      </c>
    </row>
    <row r="17" spans="2:27" x14ac:dyDescent="0.25">
      <c r="B17" t="s">
        <v>90</v>
      </c>
      <c r="C17" s="3296">
        <v>0.17135306466429243</v>
      </c>
      <c r="D17" s="3296">
        <v>0.16969071381417022</v>
      </c>
      <c r="E17" s="3296">
        <v>0.22138133459410395</v>
      </c>
      <c r="F17" s="3296">
        <v>0.19085392208544968</v>
      </c>
      <c r="G17" s="3296">
        <v>0.2042794698837648</v>
      </c>
      <c r="H17" s="3296">
        <v>0.20595346720849236</v>
      </c>
      <c r="I17" s="3296">
        <v>0.22676532762850532</v>
      </c>
      <c r="J17" s="3296">
        <v>0.24300376910414062</v>
      </c>
      <c r="K17" s="3296">
        <v>0.24328320984392079</v>
      </c>
      <c r="L17" s="3296">
        <v>0.23569152121685064</v>
      </c>
      <c r="M17" s="3296">
        <v>0.2189180309834825</v>
      </c>
      <c r="N17" s="3296">
        <v>0.19883629986016638</v>
      </c>
      <c r="O17" s="3296">
        <v>0.20169050594579407</v>
      </c>
      <c r="P17" s="3296">
        <v>0.20056683784068463</v>
      </c>
      <c r="Q17" s="3296">
        <v>0.19040362532246649</v>
      </c>
      <c r="R17" s="3296">
        <v>0.17989251530695577</v>
      </c>
      <c r="S17" s="3296">
        <v>0.17941351687440354</v>
      </c>
      <c r="T17" s="3296">
        <v>0.18504022505199175</v>
      </c>
      <c r="U17" s="3296">
        <v>0.17472129949718818</v>
      </c>
      <c r="V17" s="3296">
        <v>0.18933339581002129</v>
      </c>
      <c r="W17" s="3296">
        <v>0.17200520930603178</v>
      </c>
      <c r="X17" s="3296">
        <v>0.14712438766728467</v>
      </c>
      <c r="Y17" s="3296">
        <v>0.16152586489890292</v>
      </c>
      <c r="Z17" s="3296">
        <v>0.18967990150014447</v>
      </c>
      <c r="AA17" s="3296">
        <v>0.17791597173164994</v>
      </c>
    </row>
    <row r="18" spans="2:27" x14ac:dyDescent="0.25">
      <c r="B18" t="s">
        <v>110</v>
      </c>
      <c r="C18" s="3296">
        <v>0.15137737528667253</v>
      </c>
      <c r="D18" s="3296">
        <v>0.1535643863232353</v>
      </c>
      <c r="E18" s="3296">
        <v>0.17378156738591169</v>
      </c>
      <c r="F18" s="3296">
        <v>0.16489733624869549</v>
      </c>
      <c r="G18" s="3296">
        <v>0.16824421449521826</v>
      </c>
      <c r="H18" s="3296">
        <v>0.17706964242721196</v>
      </c>
      <c r="I18" s="3296">
        <v>0.19695731242056994</v>
      </c>
      <c r="J18" s="3296">
        <v>0.20162619855044073</v>
      </c>
      <c r="K18" s="3296">
        <v>0.20725329567231424</v>
      </c>
      <c r="L18" s="3296">
        <v>0.20097723271723128</v>
      </c>
      <c r="M18" s="3296">
        <v>0.18720354771663275</v>
      </c>
      <c r="N18" s="3296">
        <v>0.17618836940926119</v>
      </c>
      <c r="O18" s="3296">
        <v>0.17629168350444646</v>
      </c>
      <c r="P18" s="3296">
        <v>0.17273824542706767</v>
      </c>
      <c r="Q18" s="3296">
        <v>0.16736133120279864</v>
      </c>
      <c r="R18" s="3296">
        <v>0.16515828877288186</v>
      </c>
      <c r="S18" s="3296">
        <v>0.16694914694831711</v>
      </c>
      <c r="T18" s="3296">
        <v>0.16930478846711319</v>
      </c>
      <c r="U18" s="3296">
        <v>0.16129106746027508</v>
      </c>
      <c r="V18" s="3296">
        <v>0.17448364252683723</v>
      </c>
      <c r="W18" s="3296">
        <v>0.17084661997764844</v>
      </c>
      <c r="X18" s="3296">
        <v>0.15325615843855053</v>
      </c>
      <c r="Y18" s="3296">
        <v>0.15949061653347935</v>
      </c>
      <c r="Z18" s="3296">
        <v>0.16693142370616965</v>
      </c>
      <c r="AA18" s="3296">
        <v>0.17023444255330783</v>
      </c>
    </row>
    <row r="19" spans="2:27" x14ac:dyDescent="0.25">
      <c r="B19" t="s">
        <v>99</v>
      </c>
      <c r="C19" s="3296">
        <v>0.27144947885325427</v>
      </c>
      <c r="D19" s="3296">
        <v>0.25795504766715072</v>
      </c>
      <c r="E19" s="3296">
        <v>0.26105725965258336</v>
      </c>
      <c r="F19" s="3296">
        <v>0.27040061556391548</v>
      </c>
      <c r="G19" s="3296">
        <v>0.26278031856174106</v>
      </c>
      <c r="H19" s="3296">
        <v>0.26384260231488665</v>
      </c>
      <c r="I19" s="3296">
        <v>0.27698262736504431</v>
      </c>
      <c r="J19" s="3296">
        <v>0.2678857113393498</v>
      </c>
      <c r="K19" s="3296">
        <v>0.25634582863005262</v>
      </c>
      <c r="L19" s="3296">
        <v>0.24924480678121669</v>
      </c>
      <c r="M19" s="3296">
        <v>0.22863276629019738</v>
      </c>
      <c r="N19" s="3296">
        <v>0.22105131786337298</v>
      </c>
      <c r="O19" s="3296">
        <v>0.2117202732701961</v>
      </c>
      <c r="P19" s="3296">
        <v>0.2013172090399464</v>
      </c>
      <c r="Q19" s="3296">
        <v>0.19612811806768723</v>
      </c>
      <c r="R19" s="3296">
        <v>0.19342932594681195</v>
      </c>
      <c r="S19" s="3296">
        <v>0.19850808350986027</v>
      </c>
      <c r="T19" s="3296">
        <v>0.1926080905438598</v>
      </c>
      <c r="U19" s="3296">
        <v>0.19055267650594498</v>
      </c>
      <c r="V19" s="3296">
        <v>0.18637620215227857</v>
      </c>
      <c r="W19" s="3296">
        <v>0.19238916058782654</v>
      </c>
      <c r="X19" s="3296">
        <v>0.17607905928644557</v>
      </c>
      <c r="Y19" s="3296">
        <v>0.17399316425883907</v>
      </c>
      <c r="Z19" s="3296">
        <v>0.16652641035039986</v>
      </c>
      <c r="AA19" s="3296">
        <v>0.16191509740008961</v>
      </c>
    </row>
    <row r="20" spans="2:27" x14ac:dyDescent="0.25">
      <c r="B20" t="s">
        <v>104</v>
      </c>
      <c r="C20" s="3296">
        <v>0.12832997880804206</v>
      </c>
      <c r="D20" s="3296">
        <v>0.11915275265396753</v>
      </c>
      <c r="E20" s="3296">
        <v>0.13802061225529313</v>
      </c>
      <c r="F20" s="3296">
        <v>0.12135028863046934</v>
      </c>
      <c r="G20" s="3296">
        <v>0.12642608110214004</v>
      </c>
      <c r="H20" s="3296">
        <v>0.12960940082864331</v>
      </c>
      <c r="I20" s="3296">
        <v>0.14343469233883399</v>
      </c>
      <c r="J20" s="3296">
        <v>0.14217962167397272</v>
      </c>
      <c r="K20" s="3296">
        <v>0.14178532956305123</v>
      </c>
      <c r="L20" s="3296">
        <v>0.14870050994313908</v>
      </c>
      <c r="M20" s="3296">
        <v>0.1744806791843424</v>
      </c>
      <c r="N20" s="3296">
        <v>0.15193090968511133</v>
      </c>
      <c r="O20" s="3296">
        <v>0.16840648700904429</v>
      </c>
      <c r="P20" s="3296">
        <v>0.17618772000388838</v>
      </c>
      <c r="Q20" s="3296">
        <v>0.17904783033099653</v>
      </c>
      <c r="R20" s="3296">
        <v>0.17924033034444883</v>
      </c>
      <c r="S20" s="3296">
        <v>0.1998202382367959</v>
      </c>
      <c r="T20" s="3296">
        <v>0.17547527745419927</v>
      </c>
      <c r="U20" s="3296">
        <v>0.17995353349155152</v>
      </c>
      <c r="V20" s="3296">
        <v>0.19489244445527634</v>
      </c>
      <c r="W20" s="3296">
        <v>0.18141918848658684</v>
      </c>
      <c r="X20" s="3296">
        <v>0.16846951072848507</v>
      </c>
      <c r="Y20" s="3296">
        <v>0.1767152176392329</v>
      </c>
      <c r="Z20" s="3296">
        <v>0.1569124188686202</v>
      </c>
      <c r="AA20" s="3296">
        <v>0.1554350449102686</v>
      </c>
    </row>
    <row r="21" spans="2:27" x14ac:dyDescent="0.25">
      <c r="B21" t="s">
        <v>94</v>
      </c>
      <c r="C21" s="3296">
        <v>6.5021865861423431E-2</v>
      </c>
      <c r="D21" s="3296">
        <v>7.2426699712886941E-2</v>
      </c>
      <c r="E21" s="3296">
        <v>9.4791057005735688E-2</v>
      </c>
      <c r="F21" s="3296">
        <v>8.8639151232675087E-2</v>
      </c>
      <c r="G21" s="3296">
        <v>8.4240456758873539E-2</v>
      </c>
      <c r="H21" s="3296">
        <v>8.1977708892433929E-2</v>
      </c>
      <c r="I21" s="3296">
        <v>0.10848545343637675</v>
      </c>
      <c r="J21" s="3296">
        <v>0.11862243988679541</v>
      </c>
      <c r="K21" s="3296">
        <v>0.12525314363919074</v>
      </c>
      <c r="L21" s="3296">
        <v>0.12961894709280442</v>
      </c>
      <c r="M21" s="3296">
        <v>0.10555591476312313</v>
      </c>
      <c r="N21" s="3296">
        <v>9.006072874493927E-2</v>
      </c>
      <c r="O21" s="3296">
        <v>0.10418549465646472</v>
      </c>
      <c r="P21" s="3296">
        <v>9.6283125272313863E-2</v>
      </c>
      <c r="Q21" s="3296">
        <v>9.3922493151915212E-2</v>
      </c>
      <c r="R21" s="3296">
        <v>9.9449630439454678E-2</v>
      </c>
      <c r="S21" s="3296">
        <v>9.9422200970428046E-2</v>
      </c>
      <c r="T21" s="3296">
        <v>0.11422005719711655</v>
      </c>
      <c r="U21" s="3296">
        <v>0.11822547776146841</v>
      </c>
      <c r="V21" s="3296">
        <v>0.13579104297544875</v>
      </c>
      <c r="W21" s="3296">
        <v>0.13909014874460862</v>
      </c>
      <c r="X21" s="3296">
        <v>0.11484834415363186</v>
      </c>
      <c r="Y21" s="3296">
        <v>8.0292147734279479E-2</v>
      </c>
      <c r="Z21" s="3296">
        <v>0.10592533525128862</v>
      </c>
      <c r="AA21" s="3296">
        <v>0.13054293094168118</v>
      </c>
    </row>
    <row r="22" spans="2:27" x14ac:dyDescent="0.25">
      <c r="C22" s="3073"/>
      <c r="D22" s="3073"/>
      <c r="E22" s="3073"/>
      <c r="F22" s="3073"/>
      <c r="G22" s="3073"/>
      <c r="H22" s="3073"/>
      <c r="I22" s="3073"/>
      <c r="J22" s="3073"/>
      <c r="K22" s="3073"/>
      <c r="L22" s="3073"/>
      <c r="M22" s="3073"/>
      <c r="N22" s="3073"/>
      <c r="O22" s="3073"/>
      <c r="P22" s="3073"/>
      <c r="Q22" s="3073"/>
      <c r="R22" s="3073"/>
      <c r="S22" s="3073"/>
      <c r="T22" s="3073"/>
      <c r="U22" s="3073"/>
      <c r="V22" s="3073"/>
      <c r="W22" s="3073"/>
      <c r="X22" s="3073"/>
      <c r="Y22" s="3073"/>
      <c r="Z22" s="3073"/>
      <c r="AA22" s="3073"/>
    </row>
    <row r="23" spans="2:27" x14ac:dyDescent="0.25">
      <c r="C23" s="3073"/>
    </row>
    <row r="24" spans="2:27" ht="18" x14ac:dyDescent="0.25">
      <c r="B24" s="3264"/>
      <c r="C24" s="3283" t="str">
        <f>C12</f>
        <v>1999</v>
      </c>
      <c r="D24" s="3284" t="str">
        <f>K12</f>
        <v>2007</v>
      </c>
      <c r="E24" s="3285" t="str">
        <f>N12</f>
        <v>2010</v>
      </c>
      <c r="F24" s="3285" t="str">
        <f>W12</f>
        <v>2019</v>
      </c>
      <c r="G24" s="3285" t="str">
        <f t="shared" ref="G24:J24" si="0">X12</f>
        <v>2020</v>
      </c>
      <c r="H24" s="3285" t="str">
        <f t="shared" si="0"/>
        <v>2021</v>
      </c>
      <c r="I24" s="3285" t="str">
        <f t="shared" si="0"/>
        <v>2022</v>
      </c>
      <c r="J24" s="3286" t="str">
        <f t="shared" si="0"/>
        <v>2023</v>
      </c>
    </row>
    <row r="25" spans="2:27" ht="18" x14ac:dyDescent="0.25">
      <c r="B25" s="3264" t="s">
        <v>92</v>
      </c>
      <c r="C25" s="3288">
        <f>C13</f>
        <v>0.13471218154405226</v>
      </c>
      <c r="D25" s="3282">
        <f t="shared" ref="D25:D33" si="1" xml:space="preserve"> K13</f>
        <v>0.18086363588826487</v>
      </c>
      <c r="E25" s="3282">
        <f t="shared" ref="E25:E33" si="2" xml:space="preserve"> N13</f>
        <v>0.16286844908934098</v>
      </c>
      <c r="F25" s="3282">
        <f t="shared" ref="F25:F33" si="3" xml:space="preserve"> W13</f>
        <v>0.21273042757222815</v>
      </c>
      <c r="G25" s="3282">
        <f t="shared" ref="G25:J25" si="4" xml:space="preserve"> X13</f>
        <v>0.18411918598845686</v>
      </c>
      <c r="H25" s="3282">
        <f t="shared" si="4"/>
        <v>0.1706042575504883</v>
      </c>
      <c r="I25" s="3282">
        <f t="shared" si="4"/>
        <v>0.15923520304189279</v>
      </c>
      <c r="J25" s="3289">
        <f t="shared" si="4"/>
        <v>0.20323633033976315</v>
      </c>
    </row>
    <row r="26" spans="2:27" ht="18" x14ac:dyDescent="0.25">
      <c r="B26" s="3265" t="s">
        <v>106</v>
      </c>
      <c r="C26" s="3290">
        <f t="shared" ref="C26:C33" si="5">C14</f>
        <v>0.18657570842476862</v>
      </c>
      <c r="D26" s="3287">
        <f t="shared" si="1"/>
        <v>0.34365905156835519</v>
      </c>
      <c r="E26" s="3287">
        <f t="shared" si="2"/>
        <v>0.18673017066317057</v>
      </c>
      <c r="F26" s="3287">
        <f t="shared" si="3"/>
        <v>0.21429167565011162</v>
      </c>
      <c r="G26" s="3287">
        <f t="shared" ref="G26:J26" si="6" xml:space="preserve"> X14</f>
        <v>0.2064532971336083</v>
      </c>
      <c r="H26" s="3287">
        <f t="shared" si="6"/>
        <v>0.22861993458196539</v>
      </c>
      <c r="I26" s="3287">
        <f t="shared" si="6"/>
        <v>0.2334415402862432</v>
      </c>
      <c r="J26" s="3291">
        <f t="shared" si="6"/>
        <v>0.19259815301912664</v>
      </c>
    </row>
    <row r="27" spans="2:27" ht="18" x14ac:dyDescent="0.25">
      <c r="B27" s="3266" t="s">
        <v>100</v>
      </c>
      <c r="C27" s="3290">
        <f t="shared" si="5"/>
        <v>8.7944810317188399E-2</v>
      </c>
      <c r="D27" s="3287">
        <f t="shared" si="1"/>
        <v>0.18721637295197344</v>
      </c>
      <c r="E27" s="3287">
        <f t="shared" si="2"/>
        <v>0.18168731884762776</v>
      </c>
      <c r="F27" s="3287">
        <f t="shared" si="3"/>
        <v>0.22600243775467324</v>
      </c>
      <c r="G27" s="3287">
        <f t="shared" ref="G27:J27" si="7" xml:space="preserve"> X15</f>
        <v>0.21632767086785074</v>
      </c>
      <c r="H27" s="3287">
        <f t="shared" si="7"/>
        <v>0.20156540968342646</v>
      </c>
      <c r="I27" s="3287">
        <f t="shared" si="7"/>
        <v>0.21375226945849726</v>
      </c>
      <c r="J27" s="3291">
        <f t="shared" si="7"/>
        <v>0.18594449603463462</v>
      </c>
    </row>
    <row r="28" spans="2:27" ht="18" x14ac:dyDescent="0.25">
      <c r="B28" s="3275" t="s">
        <v>96</v>
      </c>
      <c r="C28" s="3295">
        <f t="shared" si="5"/>
        <v>0.11926967427077981</v>
      </c>
      <c r="D28" s="3276">
        <f t="shared" si="1"/>
        <v>0.2050842214785861</v>
      </c>
      <c r="E28" s="3276">
        <f t="shared" si="2"/>
        <v>0.23920443531957483</v>
      </c>
      <c r="F28" s="3276">
        <f t="shared" si="3"/>
        <v>0.16382165362377582</v>
      </c>
      <c r="G28" s="3276">
        <f t="shared" ref="G28:J28" si="8" xml:space="preserve"> X16</f>
        <v>0.186950150327996</v>
      </c>
      <c r="H28" s="3276">
        <f t="shared" si="8"/>
        <v>0.19638540551367639</v>
      </c>
      <c r="I28" s="3276">
        <f t="shared" si="8"/>
        <v>0.17651046963414951</v>
      </c>
      <c r="J28" s="3277">
        <f t="shared" si="8"/>
        <v>0.18354362791978035</v>
      </c>
    </row>
    <row r="29" spans="2:27" ht="18" x14ac:dyDescent="0.25">
      <c r="B29" s="3265" t="s">
        <v>90</v>
      </c>
      <c r="C29" s="3290">
        <f t="shared" si="5"/>
        <v>0.17135306466429243</v>
      </c>
      <c r="D29" s="3287">
        <f t="shared" si="1"/>
        <v>0.24328320984392079</v>
      </c>
      <c r="E29" s="3287">
        <f t="shared" si="2"/>
        <v>0.19883629986016638</v>
      </c>
      <c r="F29" s="3287">
        <f t="shared" si="3"/>
        <v>0.17200520930603178</v>
      </c>
      <c r="G29" s="3287">
        <f t="shared" ref="G29:J29" si="9" xml:space="preserve"> X17</f>
        <v>0.14712438766728467</v>
      </c>
      <c r="H29" s="3287">
        <f t="shared" si="9"/>
        <v>0.16152586489890292</v>
      </c>
      <c r="I29" s="3287">
        <f t="shared" si="9"/>
        <v>0.18967990150014447</v>
      </c>
      <c r="J29" s="3291">
        <f t="shared" si="9"/>
        <v>0.17791597173164994</v>
      </c>
    </row>
    <row r="30" spans="2:27" ht="18" x14ac:dyDescent="0.25">
      <c r="B30" s="3305" t="s">
        <v>110</v>
      </c>
      <c r="C30" s="3310">
        <f t="shared" si="5"/>
        <v>0.15137737528667253</v>
      </c>
      <c r="D30" s="3311">
        <f t="shared" si="1"/>
        <v>0.20725329567231424</v>
      </c>
      <c r="E30" s="3311">
        <f t="shared" si="2"/>
        <v>0.17618836940926119</v>
      </c>
      <c r="F30" s="3311">
        <f t="shared" si="3"/>
        <v>0.17084661997764844</v>
      </c>
      <c r="G30" s="3311">
        <f t="shared" ref="G30:J30" si="10" xml:space="preserve"> X18</f>
        <v>0.15325615843855053</v>
      </c>
      <c r="H30" s="3311">
        <f t="shared" si="10"/>
        <v>0.15949061653347935</v>
      </c>
      <c r="I30" s="3311">
        <f t="shared" si="10"/>
        <v>0.16693142370616965</v>
      </c>
      <c r="J30" s="3312">
        <f t="shared" si="10"/>
        <v>0.17023444255330783</v>
      </c>
    </row>
    <row r="31" spans="2:27" ht="18" x14ac:dyDescent="0.25">
      <c r="B31" s="3265" t="s">
        <v>99</v>
      </c>
      <c r="C31" s="3290">
        <f t="shared" si="5"/>
        <v>0.27144947885325427</v>
      </c>
      <c r="D31" s="3287">
        <f t="shared" si="1"/>
        <v>0.25634582863005262</v>
      </c>
      <c r="E31" s="3287">
        <f t="shared" si="2"/>
        <v>0.22105131786337298</v>
      </c>
      <c r="F31" s="3287">
        <f t="shared" si="3"/>
        <v>0.19238916058782654</v>
      </c>
      <c r="G31" s="3287">
        <f t="shared" ref="G31:J31" si="11" xml:space="preserve"> X19</f>
        <v>0.17607905928644557</v>
      </c>
      <c r="H31" s="3287">
        <f t="shared" si="11"/>
        <v>0.17399316425883907</v>
      </c>
      <c r="I31" s="3287">
        <f t="shared" si="11"/>
        <v>0.16652641035039986</v>
      </c>
      <c r="J31" s="3291">
        <f t="shared" si="11"/>
        <v>0.16191509740008961</v>
      </c>
    </row>
    <row r="32" spans="2:27" ht="18" x14ac:dyDescent="0.25">
      <c r="B32" s="3265" t="s">
        <v>104</v>
      </c>
      <c r="C32" s="3290">
        <f t="shared" si="5"/>
        <v>0.12832997880804206</v>
      </c>
      <c r="D32" s="3287">
        <f t="shared" si="1"/>
        <v>0.14178532956305123</v>
      </c>
      <c r="E32" s="3287">
        <f t="shared" si="2"/>
        <v>0.15193090968511133</v>
      </c>
      <c r="F32" s="3287">
        <f t="shared" si="3"/>
        <v>0.18141918848658684</v>
      </c>
      <c r="G32" s="3287">
        <f t="shared" ref="G32:J32" si="12" xml:space="preserve"> X20</f>
        <v>0.16846951072848507</v>
      </c>
      <c r="H32" s="3287">
        <f t="shared" si="12"/>
        <v>0.1767152176392329</v>
      </c>
      <c r="I32" s="3287">
        <f t="shared" si="12"/>
        <v>0.1569124188686202</v>
      </c>
      <c r="J32" s="3291">
        <f t="shared" si="12"/>
        <v>0.1554350449102686</v>
      </c>
    </row>
    <row r="33" spans="2:10" ht="18" x14ac:dyDescent="0.25">
      <c r="B33" s="3267" t="s">
        <v>94</v>
      </c>
      <c r="C33" s="3292">
        <f t="shared" si="5"/>
        <v>6.5021865861423431E-2</v>
      </c>
      <c r="D33" s="3293">
        <f t="shared" si="1"/>
        <v>0.12525314363919074</v>
      </c>
      <c r="E33" s="3293">
        <f t="shared" si="2"/>
        <v>9.006072874493927E-2</v>
      </c>
      <c r="F33" s="3293">
        <f t="shared" si="3"/>
        <v>0.13909014874460862</v>
      </c>
      <c r="G33" s="3293">
        <f t="shared" ref="G33:J33" si="13" xml:space="preserve"> X21</f>
        <v>0.11484834415363186</v>
      </c>
      <c r="H33" s="3293">
        <f t="shared" si="13"/>
        <v>8.0292147734279479E-2</v>
      </c>
      <c r="I33" s="3293">
        <f t="shared" si="13"/>
        <v>0.10592533525128862</v>
      </c>
      <c r="J33" s="3294">
        <f t="shared" si="13"/>
        <v>0.13054293094168118</v>
      </c>
    </row>
    <row r="34" spans="2:10" ht="15.75" x14ac:dyDescent="0.25">
      <c r="B34" s="3245" t="s">
        <v>243</v>
      </c>
    </row>
    <row r="43" spans="2:10" ht="18" customHeight="1" x14ac:dyDescent="0.25"/>
    <row r="44" spans="2:10" ht="18" customHeight="1" x14ac:dyDescent="0.25"/>
    <row r="45" spans="2:10" ht="18" customHeight="1" x14ac:dyDescent="0.25"/>
    <row r="46" spans="2:10" ht="18" customHeight="1" x14ac:dyDescent="0.25"/>
    <row r="47" spans="2:10" ht="18" customHeight="1" x14ac:dyDescent="0.25"/>
    <row r="48" spans="2:10" ht="18" customHeight="1" x14ac:dyDescent="0.25"/>
    <row r="49" spans="1:27" ht="18" customHeight="1" x14ac:dyDescent="0.25"/>
    <row r="50" spans="1:27" ht="18" customHeight="1" x14ac:dyDescent="0.25"/>
    <row r="51" spans="1:27" ht="18" customHeight="1" x14ac:dyDescent="0.25">
      <c r="L51" s="3248" t="s">
        <v>243</v>
      </c>
    </row>
    <row r="52" spans="1:27" ht="18" customHeight="1" x14ac:dyDescent="0.25"/>
    <row r="53" spans="1:27" ht="18" customHeight="1" x14ac:dyDescent="0.25"/>
    <row r="54" spans="1:27" ht="18" customHeight="1" x14ac:dyDescent="0.25"/>
    <row r="55" spans="1:27" x14ac:dyDescent="0.25">
      <c r="A55" t="s">
        <v>247</v>
      </c>
      <c r="C55" s="11" t="s">
        <v>10</v>
      </c>
      <c r="D55" s="12" t="s">
        <v>11</v>
      </c>
      <c r="E55" s="13" t="s">
        <v>12</v>
      </c>
      <c r="F55" s="14" t="s">
        <v>13</v>
      </c>
      <c r="G55" s="15" t="s">
        <v>14</v>
      </c>
      <c r="H55" s="16" t="s">
        <v>15</v>
      </c>
      <c r="I55" s="17" t="s">
        <v>16</v>
      </c>
      <c r="J55" s="18" t="s">
        <v>17</v>
      </c>
      <c r="K55" s="19" t="s">
        <v>18</v>
      </c>
      <c r="L55" s="2971" t="s">
        <v>19</v>
      </c>
      <c r="M55" s="21" t="s">
        <v>20</v>
      </c>
      <c r="N55" s="22" t="s">
        <v>21</v>
      </c>
      <c r="O55" s="23" t="s">
        <v>22</v>
      </c>
      <c r="P55" s="24" t="s">
        <v>23</v>
      </c>
      <c r="Q55" s="25" t="s">
        <v>24</v>
      </c>
      <c r="R55" s="26" t="s">
        <v>25</v>
      </c>
      <c r="S55" s="27" t="s">
        <v>26</v>
      </c>
      <c r="T55" s="28" t="s">
        <v>27</v>
      </c>
      <c r="U55" s="3022" t="s">
        <v>28</v>
      </c>
      <c r="V55" s="30" t="s">
        <v>29</v>
      </c>
      <c r="W55" s="31" t="s">
        <v>30</v>
      </c>
      <c r="X55" s="32" t="s">
        <v>31</v>
      </c>
      <c r="Y55" s="33" t="s">
        <v>32</v>
      </c>
      <c r="Z55" s="34" t="s">
        <v>33</v>
      </c>
      <c r="AA55" s="35" t="s">
        <v>34</v>
      </c>
    </row>
    <row r="56" spans="1:27" x14ac:dyDescent="0.25">
      <c r="B56" t="s">
        <v>90</v>
      </c>
      <c r="C56" s="2938">
        <f>' revenus distribués verEurostat'!F19/'EBE eurostat'!F19</f>
        <v>0.44159026334560053</v>
      </c>
      <c r="D56" s="2938">
        <f>' revenus distribués verEurostat'!G19/'EBE eurostat'!G19</f>
        <v>0.44237503686228252</v>
      </c>
      <c r="E56" s="2938">
        <f>' revenus distribués verEurostat'!H19/'EBE eurostat'!H19</f>
        <v>0.54860094812813487</v>
      </c>
      <c r="F56" s="2938">
        <f>' revenus distribués verEurostat'!I19/'EBE eurostat'!I19</f>
        <v>0.46881175358707794</v>
      </c>
      <c r="G56" s="2938">
        <f>' revenus distribués verEurostat'!J19/'EBE eurostat'!J19</f>
        <v>0.50590148746718822</v>
      </c>
      <c r="H56" s="2938">
        <f>' revenus distribués verEurostat'!K19/'EBE eurostat'!K19</f>
        <v>0.49489176750660097</v>
      </c>
      <c r="I56" s="2938">
        <f>' revenus distribués verEurostat'!L19/'EBE eurostat'!L19</f>
        <v>0.52989710969592418</v>
      </c>
      <c r="J56" s="2938">
        <f>' revenus distribués verEurostat'!M19/'EBE eurostat'!M19</f>
        <v>0.54425761607749967</v>
      </c>
      <c r="K56" s="2938">
        <f>' revenus distribués verEurostat'!N19/'EBE eurostat'!N19</f>
        <v>0.53152626095010225</v>
      </c>
      <c r="L56" s="2938">
        <f>' revenus distribués verEurostat'!O19/'EBE eurostat'!O19</f>
        <v>0.53522365774444958</v>
      </c>
      <c r="M56" s="2938">
        <f>' revenus distribués verEurostat'!P19/'EBE eurostat'!P19</f>
        <v>0.53220239751647069</v>
      </c>
      <c r="N56" s="2938">
        <f>' revenus distribués verEurostat'!Q19/'EBE eurostat'!Q19</f>
        <v>0.46933030146470844</v>
      </c>
      <c r="O56" s="2938">
        <f>' revenus distribués verEurostat'!R19/'EBE eurostat'!R19</f>
        <v>0.47794900461967016</v>
      </c>
      <c r="P56" s="2938">
        <f>' revenus distribués verEurostat'!S19/'EBE eurostat'!S19</f>
        <v>0.49616304524405797</v>
      </c>
      <c r="Q56" s="2938">
        <f>' revenus distribués verEurostat'!T19/'EBE eurostat'!T19</f>
        <v>0.47554178683936693</v>
      </c>
      <c r="R56" s="2938">
        <f>' revenus distribués verEurostat'!U19/'EBE eurostat'!U19</f>
        <v>0.44541010320478003</v>
      </c>
      <c r="S56" s="2938">
        <f>' revenus distribués verEurostat'!V19/'EBE eurostat'!V19</f>
        <v>0.44697102873495315</v>
      </c>
      <c r="T56" s="2938">
        <f>' revenus distribués verEurostat'!W19/'EBE eurostat'!W19</f>
        <v>0.45893915619443859</v>
      </c>
      <c r="U56" s="2938">
        <f>' revenus distribués verEurostat'!X19/'EBE eurostat'!X19</f>
        <v>0.43631272321693421</v>
      </c>
      <c r="V56" s="2938">
        <f>' revenus distribués verEurostat'!Y19/'EBE eurostat'!Y19</f>
        <v>0.48870130399401573</v>
      </c>
      <c r="W56" s="2938">
        <f>' revenus distribués verEurostat'!Z19/'EBE eurostat'!Z19</f>
        <v>0.46221409137566699</v>
      </c>
      <c r="X56" s="2938">
        <f>' revenus distribués verEurostat'!AA19/'EBE eurostat'!AA19</f>
        <v>0.39109303466317857</v>
      </c>
      <c r="Y56" s="2938">
        <f>' revenus distribués verEurostat'!AB19/'EBE eurostat'!AB19</f>
        <v>0.40187673676160668</v>
      </c>
      <c r="Z56" s="2938">
        <f>' revenus distribués verEurostat'!AC19/'EBE eurostat'!AC19</f>
        <v>0.48213476368440378</v>
      </c>
      <c r="AA56" s="2938">
        <f>' revenus distribués verEurostat'!AD19/'EBE eurostat'!AD19</f>
        <v>0.4547321787740855</v>
      </c>
    </row>
    <row r="57" spans="1:27" x14ac:dyDescent="0.25">
      <c r="B57" t="s">
        <v>92</v>
      </c>
      <c r="C57" s="2938">
        <f>' revenus distribués verEurostat'!F15/'EBE eurostat'!F15</f>
        <v>0.37764435581758282</v>
      </c>
      <c r="D57" s="2938">
        <f>' revenus distribués verEurostat'!G15/'EBE eurostat'!G15</f>
        <v>0.3756882005782865</v>
      </c>
      <c r="E57" s="2938">
        <f>' revenus distribués verEurostat'!H15/'EBE eurostat'!H15</f>
        <v>0.45558041848231462</v>
      </c>
      <c r="F57" s="2938">
        <f>' revenus distribués verEurostat'!I15/'EBE eurostat'!I15</f>
        <v>0.46268656716417911</v>
      </c>
      <c r="G57" s="2938">
        <f>' revenus distribués verEurostat'!J15/'EBE eurostat'!J15</f>
        <v>0.40102818773169197</v>
      </c>
      <c r="H57" s="2938">
        <f>' revenus distribués verEurostat'!K15/'EBE eurostat'!K15</f>
        <v>0.40077164591761821</v>
      </c>
      <c r="I57" s="2938">
        <f>' revenus distribués verEurostat'!L15/'EBE eurostat'!L15</f>
        <v>0.38474460905707375</v>
      </c>
      <c r="J57" s="2938">
        <f>' revenus distribués verEurostat'!M15/'EBE eurostat'!M15</f>
        <v>0.48270917213612047</v>
      </c>
      <c r="K57" s="2938">
        <f>' revenus distribués verEurostat'!N15/'EBE eurostat'!N15</f>
        <v>0.4349269421321329</v>
      </c>
      <c r="L57" s="2938">
        <f>' revenus distribués verEurostat'!O15/'EBE eurostat'!O15</f>
        <v>0.52879068940106222</v>
      </c>
      <c r="M57" s="2938">
        <f>' revenus distribués verEurostat'!P15/'EBE eurostat'!P15</f>
        <v>0.47939959318229641</v>
      </c>
      <c r="N57" s="2938">
        <f>' revenus distribués verEurostat'!Q15/'EBE eurostat'!Q15</f>
        <v>0.41009951329185884</v>
      </c>
      <c r="O57" s="2938">
        <f>' revenus distribués verEurostat'!R15/'EBE eurostat'!R15</f>
        <v>0.45676085491479734</v>
      </c>
      <c r="P57" s="2938">
        <f>' revenus distribués verEurostat'!S15/'EBE eurostat'!S15</f>
        <v>0.45057767960189127</v>
      </c>
      <c r="Q57" s="2938">
        <f>' revenus distribués verEurostat'!T15/'EBE eurostat'!T15</f>
        <v>0.44089202968541769</v>
      </c>
      <c r="R57" s="2938">
        <f>' revenus distribués verEurostat'!U15/'EBE eurostat'!U15</f>
        <v>0.43414311684019169</v>
      </c>
      <c r="S57" s="2938">
        <f>' revenus distribués verEurostat'!V15/'EBE eurostat'!V15</f>
        <v>0.47570321102448032</v>
      </c>
      <c r="T57" s="2938">
        <f>' revenus distribués verEurostat'!W15/'EBE eurostat'!W15</f>
        <v>0.38145848005634164</v>
      </c>
      <c r="U57" s="2938">
        <f>' revenus distribués verEurostat'!X15/'EBE eurostat'!X15</f>
        <v>0.43464150241341176</v>
      </c>
      <c r="V57" s="2938">
        <f>' revenus distribués verEurostat'!Y15/'EBE eurostat'!Y15</f>
        <v>0.43666225793078944</v>
      </c>
      <c r="W57" s="2938">
        <f>' revenus distribués verEurostat'!Z15/'EBE eurostat'!Z15</f>
        <v>0.5096475738513041</v>
      </c>
      <c r="X57" s="2938">
        <f>' revenus distribués verEurostat'!AA15/'EBE eurostat'!AA15</f>
        <v>0.4263385218686126</v>
      </c>
      <c r="Y57" s="2938">
        <f>' revenus distribués verEurostat'!AB15/'EBE eurostat'!AB15</f>
        <v>0.38979158866841385</v>
      </c>
      <c r="Z57" s="2938">
        <f>' revenus distribués verEurostat'!AC15/'EBE eurostat'!AC15</f>
        <v>0.35225442551006775</v>
      </c>
      <c r="AA57" s="2938">
        <f>' revenus distribués verEurostat'!AD15/'EBE eurostat'!AD15</f>
        <v>0.47897076056821103</v>
      </c>
    </row>
    <row r="58" spans="1:27" x14ac:dyDescent="0.25">
      <c r="B58" t="s">
        <v>94</v>
      </c>
      <c r="C58" s="2938">
        <f>' revenus distribués verEurostat'!F23/'EBE eurostat'!F23</f>
        <v>0.15324203867443031</v>
      </c>
      <c r="D58" s="2938">
        <f>' revenus distribués verEurostat'!G23/'EBE eurostat'!G23</f>
        <v>0.16749420997384074</v>
      </c>
      <c r="E58" s="2938">
        <f>' revenus distribués verEurostat'!H23/'EBE eurostat'!H23</f>
        <v>0.21817915893677786</v>
      </c>
      <c r="F58" s="2938">
        <f>' revenus distribués verEurostat'!I23/'EBE eurostat'!I23</f>
        <v>0.21028931421546163</v>
      </c>
      <c r="G58" s="2938">
        <f>' revenus distribués verEurostat'!J23/'EBE eurostat'!J23</f>
        <v>0.2017232709530993</v>
      </c>
      <c r="H58" s="2938">
        <f>' revenus distribués verEurostat'!K23/'EBE eurostat'!K23</f>
        <v>0.19867464037497978</v>
      </c>
      <c r="I58" s="2938">
        <f>' revenus distribués verEurostat'!L23/'EBE eurostat'!L23</f>
        <v>0.25686491002954254</v>
      </c>
      <c r="J58" s="2938">
        <f>' revenus distribués verEurostat'!M23/'EBE eurostat'!M23</f>
        <v>0.27757544080114321</v>
      </c>
      <c r="K58" s="2938">
        <f>' revenus distribués verEurostat'!N23/'EBE eurostat'!N23</f>
        <v>0.27200647405080974</v>
      </c>
      <c r="L58" s="2938">
        <f>' revenus distribués verEurostat'!O23/'EBE eurostat'!O23</f>
        <v>0.26811517549241543</v>
      </c>
      <c r="M58" s="2938">
        <f>' revenus distribués verEurostat'!P23/'EBE eurostat'!P23</f>
        <v>0.24056095384045401</v>
      </c>
      <c r="N58" s="2938">
        <f>' revenus distribués verEurostat'!Q23/'EBE eurostat'!Q23</f>
        <v>0.23088799415298253</v>
      </c>
      <c r="O58" s="2938">
        <f>' revenus distribués verEurostat'!R23/'EBE eurostat'!R23</f>
        <v>0.26215812767889102</v>
      </c>
      <c r="P58" s="2938">
        <f>' revenus distribués verEurostat'!S23/'EBE eurostat'!S23</f>
        <v>0.24141408333591335</v>
      </c>
      <c r="Q58" s="2938">
        <f>' revenus distribués verEurostat'!T23/'EBE eurostat'!T23</f>
        <v>0.22892605402565561</v>
      </c>
      <c r="R58" s="2938">
        <f>' revenus distribués verEurostat'!U23/'EBE eurostat'!U23</f>
        <v>0.23238904585769746</v>
      </c>
      <c r="S58" s="2938">
        <f>' revenus distribués verEurostat'!V23/'EBE eurostat'!V23</f>
        <v>0.21600513223790407</v>
      </c>
      <c r="T58" s="2938">
        <f>' revenus distribués verEurostat'!W23/'EBE eurostat'!W23</f>
        <v>0.23982210058159426</v>
      </c>
      <c r="U58" s="2938">
        <f>' revenus distribués verEurostat'!X23/'EBE eurostat'!X23</f>
        <v>0.2494268684089867</v>
      </c>
      <c r="V58" s="2938">
        <f>' revenus distribués verEurostat'!Y23/'EBE eurostat'!Y23</f>
        <v>0.29146197099733651</v>
      </c>
      <c r="W58" s="2938">
        <f>' revenus distribués verEurostat'!Z23/'EBE eurostat'!Z23</f>
        <v>0.3093885769942108</v>
      </c>
      <c r="X58" s="2938">
        <f>' revenus distribués verEurostat'!AA23/'EBE eurostat'!AA23</f>
        <v>0.33476519738938848</v>
      </c>
      <c r="Y58" s="2938">
        <f>' revenus distribués verEurostat'!AB23/'EBE eurostat'!AB23</f>
        <v>0.22324204106046183</v>
      </c>
      <c r="Z58" s="2938">
        <f>' revenus distribués verEurostat'!AC23/'EBE eurostat'!AC23</f>
        <v>0.20747455568145856</v>
      </c>
      <c r="AA58" s="2938">
        <f>' revenus distribués verEurostat'!AD23/'EBE eurostat'!AD23</f>
        <v>0.26231816349126097</v>
      </c>
    </row>
    <row r="59" spans="1:27" x14ac:dyDescent="0.25">
      <c r="B59" s="2970" t="s">
        <v>96</v>
      </c>
      <c r="C59" s="2938">
        <f>' revenus distribués verEurostat'!F24/'EBE eurostat'!F24</f>
        <v>0.40474152802484126</v>
      </c>
      <c r="D59" s="2938">
        <f>' revenus distribués verEurostat'!G24/'EBE eurostat'!G24</f>
        <v>0.43592039086682405</v>
      </c>
      <c r="E59" s="2938">
        <f>' revenus distribués verEurostat'!H24/'EBE eurostat'!H24</f>
        <v>0.43615232922768565</v>
      </c>
      <c r="F59" s="2938">
        <f>' revenus distribués verEurostat'!I24/'EBE eurostat'!I24</f>
        <v>0.51186442035777513</v>
      </c>
      <c r="G59" s="2938">
        <f>' revenus distribués verEurostat'!J24/'EBE eurostat'!J24</f>
        <v>0.54279313150476804</v>
      </c>
      <c r="H59" s="2938">
        <f>' revenus distribués verEurostat'!K24/'EBE eurostat'!K24</f>
        <v>0.60156712929736811</v>
      </c>
      <c r="I59" s="2938">
        <f>' revenus distribués verEurostat'!L24/'EBE eurostat'!L24</f>
        <v>0.64226760181346143</v>
      </c>
      <c r="J59" s="2938">
        <f>' revenus distribués verEurostat'!M24/'EBE eurostat'!M24</f>
        <v>0.69219681561102919</v>
      </c>
      <c r="K59" s="2938">
        <f>' revenus distribués verEurostat'!N24/'EBE eurostat'!N24</f>
        <v>0.70688825327336879</v>
      </c>
      <c r="L59" s="2938">
        <f>' revenus distribués verEurostat'!O24/'EBE eurostat'!O24</f>
        <v>0.72884706364488316</v>
      </c>
      <c r="M59" s="2938">
        <f>' revenus distribués verEurostat'!P24/'EBE eurostat'!P24</f>
        <v>0.78916620086336364</v>
      </c>
      <c r="N59" s="2938">
        <f>' revenus distribués verEurostat'!Q24/'EBE eurostat'!Q24</f>
        <v>0.67791576415494603</v>
      </c>
      <c r="O59" s="2938">
        <f>' revenus distribués verEurostat'!R24/'EBE eurostat'!R24</f>
        <v>0.65885884576699227</v>
      </c>
      <c r="P59" s="2938">
        <f>' revenus distribués verEurostat'!S24/'EBE eurostat'!S24</f>
        <v>0.63968306879663583</v>
      </c>
      <c r="Q59" s="2938">
        <f>' revenus distribués verEurostat'!T24/'EBE eurostat'!T24</f>
        <v>0.54421753842696063</v>
      </c>
      <c r="R59" s="2938">
        <f>' revenus distribués verEurostat'!U24/'EBE eurostat'!U24</f>
        <v>0.57857825070101754</v>
      </c>
      <c r="S59" s="2938">
        <f>' revenus distribués verEurostat'!V24/'EBE eurostat'!V24</f>
        <v>0.61282196466333094</v>
      </c>
      <c r="T59" s="2938">
        <f>' revenus distribués verEurostat'!W24/'EBE eurostat'!W24</f>
        <v>0.59932372618166518</v>
      </c>
      <c r="U59" s="2938">
        <f>' revenus distribués verEurostat'!X24/'EBE eurostat'!X24</f>
        <v>0.53185381379760222</v>
      </c>
      <c r="V59" s="2938">
        <f>' revenus distribués verEurostat'!Y24/'EBE eurostat'!Y24</f>
        <v>0.6219519362358914</v>
      </c>
      <c r="W59" s="2938">
        <f>' revenus distribués verEurostat'!Z24/'EBE eurostat'!Z24</f>
        <v>0.63903045532477387</v>
      </c>
      <c r="X59" s="2938">
        <f>' revenus distribués verEurostat'!AA24/'EBE eurostat'!AA24</f>
        <v>0.56473591705971349</v>
      </c>
      <c r="Y59" s="2938">
        <f>' revenus distribués verEurostat'!AB24/'EBE eurostat'!AB24</f>
        <v>0.54837436514332571</v>
      </c>
      <c r="Z59" s="2938">
        <f>' revenus distribués verEurostat'!AC24/'EBE eurostat'!AC24</f>
        <v>0.61844841513762006</v>
      </c>
      <c r="AA59" s="2938">
        <f>' revenus distribués verEurostat'!AD24/'EBE eurostat'!AD24</f>
        <v>0.5475384408574353</v>
      </c>
    </row>
    <row r="60" spans="1:27" x14ac:dyDescent="0.25">
      <c r="B60" t="s">
        <v>99</v>
      </c>
      <c r="C60" s="2938">
        <f>' revenus distribués verEurostat'!F26/'EBE eurostat'!F26</f>
        <v>0.56189209346671076</v>
      </c>
      <c r="D60" s="2938">
        <f>' revenus distribués verEurostat'!G26/'EBE eurostat'!G26</f>
        <v>0.52284958658884251</v>
      </c>
      <c r="E60" s="2938">
        <f>' revenus distribués verEurostat'!H26/'EBE eurostat'!H26</f>
        <v>0.52415448468988046</v>
      </c>
      <c r="F60" s="2938">
        <f>' revenus distribués verEurostat'!I26/'EBE eurostat'!I26</f>
        <v>0.55063560849925586</v>
      </c>
      <c r="G60" s="2938">
        <f>' revenus distribués verEurostat'!J26/'EBE eurostat'!J26</f>
        <v>0.54603635458004141</v>
      </c>
      <c r="H60" s="2938">
        <f>' revenus distribués verEurostat'!K26/'EBE eurostat'!K26</f>
        <v>0.54890160161332702</v>
      </c>
      <c r="I60" s="2938">
        <f>' revenus distribués verEurostat'!L26/'EBE eurostat'!L26</f>
        <v>0.59130077705477291</v>
      </c>
      <c r="J60" s="2938">
        <f>' revenus distribués verEurostat'!M26/'EBE eurostat'!M26</f>
        <v>0.57753137196778814</v>
      </c>
      <c r="K60" s="2938">
        <f>' revenus distribués verEurostat'!N26/'EBE eurostat'!N26</f>
        <v>0.56269173914745141</v>
      </c>
      <c r="L60" s="2938">
        <f>' revenus distribués verEurostat'!O26/'EBE eurostat'!O26</f>
        <v>0.55258866022880637</v>
      </c>
      <c r="M60" s="2938">
        <f>' revenus distribués verEurostat'!P26/'EBE eurostat'!P26</f>
        <v>0.52945234328620561</v>
      </c>
      <c r="N60" s="2938">
        <f>' revenus distribués verEurostat'!Q26/'EBE eurostat'!Q26</f>
        <v>0.5084851280430176</v>
      </c>
      <c r="O60" s="2938">
        <f>' revenus distribués verEurostat'!R26/'EBE eurostat'!R26</f>
        <v>0.48586583502417274</v>
      </c>
      <c r="P60" s="2938">
        <f>' revenus distribués verEurostat'!S26/'EBE eurostat'!S26</f>
        <v>0.47436579092534376</v>
      </c>
      <c r="Q60" s="2938">
        <f>' revenus distribués verEurostat'!T26/'EBE eurostat'!T26</f>
        <v>0.45937355718080658</v>
      </c>
      <c r="R60" s="2938">
        <f>' revenus distribués verEurostat'!U26/'EBE eurostat'!U26</f>
        <v>0.45556814421929676</v>
      </c>
      <c r="S60" s="2938">
        <f>' revenus distribués verEurostat'!V26/'EBE eurostat'!V26</f>
        <v>0.4666053703355974</v>
      </c>
      <c r="T60" s="2938">
        <f>' revenus distribués verEurostat'!W26/'EBE eurostat'!W26</f>
        <v>0.43195369166880349</v>
      </c>
      <c r="U60" s="2938">
        <f>' revenus distribués verEurostat'!X26/'EBE eurostat'!X26</f>
        <v>0.43220516169314532</v>
      </c>
      <c r="V60" s="2938">
        <f>' revenus distribués verEurostat'!Y26/'EBE eurostat'!Y26</f>
        <v>0.4297377416563834</v>
      </c>
      <c r="W60" s="2938">
        <f>' revenus distribués verEurostat'!Z26/'EBE eurostat'!Z26</f>
        <v>0.44405550969929025</v>
      </c>
      <c r="X60" s="2938">
        <f>' revenus distribués verEurostat'!AA26/'EBE eurostat'!AA26</f>
        <v>0.41078873107684633</v>
      </c>
      <c r="Y60" s="2938">
        <f>' revenus distribués verEurostat'!AB26/'EBE eurostat'!AB26</f>
        <v>0.38695698831320807</v>
      </c>
      <c r="Z60" s="2938">
        <f>' revenus distribués verEurostat'!AC26/'EBE eurostat'!AC26</f>
        <v>0.36225536110980083</v>
      </c>
      <c r="AA60" s="2938">
        <f>' revenus distribués verEurostat'!AD26/'EBE eurostat'!AD26</f>
        <v>0.35486055271065214</v>
      </c>
    </row>
    <row r="61" spans="1:27" x14ac:dyDescent="0.25">
      <c r="B61" t="s">
        <v>100</v>
      </c>
      <c r="C61" s="2938">
        <f>' revenus distribués verEurostat'!F33/'EBE eurostat'!F33</f>
        <v>0.23327985279763039</v>
      </c>
      <c r="D61" s="2938">
        <f>' revenus distribués verEurostat'!G33/'EBE eurostat'!G33</f>
        <v>0.25653940396657521</v>
      </c>
      <c r="E61" s="2938">
        <f>' revenus distribués verEurostat'!H33/'EBE eurostat'!H33</f>
        <v>0.29237086906724025</v>
      </c>
      <c r="F61" s="2938">
        <f>' revenus distribués verEurostat'!I33/'EBE eurostat'!I33</f>
        <v>0.25272147819236551</v>
      </c>
      <c r="G61" s="2938">
        <f>' revenus distribués verEurostat'!J33/'EBE eurostat'!J33</f>
        <v>0.24047956146082916</v>
      </c>
      <c r="H61" s="2938">
        <f>' revenus distribués verEurostat'!K33/'EBE eurostat'!K33</f>
        <v>0.33813594433029787</v>
      </c>
      <c r="I61" s="2938">
        <f>' revenus distribués verEurostat'!L33/'EBE eurostat'!L33</f>
        <v>0.46720346564957388</v>
      </c>
      <c r="J61" s="2938">
        <f>' revenus distribués verEurostat'!M33/'EBE eurostat'!M33</f>
        <v>0.3501365603896428</v>
      </c>
      <c r="K61" s="2938">
        <f>' revenus distribués verEurostat'!N33/'EBE eurostat'!N33</f>
        <v>0.43835318467349105</v>
      </c>
      <c r="L61" s="2938">
        <f>' revenus distribués verEurostat'!O33/'EBE eurostat'!O33</f>
        <v>0.4179761399173777</v>
      </c>
      <c r="M61" s="2938">
        <f>' revenus distribués verEurostat'!P33/'EBE eurostat'!P33</f>
        <v>0.39130839782172544</v>
      </c>
      <c r="N61" s="2938">
        <f>' revenus distribués verEurostat'!Q33/'EBE eurostat'!Q33</f>
        <v>0.45416339601408756</v>
      </c>
      <c r="O61" s="2938">
        <f>' revenus distribués verEurostat'!R33/'EBE eurostat'!R33</f>
        <v>0.45888886592113332</v>
      </c>
      <c r="P61" s="2938">
        <f>' revenus distribués verEurostat'!S33/'EBE eurostat'!S33</f>
        <v>0.41494328627423777</v>
      </c>
      <c r="Q61" s="2938">
        <f>' revenus distribués verEurostat'!T33/'EBE eurostat'!T33</f>
        <v>0.54968388242740185</v>
      </c>
      <c r="R61" s="2938">
        <f>' revenus distribués verEurostat'!U33/'EBE eurostat'!U33</f>
        <v>0.51884554470251565</v>
      </c>
      <c r="S61" s="2938">
        <f>' revenus distribués verEurostat'!V33/'EBE eurostat'!V33</f>
        <v>0.45054064877853423</v>
      </c>
      <c r="T61" s="2938">
        <f>' revenus distribués verEurostat'!W33/'EBE eurostat'!W33</f>
        <v>0.53299978325265518</v>
      </c>
      <c r="U61" s="2938">
        <f>' revenus distribués verEurostat'!X33/'EBE eurostat'!X33</f>
        <v>0.49026055154241061</v>
      </c>
      <c r="V61" s="2938">
        <f>' revenus distribués verEurostat'!Y33/'EBE eurostat'!Y33</f>
        <v>0.68418149829300712</v>
      </c>
      <c r="W61" s="2938">
        <f>' revenus distribués verEurostat'!Z33/'EBE eurostat'!Z33</f>
        <v>0.56309481020768548</v>
      </c>
      <c r="X61" s="2938">
        <f>' revenus distribués verEurostat'!AA33/'EBE eurostat'!AA33</f>
        <v>0.53579051015248691</v>
      </c>
      <c r="Y61" s="2938">
        <f>' revenus distribués verEurostat'!AB33/'EBE eurostat'!AB33</f>
        <v>0.46476397498859456</v>
      </c>
      <c r="Z61" s="2938">
        <f>' revenus distribués verEurostat'!AC33/'EBE eurostat'!AC33</f>
        <v>0.4819759523261305</v>
      </c>
      <c r="AA61" s="2938">
        <f>' revenus distribués verEurostat'!AD33/'EBE eurostat'!AD33</f>
        <v>0.42245101054879042</v>
      </c>
    </row>
    <row r="62" spans="1:27" x14ac:dyDescent="0.25">
      <c r="B62" t="s">
        <v>106</v>
      </c>
      <c r="C62" s="2938">
        <f>' revenus distribués verEurostat'!F41/'EBE eurostat'!F41</f>
        <v>0.46716835602880447</v>
      </c>
      <c r="D62" s="2938">
        <f>' revenus distribués verEurostat'!G41/'EBE eurostat'!G41</f>
        <v>0.62981207245324977</v>
      </c>
      <c r="E62" s="2938">
        <f>' revenus distribués verEurostat'!H41/'EBE eurostat'!H41</f>
        <v>0.61154740874188862</v>
      </c>
      <c r="F62" s="2938">
        <f>' revenus distribués verEurostat'!I41/'EBE eurostat'!I41</f>
        <v>0.42392300641613201</v>
      </c>
      <c r="G62" s="2938">
        <f>' revenus distribués verEurostat'!J41/'EBE eurostat'!J41</f>
        <v>0.47317735566342539</v>
      </c>
      <c r="H62" s="2938">
        <f>' revenus distribués verEurostat'!K41/'EBE eurostat'!K41</f>
        <v>0.33887005164742406</v>
      </c>
      <c r="I62" s="2938">
        <f>' revenus distribués verEurostat'!L41/'EBE eurostat'!L41</f>
        <v>0.49073434703569568</v>
      </c>
      <c r="J62" s="2938">
        <f>' revenus distribués verEurostat'!M41/'EBE eurostat'!M41</f>
        <v>0.4538369304556355</v>
      </c>
      <c r="K62" s="2938">
        <f>' revenus distribués verEurostat'!N41/'EBE eurostat'!N41</f>
        <v>0.86848778377338987</v>
      </c>
      <c r="L62" s="2938">
        <f>' revenus distribués verEurostat'!O41/'EBE eurostat'!O41</f>
        <v>0.73614265070189921</v>
      </c>
      <c r="M62" s="2938">
        <f>' revenus distribués verEurostat'!P41/'EBE eurostat'!P41</f>
        <v>0.58044577636261474</v>
      </c>
      <c r="N62" s="2938">
        <f>' revenus distribués verEurostat'!Q41/'EBE eurostat'!Q41</f>
        <v>0.47828435228780425</v>
      </c>
      <c r="O62" s="2938">
        <f>' revenus distribués verEurostat'!R41/'EBE eurostat'!R41</f>
        <v>0.53158167227543363</v>
      </c>
      <c r="P62" s="2938">
        <f>' revenus distribués verEurostat'!S41/'EBE eurostat'!S41</f>
        <v>0.59083635708007487</v>
      </c>
      <c r="Q62" s="2938">
        <f>' revenus distribués verEurostat'!T41/'EBE eurostat'!T41</f>
        <v>0.57758882819978608</v>
      </c>
      <c r="R62" s="2938">
        <f>' revenus distribués verEurostat'!U41/'EBE eurostat'!U41</f>
        <v>0.60075931327796206</v>
      </c>
      <c r="S62" s="2938">
        <f>' revenus distribués verEurostat'!V41/'EBE eurostat'!V41</f>
        <v>0.57282756296523907</v>
      </c>
      <c r="T62" s="2938">
        <f>' revenus distribués verEurostat'!W41/'EBE eurostat'!W41</f>
        <v>0.65347037051776968</v>
      </c>
      <c r="U62" s="2938">
        <f>' revenus distribués verEurostat'!X41/'EBE eurostat'!X41</f>
        <v>0.67701117484766082</v>
      </c>
      <c r="V62" s="2938">
        <f>' revenus distribués verEurostat'!Y41/'EBE eurostat'!Y41</f>
        <v>0.63582465517771014</v>
      </c>
      <c r="W62" s="2938">
        <f>' revenus distribués verEurostat'!Z41/'EBE eurostat'!Z41</f>
        <v>0.58394375005922539</v>
      </c>
      <c r="X62" s="2938">
        <f>' revenus distribués verEurostat'!AA41/'EBE eurostat'!AA41</f>
        <v>0.54042750929368033</v>
      </c>
      <c r="Y62" s="2938">
        <f>' revenus distribués verEurostat'!AB41/'EBE eurostat'!AB41</f>
        <v>0.58176576966474491</v>
      </c>
      <c r="Z62" s="2938">
        <f>' revenus distribués verEurostat'!AC41/'EBE eurostat'!AC41</f>
        <v>0.60810665767119509</v>
      </c>
      <c r="AA62" s="2938">
        <f>' revenus distribués verEurostat'!AD41/'EBE eurostat'!AD41</f>
        <v>0.51027691123282837</v>
      </c>
    </row>
    <row r="63" spans="1:27" x14ac:dyDescent="0.25">
      <c r="B63" t="s">
        <v>104</v>
      </c>
      <c r="C63" s="2938">
        <f>' revenus distribués verEurostat'!F45/'EBE eurostat'!F45</f>
        <v>0.36009989964567451</v>
      </c>
      <c r="D63" s="2938">
        <f>' revenus distribués verEurostat'!G45/'EBE eurostat'!G45</f>
        <v>0.34103728399563576</v>
      </c>
      <c r="E63" s="2938">
        <f>' revenus distribués verEurostat'!H45/'EBE eurostat'!H45</f>
        <v>0.41062509099877281</v>
      </c>
      <c r="F63" s="2938">
        <f>' revenus distribués verEurostat'!I45/'EBE eurostat'!I45</f>
        <v>0.35215355038689661</v>
      </c>
      <c r="G63" s="2938">
        <f>' revenus distribués verEurostat'!J45/'EBE eurostat'!J45</f>
        <v>0.3585593496968314</v>
      </c>
      <c r="H63" s="2938">
        <f>' revenus distribués verEurostat'!K45/'EBE eurostat'!K45</f>
        <v>0.37735679124578175</v>
      </c>
      <c r="I63" s="2938">
        <f>' revenus distribués verEurostat'!L45/'EBE eurostat'!L45</f>
        <v>0.41340237913639222</v>
      </c>
      <c r="J63" s="2938">
        <f>' revenus distribués verEurostat'!M45/'EBE eurostat'!M45</f>
        <v>0.40908644264661792</v>
      </c>
      <c r="K63" s="2938">
        <f>' revenus distribués verEurostat'!N45/'EBE eurostat'!N45</f>
        <v>0.424028490888956</v>
      </c>
      <c r="L63" s="2938">
        <f>' revenus distribués verEurostat'!O45/'EBE eurostat'!O45</f>
        <v>0.43383748614814083</v>
      </c>
      <c r="M63" s="2938">
        <f>' revenus distribués verEurostat'!P45/'EBE eurostat'!P45</f>
        <v>0.51616823604883189</v>
      </c>
      <c r="N63" s="2938">
        <f>' revenus distribués verEurostat'!Q45/'EBE eurostat'!Q45</f>
        <v>0.43839699166712748</v>
      </c>
      <c r="O63" s="2938">
        <f>' revenus distribués verEurostat'!R45/'EBE eurostat'!R45</f>
        <v>0.49340801253681965</v>
      </c>
      <c r="P63" s="2938">
        <f>' revenus distribués verEurostat'!S45/'EBE eurostat'!S45</f>
        <v>0.51144795091516293</v>
      </c>
      <c r="Q63" s="2938">
        <f>' revenus distribués verEurostat'!T45/'EBE eurostat'!T45</f>
        <v>0.5296594485760262</v>
      </c>
      <c r="R63" s="2938">
        <f>' revenus distribués verEurostat'!U45/'EBE eurostat'!U45</f>
        <v>0.51248795244617218</v>
      </c>
      <c r="S63" s="2938">
        <f>' revenus distribués verEurostat'!V45/'EBE eurostat'!V45</f>
        <v>0.5668891808119253</v>
      </c>
      <c r="T63" s="2938">
        <f>' revenus distribués verEurostat'!W45/'EBE eurostat'!W45</f>
        <v>0.50449847408588278</v>
      </c>
      <c r="U63" s="2938">
        <f>' revenus distribués verEurostat'!X45/'EBE eurostat'!X45</f>
        <v>0.5171482654370273</v>
      </c>
      <c r="V63" s="2938">
        <f>' revenus distribués verEurostat'!Y45/'EBE eurostat'!Y45</f>
        <v>0.56645452633676074</v>
      </c>
      <c r="W63" s="2938">
        <f>' revenus distribués verEurostat'!Z45/'EBE eurostat'!Z45</f>
        <v>0.53456346099241958</v>
      </c>
      <c r="X63" s="2938">
        <f>' revenus distribués verEurostat'!AA45/'EBE eurostat'!AA45</f>
        <v>0.46754286288086683</v>
      </c>
      <c r="Y63" s="2938">
        <f>' revenus distribués verEurostat'!AB45/'EBE eurostat'!AB45</f>
        <v>0.51426788879706653</v>
      </c>
      <c r="Z63" s="2938">
        <f>' revenus distribués verEurostat'!AC45/'EBE eurostat'!AC45</f>
        <v>0.47130074117355736</v>
      </c>
      <c r="AA63" s="2938">
        <f>' revenus distribués verEurostat'!AD45/'EBE eurostat'!AD45</f>
        <v>0.46409756329074786</v>
      </c>
    </row>
    <row r="64" spans="1:27" x14ac:dyDescent="0.25">
      <c r="B64" t="s">
        <v>110</v>
      </c>
      <c r="C64" s="2938">
        <f>' revenus distribués verEurostat'!F13/'EBE eurostat'!F13</f>
        <v>0.38671228652686118</v>
      </c>
      <c r="D64" s="2938">
        <f>' revenus distribués verEurostat'!G13/'EBE eurostat'!G13</f>
        <v>0.39162857164907477</v>
      </c>
      <c r="E64" s="2938">
        <f>' revenus distribués verEurostat'!H13/'EBE eurostat'!H13</f>
        <v>0.43578293456706946</v>
      </c>
      <c r="F64" s="2938">
        <f>' revenus distribués verEurostat'!I13/'EBE eurostat'!I13</f>
        <v>0.41418419348350061</v>
      </c>
      <c r="G64" s="2938">
        <f>' revenus distribués verEurostat'!J13/'EBE eurostat'!J13</f>
        <v>0.42254566407899291</v>
      </c>
      <c r="H64" s="2938">
        <f>' revenus distribués verEurostat'!K13/'EBE eurostat'!K13</f>
        <v>0.4382095626072271</v>
      </c>
      <c r="I64" s="2938">
        <f>' revenus distribués verEurostat'!L13/'EBE eurostat'!L13</f>
        <v>0.48322708220401744</v>
      </c>
      <c r="J64" s="2938">
        <f>' revenus distribués verEurostat'!M13/'EBE eurostat'!M13</f>
        <v>0.48575554544415078</v>
      </c>
      <c r="K64" s="2938">
        <f>' revenus distribués verEurostat'!N13/'EBE eurostat'!N13</f>
        <v>0.49112772306645597</v>
      </c>
      <c r="L64" s="2938">
        <f>' revenus distribués verEurostat'!O13/'EBE eurostat'!O13</f>
        <v>0.48695281120235051</v>
      </c>
      <c r="M64" s="2938">
        <f>' revenus distribués verEurostat'!P13/'EBE eurostat'!P13</f>
        <v>0.46920274679965079</v>
      </c>
      <c r="N64" s="2938">
        <f>' revenus distribués verEurostat'!Q13/'EBE eurostat'!Q13</f>
        <v>0.43332718327183273</v>
      </c>
      <c r="O64" s="2938">
        <f>' revenus distribués verEurostat'!R13/'EBE eurostat'!R13</f>
        <v>0.43396319101542319</v>
      </c>
      <c r="P64" s="2938">
        <f>' revenus distribués verEurostat'!S13/'EBE eurostat'!S13</f>
        <v>0.43649239244775567</v>
      </c>
      <c r="Q64" s="2938">
        <f>' revenus distribués verEurostat'!T13/'EBE eurostat'!T13</f>
        <v>0.42184530928088693</v>
      </c>
      <c r="R64" s="2938">
        <f>' revenus distribués verEurostat'!U13/'EBE eurostat'!U13</f>
        <v>0.41527699623390518</v>
      </c>
      <c r="S64" s="2938">
        <f>' revenus distribués verEurostat'!V13/'EBE eurostat'!V13</f>
        <v>0.40865887700896841</v>
      </c>
      <c r="T64" s="2938">
        <f>' revenus distribués verEurostat'!W13/'EBE eurostat'!W13</f>
        <v>0.41547558663840545</v>
      </c>
      <c r="U64" s="2938">
        <f>' revenus distribués verEurostat'!X13/'EBE eurostat'!X13</f>
        <v>0.39405471330817465</v>
      </c>
      <c r="V64" s="2938">
        <f>' revenus distribués verEurostat'!Y13/'EBE eurostat'!Y13</f>
        <v>0.43325911079633195</v>
      </c>
      <c r="W64" s="2938">
        <f>' revenus distribués verEurostat'!Z13/'EBE eurostat'!Z13</f>
        <v>0.42906132187414958</v>
      </c>
      <c r="X64" s="2938">
        <f>' revenus distribués verEurostat'!AA13/'EBE eurostat'!AA13</f>
        <v>0.381071410724451</v>
      </c>
      <c r="Y64" s="2938">
        <f>' revenus distribués verEurostat'!AB13/'EBE eurostat'!AB13</f>
        <v>0.37855876028612029</v>
      </c>
      <c r="Z64" s="2938">
        <f>' revenus distribués verEurostat'!AC13/'EBE eurostat'!AC13</f>
        <v>0.39854662373116218</v>
      </c>
      <c r="AA64" s="2938">
        <f>' revenus distribués verEurostat'!AD13/'EBE eurostat'!AD13</f>
        <v>0.41242949255860084</v>
      </c>
    </row>
    <row r="65" spans="2:10" ht="18" customHeight="1" x14ac:dyDescent="0.25"/>
    <row r="66" spans="2:10" ht="18" customHeight="1" x14ac:dyDescent="0.25">
      <c r="B66" s="3264"/>
      <c r="C66" s="3300" t="s">
        <v>10</v>
      </c>
      <c r="D66" s="3298" t="s">
        <v>18</v>
      </c>
      <c r="E66" s="3298" t="s">
        <v>21</v>
      </c>
      <c r="F66" s="3298" t="s">
        <v>30</v>
      </c>
      <c r="G66" s="3298" t="s">
        <v>31</v>
      </c>
      <c r="H66" s="3298" t="s">
        <v>32</v>
      </c>
      <c r="I66" s="3298" t="s">
        <v>33</v>
      </c>
      <c r="J66" s="3299" t="s">
        <v>34</v>
      </c>
    </row>
    <row r="67" spans="2:10" ht="18" customHeight="1" x14ac:dyDescent="0.25">
      <c r="B67" s="3264" t="s">
        <v>90</v>
      </c>
      <c r="C67" s="3288">
        <f>C56</f>
        <v>0.44159026334560053</v>
      </c>
      <c r="D67" s="3282">
        <f>K56</f>
        <v>0.53152626095010225</v>
      </c>
      <c r="E67" s="3282">
        <f>N56</f>
        <v>0.46933030146470844</v>
      </c>
      <c r="F67" s="3282">
        <f>W56</f>
        <v>0.46221409137566699</v>
      </c>
      <c r="G67" s="3282">
        <f t="shared" ref="G67:J75" si="14">X56</f>
        <v>0.39109303466317857</v>
      </c>
      <c r="H67" s="3282">
        <f t="shared" si="14"/>
        <v>0.40187673676160668</v>
      </c>
      <c r="I67" s="3282">
        <f t="shared" si="14"/>
        <v>0.48213476368440378</v>
      </c>
      <c r="J67" s="3282">
        <f t="shared" si="14"/>
        <v>0.4547321787740855</v>
      </c>
    </row>
    <row r="68" spans="2:10" ht="18" customHeight="1" x14ac:dyDescent="0.25">
      <c r="B68" s="3265" t="s">
        <v>92</v>
      </c>
      <c r="C68" s="3288">
        <f t="shared" ref="C68:C75" si="15">C57</f>
        <v>0.37764435581758282</v>
      </c>
      <c r="D68" s="3282">
        <f t="shared" ref="D68:D75" si="16">K57</f>
        <v>0.4349269421321329</v>
      </c>
      <c r="E68" s="3282">
        <f t="shared" ref="E68:E75" si="17">N57</f>
        <v>0.41009951329185884</v>
      </c>
      <c r="F68" s="3282">
        <f t="shared" ref="F68:F75" si="18">W57</f>
        <v>0.5096475738513041</v>
      </c>
      <c r="G68" s="3282">
        <f t="shared" si="14"/>
        <v>0.4263385218686126</v>
      </c>
      <c r="H68" s="3282">
        <f t="shared" si="14"/>
        <v>0.38979158866841385</v>
      </c>
      <c r="I68" s="3282">
        <f t="shared" si="14"/>
        <v>0.35225442551006775</v>
      </c>
      <c r="J68" s="3282">
        <f t="shared" si="14"/>
        <v>0.47897076056821103</v>
      </c>
    </row>
    <row r="69" spans="2:10" ht="18" customHeight="1" x14ac:dyDescent="0.25">
      <c r="B69" s="3266" t="s">
        <v>94</v>
      </c>
      <c r="C69" s="3288">
        <f t="shared" si="15"/>
        <v>0.15324203867443031</v>
      </c>
      <c r="D69" s="3282">
        <f t="shared" si="16"/>
        <v>0.27200647405080974</v>
      </c>
      <c r="E69" s="3282">
        <f t="shared" si="17"/>
        <v>0.23088799415298253</v>
      </c>
      <c r="F69" s="3282">
        <f t="shared" si="18"/>
        <v>0.3093885769942108</v>
      </c>
      <c r="G69" s="3282">
        <f t="shared" si="14"/>
        <v>0.33476519738938848</v>
      </c>
      <c r="H69" s="3282">
        <f t="shared" si="14"/>
        <v>0.22324204106046183</v>
      </c>
      <c r="I69" s="3282">
        <f t="shared" si="14"/>
        <v>0.20747455568145856</v>
      </c>
      <c r="J69" s="3282">
        <f t="shared" si="14"/>
        <v>0.26231816349126097</v>
      </c>
    </row>
    <row r="70" spans="2:10" ht="18" customHeight="1" x14ac:dyDescent="0.25">
      <c r="B70" s="3275" t="s">
        <v>96</v>
      </c>
      <c r="C70" s="3288">
        <f t="shared" si="15"/>
        <v>0.40474152802484126</v>
      </c>
      <c r="D70" s="3282">
        <f t="shared" si="16"/>
        <v>0.70688825327336879</v>
      </c>
      <c r="E70" s="3282">
        <f t="shared" si="17"/>
        <v>0.67791576415494603</v>
      </c>
      <c r="F70" s="3282">
        <f t="shared" si="18"/>
        <v>0.63903045532477387</v>
      </c>
      <c r="G70" s="3282">
        <f t="shared" si="14"/>
        <v>0.56473591705971349</v>
      </c>
      <c r="H70" s="3282">
        <f t="shared" si="14"/>
        <v>0.54837436514332571</v>
      </c>
      <c r="I70" s="3282">
        <f t="shared" si="14"/>
        <v>0.61844841513762006</v>
      </c>
      <c r="J70" s="3282">
        <f t="shared" si="14"/>
        <v>0.5475384408574353</v>
      </c>
    </row>
    <row r="71" spans="2:10" ht="18" customHeight="1" x14ac:dyDescent="0.25">
      <c r="B71" s="3265" t="s">
        <v>99</v>
      </c>
      <c r="C71" s="3288">
        <f t="shared" si="15"/>
        <v>0.56189209346671076</v>
      </c>
      <c r="D71" s="3282">
        <f t="shared" si="16"/>
        <v>0.56269173914745141</v>
      </c>
      <c r="E71" s="3282">
        <f t="shared" si="17"/>
        <v>0.5084851280430176</v>
      </c>
      <c r="F71" s="3282">
        <f t="shared" si="18"/>
        <v>0.44405550969929025</v>
      </c>
      <c r="G71" s="3282">
        <f t="shared" si="14"/>
        <v>0.41078873107684633</v>
      </c>
      <c r="H71" s="3282">
        <f t="shared" si="14"/>
        <v>0.38695698831320807</v>
      </c>
      <c r="I71" s="3282">
        <f t="shared" si="14"/>
        <v>0.36225536110980083</v>
      </c>
      <c r="J71" s="3282">
        <f t="shared" si="14"/>
        <v>0.35486055271065214</v>
      </c>
    </row>
    <row r="72" spans="2:10" ht="18" x14ac:dyDescent="0.25">
      <c r="B72" s="3265" t="s">
        <v>100</v>
      </c>
      <c r="C72" s="3288">
        <f t="shared" si="15"/>
        <v>0.23327985279763039</v>
      </c>
      <c r="D72" s="3282">
        <f t="shared" si="16"/>
        <v>0.43835318467349105</v>
      </c>
      <c r="E72" s="3282">
        <f t="shared" si="17"/>
        <v>0.45416339601408756</v>
      </c>
      <c r="F72" s="3282">
        <f t="shared" si="18"/>
        <v>0.56309481020768548</v>
      </c>
      <c r="G72" s="3282">
        <f t="shared" si="14"/>
        <v>0.53579051015248691</v>
      </c>
      <c r="H72" s="3282">
        <f t="shared" si="14"/>
        <v>0.46476397498859456</v>
      </c>
      <c r="I72" s="3282">
        <f t="shared" si="14"/>
        <v>0.4819759523261305</v>
      </c>
      <c r="J72" s="3282">
        <f t="shared" si="14"/>
        <v>0.42245101054879042</v>
      </c>
    </row>
    <row r="73" spans="2:10" ht="18" x14ac:dyDescent="0.25">
      <c r="B73" s="3265" t="s">
        <v>106</v>
      </c>
      <c r="C73" s="3288">
        <f t="shared" si="15"/>
        <v>0.46716835602880447</v>
      </c>
      <c r="D73" s="3282">
        <f t="shared" si="16"/>
        <v>0.86848778377338987</v>
      </c>
      <c r="E73" s="3282">
        <f t="shared" si="17"/>
        <v>0.47828435228780425</v>
      </c>
      <c r="F73" s="3282">
        <f t="shared" si="18"/>
        <v>0.58394375005922539</v>
      </c>
      <c r="G73" s="3282">
        <f t="shared" si="14"/>
        <v>0.54042750929368033</v>
      </c>
      <c r="H73" s="3282">
        <f t="shared" si="14"/>
        <v>0.58176576966474491</v>
      </c>
      <c r="I73" s="3282">
        <f t="shared" si="14"/>
        <v>0.60810665767119509</v>
      </c>
      <c r="J73" s="3282">
        <f t="shared" si="14"/>
        <v>0.51027691123282837</v>
      </c>
    </row>
    <row r="74" spans="2:10" ht="18" x14ac:dyDescent="0.25">
      <c r="B74" s="3265" t="s">
        <v>104</v>
      </c>
      <c r="C74" s="3288">
        <f t="shared" si="15"/>
        <v>0.36009989964567451</v>
      </c>
      <c r="D74" s="3282">
        <f t="shared" si="16"/>
        <v>0.424028490888956</v>
      </c>
      <c r="E74" s="3282">
        <f t="shared" si="17"/>
        <v>0.43839699166712748</v>
      </c>
      <c r="F74" s="3282">
        <f t="shared" si="18"/>
        <v>0.53456346099241958</v>
      </c>
      <c r="G74" s="3282">
        <f t="shared" si="14"/>
        <v>0.46754286288086683</v>
      </c>
      <c r="H74" s="3282">
        <f t="shared" si="14"/>
        <v>0.51426788879706653</v>
      </c>
      <c r="I74" s="3282">
        <f t="shared" si="14"/>
        <v>0.47130074117355736</v>
      </c>
      <c r="J74" s="3282">
        <f t="shared" si="14"/>
        <v>0.46409756329074786</v>
      </c>
    </row>
    <row r="75" spans="2:10" ht="18" x14ac:dyDescent="0.25">
      <c r="B75" s="3267" t="s">
        <v>110</v>
      </c>
      <c r="C75" s="3288">
        <f t="shared" si="15"/>
        <v>0.38671228652686118</v>
      </c>
      <c r="D75" s="3282">
        <f t="shared" si="16"/>
        <v>0.49112772306645597</v>
      </c>
      <c r="E75" s="3282">
        <f t="shared" si="17"/>
        <v>0.43332718327183273</v>
      </c>
      <c r="F75" s="3282">
        <f t="shared" si="18"/>
        <v>0.42906132187414958</v>
      </c>
      <c r="G75" s="3282">
        <f t="shared" si="14"/>
        <v>0.381071410724451</v>
      </c>
      <c r="H75" s="3282">
        <f t="shared" si="14"/>
        <v>0.37855876028612029</v>
      </c>
      <c r="I75" s="3282">
        <f t="shared" si="14"/>
        <v>0.39854662373116218</v>
      </c>
      <c r="J75" s="3282">
        <f t="shared" si="14"/>
        <v>0.41242949255860084</v>
      </c>
    </row>
    <row r="76" spans="2:10" ht="15.75" x14ac:dyDescent="0.25">
      <c r="B76" s="3245" t="s">
        <v>243</v>
      </c>
    </row>
    <row r="78" spans="2:10" ht="18" x14ac:dyDescent="0.25">
      <c r="B78" s="3264"/>
      <c r="C78" s="3283" t="s">
        <v>10</v>
      </c>
      <c r="D78" s="3284" t="s">
        <v>18</v>
      </c>
      <c r="E78" s="3285" t="s">
        <v>21</v>
      </c>
      <c r="F78" s="3285" t="s">
        <v>30</v>
      </c>
      <c r="G78" s="3285" t="s">
        <v>31</v>
      </c>
      <c r="H78" s="3285" t="s">
        <v>32</v>
      </c>
      <c r="I78" s="3285" t="s">
        <v>33</v>
      </c>
      <c r="J78" s="3286" t="s">
        <v>34</v>
      </c>
    </row>
    <row r="79" spans="2:10" ht="18" x14ac:dyDescent="0.25">
      <c r="B79" s="3274" t="s">
        <v>96</v>
      </c>
      <c r="C79" s="3301">
        <v>0.40474152802484126</v>
      </c>
      <c r="D79" s="3272">
        <v>0.70688825327336879</v>
      </c>
      <c r="E79" s="3272">
        <v>0.67791576415494603</v>
      </c>
      <c r="F79" s="3272">
        <v>0.63903045532477387</v>
      </c>
      <c r="G79" s="3272">
        <v>0.56473591705971349</v>
      </c>
      <c r="H79" s="3272">
        <v>0.54837436514332571</v>
      </c>
      <c r="I79" s="3272">
        <v>0.61844841513762006</v>
      </c>
      <c r="J79" s="3273">
        <v>0.5475384408574353</v>
      </c>
    </row>
    <row r="80" spans="2:10" ht="18" x14ac:dyDescent="0.25">
      <c r="B80" s="3265" t="s">
        <v>106</v>
      </c>
      <c r="C80" s="3290">
        <v>0.46716835602880447</v>
      </c>
      <c r="D80" s="3287">
        <v>0.86848778377338987</v>
      </c>
      <c r="E80" s="3287">
        <v>0.47828435228780425</v>
      </c>
      <c r="F80" s="3287">
        <v>0.58394375005922539</v>
      </c>
      <c r="G80" s="3287">
        <v>0.54042750929368033</v>
      </c>
      <c r="H80" s="3287">
        <v>0.58176576966474491</v>
      </c>
      <c r="I80" s="3287">
        <v>0.60810665767119509</v>
      </c>
      <c r="J80" s="3291">
        <v>0.51027691123282837</v>
      </c>
    </row>
    <row r="81" spans="2:10" ht="18" x14ac:dyDescent="0.25">
      <c r="B81" s="3266" t="s">
        <v>92</v>
      </c>
      <c r="C81" s="3290">
        <v>0.37764435581758282</v>
      </c>
      <c r="D81" s="3287">
        <v>0.4349269421321329</v>
      </c>
      <c r="E81" s="3287">
        <v>0.41009951329185884</v>
      </c>
      <c r="F81" s="3287">
        <v>0.5096475738513041</v>
      </c>
      <c r="G81" s="3287">
        <v>0.4263385218686126</v>
      </c>
      <c r="H81" s="3287">
        <v>0.38979158866841385</v>
      </c>
      <c r="I81" s="3287">
        <v>0.35225442551006775</v>
      </c>
      <c r="J81" s="3291">
        <v>0.47897076056821103</v>
      </c>
    </row>
    <row r="82" spans="2:10" ht="18" x14ac:dyDescent="0.25">
      <c r="B82" s="3266" t="s">
        <v>104</v>
      </c>
      <c r="C82" s="3290">
        <v>0.36009989964567451</v>
      </c>
      <c r="D82" s="3287">
        <v>0.424028490888956</v>
      </c>
      <c r="E82" s="3287">
        <v>0.43839699166712748</v>
      </c>
      <c r="F82" s="3287">
        <v>0.53456346099241958</v>
      </c>
      <c r="G82" s="3287">
        <v>0.46754286288086683</v>
      </c>
      <c r="H82" s="3287">
        <v>0.51426788879706653</v>
      </c>
      <c r="I82" s="3287">
        <v>0.47130074117355736</v>
      </c>
      <c r="J82" s="3291">
        <v>0.46409756329074786</v>
      </c>
    </row>
    <row r="83" spans="2:10" ht="18" x14ac:dyDescent="0.25">
      <c r="B83" s="3265" t="s">
        <v>90</v>
      </c>
      <c r="C83" s="3290">
        <v>0.44159026334560053</v>
      </c>
      <c r="D83" s="3287">
        <v>0.53152626095010225</v>
      </c>
      <c r="E83" s="3287">
        <v>0.46933030146470844</v>
      </c>
      <c r="F83" s="3287">
        <v>0.46221409137566699</v>
      </c>
      <c r="G83" s="3287">
        <v>0.39109303466317857</v>
      </c>
      <c r="H83" s="3287">
        <v>0.40187673676160668</v>
      </c>
      <c r="I83" s="3287">
        <v>0.48213476368440378</v>
      </c>
      <c r="J83" s="3291">
        <v>0.4547321787740855</v>
      </c>
    </row>
    <row r="84" spans="2:10" ht="18" x14ac:dyDescent="0.25">
      <c r="B84" s="3265" t="s">
        <v>100</v>
      </c>
      <c r="C84" s="3290">
        <v>0.23327985279763039</v>
      </c>
      <c r="D84" s="3287">
        <v>0.43835318467349105</v>
      </c>
      <c r="E84" s="3287">
        <v>0.45416339601408756</v>
      </c>
      <c r="F84" s="3287">
        <v>0.56309481020768548</v>
      </c>
      <c r="G84" s="3287">
        <v>0.53579051015248691</v>
      </c>
      <c r="H84" s="3287">
        <v>0.46476397498859456</v>
      </c>
      <c r="I84" s="3287">
        <v>0.4819759523261305</v>
      </c>
      <c r="J84" s="3291">
        <v>0.42245101054879042</v>
      </c>
    </row>
    <row r="85" spans="2:10" ht="18" x14ac:dyDescent="0.25">
      <c r="B85" s="3305" t="s">
        <v>110</v>
      </c>
      <c r="C85" s="3306">
        <v>0.38671228652686118</v>
      </c>
      <c r="D85" s="3307">
        <v>0.49112772306645597</v>
      </c>
      <c r="E85" s="3307">
        <v>0.43332718327183273</v>
      </c>
      <c r="F85" s="3307">
        <v>0.42906132187414958</v>
      </c>
      <c r="G85" s="3307">
        <v>0.381071410724451</v>
      </c>
      <c r="H85" s="3307">
        <v>0.37855876028612029</v>
      </c>
      <c r="I85" s="3307">
        <v>0.39854662373116218</v>
      </c>
      <c r="J85" s="3308">
        <v>0.41242949255860084</v>
      </c>
    </row>
    <row r="86" spans="2:10" ht="18" x14ac:dyDescent="0.25">
      <c r="B86" s="3265" t="s">
        <v>99</v>
      </c>
      <c r="C86" s="3290">
        <v>0.56189209346671076</v>
      </c>
      <c r="D86" s="3287">
        <v>0.56269173914745141</v>
      </c>
      <c r="E86" s="3287">
        <v>0.5084851280430176</v>
      </c>
      <c r="F86" s="3287">
        <v>0.44405550969929025</v>
      </c>
      <c r="G86" s="3287">
        <v>0.41078873107684633</v>
      </c>
      <c r="H86" s="3287">
        <v>0.38695698831320807</v>
      </c>
      <c r="I86" s="3287">
        <v>0.36225536110980083</v>
      </c>
      <c r="J86" s="3291">
        <v>0.35486055271065214</v>
      </c>
    </row>
    <row r="87" spans="2:10" ht="18" x14ac:dyDescent="0.25">
      <c r="B87" s="3267" t="s">
        <v>94</v>
      </c>
      <c r="C87" s="3292">
        <v>0.15324203867443031</v>
      </c>
      <c r="D87" s="3293">
        <v>0.27200647405080974</v>
      </c>
      <c r="E87" s="3293">
        <v>0.23088799415298253</v>
      </c>
      <c r="F87" s="3293">
        <v>0.3093885769942108</v>
      </c>
      <c r="G87" s="3293">
        <v>0.33476519738938848</v>
      </c>
      <c r="H87" s="3293">
        <v>0.22324204106046183</v>
      </c>
      <c r="I87" s="3293">
        <v>0.20747455568145856</v>
      </c>
      <c r="J87" s="3294">
        <v>0.26231816349126097</v>
      </c>
    </row>
    <row r="88" spans="2:10" ht="15.75" x14ac:dyDescent="0.25">
      <c r="B88" s="3309" t="s">
        <v>243</v>
      </c>
    </row>
  </sheetData>
  <sortState ref="B79:J87">
    <sortCondition descending="1" ref="J79:J87"/>
  </sortState>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A88"/>
  <sheetViews>
    <sheetView topLeftCell="A66" workbookViewId="0">
      <selection activeCell="B88" sqref="B88"/>
    </sheetView>
  </sheetViews>
  <sheetFormatPr baseColWidth="10" defaultRowHeight="15" x14ac:dyDescent="0.25"/>
  <cols>
    <col min="2" max="2" width="23.7109375" customWidth="1"/>
  </cols>
  <sheetData>
    <row r="1" spans="1:27" x14ac:dyDescent="0.25">
      <c r="A1" t="s">
        <v>248</v>
      </c>
    </row>
    <row r="2" spans="1:27" x14ac:dyDescent="0.25">
      <c r="C2" s="11" t="s">
        <v>10</v>
      </c>
      <c r="D2" s="12" t="s">
        <v>11</v>
      </c>
      <c r="E2" s="13" t="s">
        <v>12</v>
      </c>
      <c r="F2" s="14" t="s">
        <v>13</v>
      </c>
      <c r="G2" s="15" t="s">
        <v>14</v>
      </c>
      <c r="H2" s="16" t="s">
        <v>15</v>
      </c>
      <c r="I2" s="17" t="s">
        <v>16</v>
      </c>
      <c r="J2" s="18" t="s">
        <v>17</v>
      </c>
      <c r="K2" s="19" t="s">
        <v>18</v>
      </c>
      <c r="L2" s="2971" t="s">
        <v>19</v>
      </c>
      <c r="M2" s="21" t="s">
        <v>20</v>
      </c>
      <c r="N2" s="22" t="s">
        <v>21</v>
      </c>
      <c r="O2" s="23" t="s">
        <v>22</v>
      </c>
      <c r="P2" s="24" t="s">
        <v>23</v>
      </c>
      <c r="Q2" s="25" t="s">
        <v>24</v>
      </c>
      <c r="R2" s="26" t="s">
        <v>25</v>
      </c>
      <c r="S2" s="27" t="s">
        <v>26</v>
      </c>
      <c r="T2" s="28" t="s">
        <v>27</v>
      </c>
      <c r="U2" s="3022" t="s">
        <v>28</v>
      </c>
      <c r="V2" s="30" t="s">
        <v>29</v>
      </c>
      <c r="W2" s="31" t="s">
        <v>30</v>
      </c>
      <c r="X2" s="32" t="s">
        <v>31</v>
      </c>
      <c r="Y2" s="33" t="s">
        <v>32</v>
      </c>
      <c r="Z2" s="34" t="s">
        <v>33</v>
      </c>
      <c r="AA2" s="35" t="s">
        <v>34</v>
      </c>
    </row>
    <row r="3" spans="1:27" x14ac:dyDescent="0.25">
      <c r="B3" t="s">
        <v>90</v>
      </c>
      <c r="C3" s="2938">
        <f>' revenus distribués recuEuro '!F19/'VA eurostat'!F19</f>
        <v>1.2648171187548792E-2</v>
      </c>
      <c r="D3" s="2938">
        <f>' revenus distribués recuEuro '!G19/'VA eurostat'!G19</f>
        <v>2.9265400016437761E-2</v>
      </c>
      <c r="E3" s="2938">
        <f>' revenus distribués recuEuro '!H19/'VA eurostat'!H19</f>
        <v>6.3689386055753763E-2</v>
      </c>
      <c r="F3" s="2938">
        <f>' revenus distribués recuEuro '!I19/'VA eurostat'!I19</f>
        <v>4.2679031993450904E-2</v>
      </c>
      <c r="G3" s="2938">
        <f>' revenus distribués recuEuro '!J19/'VA eurostat'!J19</f>
        <v>2.6795942492597095E-2</v>
      </c>
      <c r="H3" s="2938">
        <f>' revenus distribués recuEuro '!K19/'VA eurostat'!K19</f>
        <v>3.1380872971884924E-2</v>
      </c>
      <c r="I3" s="2938">
        <f>' revenus distribués recuEuro '!L19/'VA eurostat'!L19</f>
        <v>3.3566083127040791E-2</v>
      </c>
      <c r="J3" s="2938">
        <f>' revenus distribués recuEuro '!M19/'VA eurostat'!M19</f>
        <v>4.0685785050119792E-2</v>
      </c>
      <c r="K3" s="2938">
        <f>' revenus distribués recuEuro '!N19/'VA eurostat'!N19</f>
        <v>3.5591374982248472E-2</v>
      </c>
      <c r="L3" s="2938">
        <f>' revenus distribués recuEuro '!O19/'VA eurostat'!O19</f>
        <v>4.9926641082947927E-2</v>
      </c>
      <c r="M3" s="2938">
        <f>' revenus distribués recuEuro '!P19/'VA eurostat'!P19</f>
        <v>3.2879626449981492E-2</v>
      </c>
      <c r="N3" s="2938">
        <f>' revenus distribués recuEuro '!Q19/'VA eurostat'!Q19</f>
        <v>4.4433771422915144E-2</v>
      </c>
      <c r="O3" s="2938">
        <f>' revenus distribués recuEuro '!R19/'VA eurostat'!R19</f>
        <v>4.5777909715108138E-2</v>
      </c>
      <c r="P3" s="2938">
        <f>' revenus distribués recuEuro '!S19/'VA eurostat'!S19</f>
        <v>4.1703998553971833E-2</v>
      </c>
      <c r="Q3" s="2938">
        <f>' revenus distribués recuEuro '!T19/'VA eurostat'!T19</f>
        <v>4.0354288265390247E-2</v>
      </c>
      <c r="R3" s="2938">
        <f>' revenus distribués recuEuro '!U19/'VA eurostat'!U19</f>
        <v>3.8589379422653995E-2</v>
      </c>
      <c r="S3" s="2938">
        <f>' revenus distribués recuEuro '!V19/'VA eurostat'!V19</f>
        <v>3.513114896324359E-2</v>
      </c>
      <c r="T3" s="2938">
        <f>' revenus distribués recuEuro '!W19/'VA eurostat'!W19</f>
        <v>4.4143961477906411E-2</v>
      </c>
      <c r="U3" s="2938">
        <f>' revenus distribués recuEuro '!X19/'VA eurostat'!X19</f>
        <v>4.134207041899577E-2</v>
      </c>
      <c r="V3" s="2938">
        <f>' revenus distribués recuEuro '!Y19/'VA eurostat'!Y19</f>
        <v>5.0794056633419904E-2</v>
      </c>
      <c r="W3" s="2938">
        <f>' revenus distribués recuEuro '!Z19/'VA eurostat'!Z19</f>
        <v>4.9540699570954382E-2</v>
      </c>
      <c r="X3" s="2938">
        <f>' revenus distribués recuEuro '!AA19/'VA eurostat'!AA19</f>
        <v>4.1777275683887928E-2</v>
      </c>
      <c r="Y3" s="2938">
        <f>' revenus distribués recuEuro '!AB19/'VA eurostat'!AB19</f>
        <v>4.7247996039824089E-2</v>
      </c>
      <c r="Z3" s="2938">
        <f>' revenus distribués recuEuro '!AC19/'VA eurostat'!AC19</f>
        <v>5.1521099116781155E-2</v>
      </c>
      <c r="AA3" s="2938">
        <f>' revenus distribués recuEuro '!AD19/'VA eurostat'!AD19</f>
        <v>5.4484938770480502E-2</v>
      </c>
    </row>
    <row r="4" spans="1:27" x14ac:dyDescent="0.25">
      <c r="B4" t="s">
        <v>92</v>
      </c>
      <c r="C4" s="2938">
        <f>' revenus distribués recuEuro '!F15/'VA eurostat'!F15</f>
        <v>5.6171956546951715E-2</v>
      </c>
      <c r="D4" s="2938">
        <f>' revenus distribués recuEuro '!G15/'VA eurostat'!G15</f>
        <v>7.4073536877220972E-2</v>
      </c>
      <c r="E4" s="2938">
        <f>' revenus distribués recuEuro '!H15/'VA eurostat'!H15</f>
        <v>8.237257492524859E-2</v>
      </c>
      <c r="F4" s="2938">
        <f>' revenus distribués recuEuro '!I15/'VA eurostat'!I15</f>
        <v>5.7472812363220091E-2</v>
      </c>
      <c r="G4" s="2938">
        <f>' revenus distribués recuEuro '!J15/'VA eurostat'!J15</f>
        <v>5.9823518351627691E-2</v>
      </c>
      <c r="H4" s="2938">
        <f>' revenus distribués recuEuro '!K15/'VA eurostat'!K15</f>
        <v>5.5255537771695971E-2</v>
      </c>
      <c r="I4" s="2938">
        <f>' revenus distribués recuEuro '!L15/'VA eurostat'!L15</f>
        <v>5.498633679935868E-2</v>
      </c>
      <c r="J4" s="2938">
        <f>' revenus distribués recuEuro '!M15/'VA eurostat'!M15</f>
        <v>4.812935918876441E-2</v>
      </c>
      <c r="K4" s="2938">
        <f>' revenus distribués recuEuro '!N15/'VA eurostat'!N15</f>
        <v>6.3010489547056542E-2</v>
      </c>
      <c r="L4" s="2938">
        <f>' revenus distribués recuEuro '!O15/'VA eurostat'!O15</f>
        <v>7.827174681304376E-2</v>
      </c>
      <c r="M4" s="2938">
        <f>' revenus distribués recuEuro '!P15/'VA eurostat'!P15</f>
        <v>8.455878455030269E-2</v>
      </c>
      <c r="N4" s="2938">
        <f>' revenus distribués recuEuro '!Q15/'VA eurostat'!Q15</f>
        <v>7.1675714068286739E-2</v>
      </c>
      <c r="O4" s="2938">
        <f>' revenus distribués recuEuro '!R15/'VA eurostat'!R15</f>
        <v>7.5174723916904787E-2</v>
      </c>
      <c r="P4" s="2938">
        <f>' revenus distribués recuEuro '!S15/'VA eurostat'!S15</f>
        <v>8.0252423754946567E-2</v>
      </c>
      <c r="Q4" s="2938">
        <f>' revenus distribués recuEuro '!T15/'VA eurostat'!T15</f>
        <v>7.6667954359153134E-2</v>
      </c>
      <c r="R4" s="2938">
        <f>' revenus distribués recuEuro '!U15/'VA eurostat'!U15</f>
        <v>8.6931198343287164E-2</v>
      </c>
      <c r="S4" s="2938">
        <f>' revenus distribués recuEuro '!V15/'VA eurostat'!V15</f>
        <v>6.9667368156547407E-2</v>
      </c>
      <c r="T4" s="2938">
        <f>' revenus distribués recuEuro '!W15/'VA eurostat'!W15</f>
        <v>7.9938281021850091E-2</v>
      </c>
      <c r="U4" s="2938">
        <f>' revenus distribués recuEuro '!X15/'VA eurostat'!X15</f>
        <v>5.2008043955674099E-2</v>
      </c>
      <c r="V4" s="2938">
        <f>' revenus distribués recuEuro '!Y15/'VA eurostat'!Y15</f>
        <v>9.0203807427072874E-2</v>
      </c>
      <c r="W4" s="2938">
        <f>' revenus distribués recuEuro '!Z15/'VA eurostat'!Z15</f>
        <v>0.1499381943538047</v>
      </c>
      <c r="X4" s="2938">
        <f>' revenus distribués recuEuro '!AA15/'VA eurostat'!AA15</f>
        <v>0.10506660275997044</v>
      </c>
      <c r="Y4" s="2938">
        <f>' revenus distribués recuEuro '!AB15/'VA eurostat'!AB15</f>
        <v>0.10174132795373937</v>
      </c>
      <c r="Z4" s="2938">
        <f>' revenus distribués recuEuro '!AC15/'VA eurostat'!AC15</f>
        <v>0.10536941130091149</v>
      </c>
      <c r="AA4" s="2938">
        <f>' revenus distribués recuEuro '!AD15/'VA eurostat'!AD15</f>
        <v>0.10580987089849553</v>
      </c>
    </row>
    <row r="5" spans="1:27" x14ac:dyDescent="0.25">
      <c r="B5" t="s">
        <v>94</v>
      </c>
      <c r="C5" s="2938">
        <f>' revenus distribués recuEuro '!F23/'VA eurostat'!F23</f>
        <v>1.3457968930285447E-2</v>
      </c>
      <c r="D5" s="2938">
        <f>' revenus distribués recuEuro '!G23/'VA eurostat'!G23</f>
        <v>2.181098981969827E-2</v>
      </c>
      <c r="E5" s="2938">
        <f>' revenus distribués recuEuro '!H23/'VA eurostat'!H23</f>
        <v>3.1132589473206278E-2</v>
      </c>
      <c r="F5" s="2938">
        <f>' revenus distribués recuEuro '!I23/'VA eurostat'!I23</f>
        <v>3.7238100827513353E-2</v>
      </c>
      <c r="G5" s="2938">
        <f>' revenus distribués recuEuro '!J23/'VA eurostat'!J23</f>
        <v>3.2475814542026485E-2</v>
      </c>
      <c r="H5" s="2938">
        <f>' revenus distribués recuEuro '!K23/'VA eurostat'!K23</f>
        <v>3.1376015550185231E-2</v>
      </c>
      <c r="I5" s="2938">
        <f>' revenus distribués recuEuro '!L23/'VA eurostat'!L23</f>
        <v>4.4351431024042272E-2</v>
      </c>
      <c r="J5" s="2938">
        <f>' revenus distribués recuEuro '!M23/'VA eurostat'!M23</f>
        <v>5.3121982751566925E-2</v>
      </c>
      <c r="K5" s="2938">
        <f>' revenus distribués recuEuro '!N23/'VA eurostat'!N23</f>
        <v>5.0968474917561866E-2</v>
      </c>
      <c r="L5" s="2938">
        <f>' revenus distribués recuEuro '!O23/'VA eurostat'!O23</f>
        <v>5.2732793522267209E-2</v>
      </c>
      <c r="M5" s="2938">
        <f>' revenus distribués recuEuro '!P23/'VA eurostat'!P23</f>
        <v>5.3041591282431119E-2</v>
      </c>
      <c r="N5" s="2938">
        <f>' revenus distribués recuEuro '!Q23/'VA eurostat'!Q23</f>
        <v>5.7096388963857887E-2</v>
      </c>
      <c r="O5" s="2938">
        <f>' revenus distribués recuEuro '!R23/'VA eurostat'!R23</f>
        <v>5.7708922717679287E-2</v>
      </c>
      <c r="P5" s="2938">
        <f>' revenus distribués recuEuro '!S23/'VA eurostat'!S23</f>
        <v>6.020052514039563E-2</v>
      </c>
      <c r="Q5" s="2938">
        <f>' revenus distribués recuEuro '!T23/'VA eurostat'!T23</f>
        <v>6.3127353916669682E-2</v>
      </c>
      <c r="R5" s="2938">
        <f>' revenus distribués recuEuro '!U23/'VA eurostat'!U23</f>
        <v>5.9054992761399625E-2</v>
      </c>
      <c r="S5" s="2938">
        <f>' revenus distribués recuEuro '!V23/'VA eurostat'!V23</f>
        <v>5.2616109218908094E-2</v>
      </c>
      <c r="T5" s="2938">
        <f>' revenus distribués recuEuro '!W23/'VA eurostat'!W23</f>
        <v>5.7552803702075953E-2</v>
      </c>
      <c r="U5" s="2938">
        <f>' revenus distribués recuEuro '!X23/'VA eurostat'!X23</f>
        <v>5.8389228725585059E-2</v>
      </c>
      <c r="V5" s="2938">
        <f>' revenus distribués recuEuro '!Y23/'VA eurostat'!Y23</f>
        <v>7.3247373099845178E-2</v>
      </c>
      <c r="W5" s="2938">
        <f>' revenus distribués recuEuro '!Z23/'VA eurostat'!Z23</f>
        <v>7.4700375865239962E-2</v>
      </c>
      <c r="X5" s="2938">
        <f>' revenus distribués recuEuro '!AA23/'VA eurostat'!AA23</f>
        <v>7.9310231005901538E-2</v>
      </c>
      <c r="Y5" s="2938">
        <f>' revenus distribués recuEuro '!AB23/'VA eurostat'!AB23</f>
        <v>4.3744685187957232E-2</v>
      </c>
      <c r="Z5" s="2938">
        <f>' revenus distribués recuEuro '!AC23/'VA eurostat'!AC23</f>
        <v>4.6863137930939977E-2</v>
      </c>
      <c r="AA5" s="2938">
        <f>' revenus distribués recuEuro '!AD23/'VA eurostat'!AD23</f>
        <v>5.9677894555041376E-2</v>
      </c>
    </row>
    <row r="6" spans="1:27" x14ac:dyDescent="0.25">
      <c r="B6" s="2970" t="s">
        <v>96</v>
      </c>
      <c r="C6" s="2938">
        <f>' revenus distribués recuEuro '!F24/'VA eurostat'!F24</f>
        <v>0.10106891770819658</v>
      </c>
      <c r="D6" s="2938">
        <f>' revenus distribués recuEuro '!G24/'VA eurostat'!G24</f>
        <v>0.10549163549092963</v>
      </c>
      <c r="E6" s="2938">
        <f>' revenus distribués recuEuro '!H24/'VA eurostat'!H24</f>
        <v>0.11459149148954133</v>
      </c>
      <c r="F6" s="2938">
        <f>' revenus distribués recuEuro '!I24/'VA eurostat'!I24</f>
        <v>0.12532737257554971</v>
      </c>
      <c r="G6" s="2938">
        <f>' revenus distribués recuEuro '!J24/'VA eurostat'!J24</f>
        <v>0.13427789031251455</v>
      </c>
      <c r="H6" s="2938">
        <f>' revenus distribués recuEuro '!K24/'VA eurostat'!K24</f>
        <v>0.15544339711123617</v>
      </c>
      <c r="I6" s="2938">
        <f>' revenus distribués recuEuro '!L24/'VA eurostat'!L24</f>
        <v>0.16369730884958242</v>
      </c>
      <c r="J6" s="2938">
        <f>' revenus distribués recuEuro '!M24/'VA eurostat'!M24</f>
        <v>0.17522574092086801</v>
      </c>
      <c r="K6" s="2938">
        <f>' revenus distribués recuEuro '!N24/'VA eurostat'!N24</f>
        <v>0.1835416255541292</v>
      </c>
      <c r="L6" s="2938">
        <f>' revenus distribués recuEuro '!O24/'VA eurostat'!O24</f>
        <v>0.18527606027160992</v>
      </c>
      <c r="M6" s="2938">
        <f>' revenus distribués recuEuro '!P24/'VA eurostat'!P24</f>
        <v>0.18371666766430605</v>
      </c>
      <c r="N6" s="2938">
        <f>' revenus distribués recuEuro '!Q24/'VA eurostat'!Q24</f>
        <v>0.15737466455997792</v>
      </c>
      <c r="O6" s="2938">
        <f>' revenus distribués recuEuro '!R24/'VA eurostat'!R24</f>
        <v>0.15651440123327162</v>
      </c>
      <c r="P6" s="2938">
        <f>' revenus distribués recuEuro '!S24/'VA eurostat'!S24</f>
        <v>0.14783291002928797</v>
      </c>
      <c r="Q6" s="2938">
        <f>' revenus distribués recuEuro '!T24/'VA eurostat'!T24</f>
        <v>0.14130889170943195</v>
      </c>
      <c r="R6" s="2938">
        <f>' revenus distribués recuEuro '!U24/'VA eurostat'!U24</f>
        <v>0.1476920320253246</v>
      </c>
      <c r="S6" s="2938">
        <f>' revenus distribués recuEuro '!V24/'VA eurostat'!V24</f>
        <v>0.16318310768650326</v>
      </c>
      <c r="T6" s="2938">
        <f>' revenus distribués recuEuro '!W24/'VA eurostat'!W24</f>
        <v>0.1499787742699466</v>
      </c>
      <c r="U6" s="2938">
        <f>' revenus distribués recuEuro '!X24/'VA eurostat'!X24</f>
        <v>0.13134433578255614</v>
      </c>
      <c r="V6" s="2938">
        <f>' revenus distribués recuEuro '!Y24/'VA eurostat'!Y24</f>
        <v>0.14367385807085523</v>
      </c>
      <c r="W6" s="2938">
        <f>' revenus distribués recuEuro '!Z24/'VA eurostat'!Z24</f>
        <v>0.15299482675543208</v>
      </c>
      <c r="X6" s="2938">
        <f>' revenus distribués recuEuro '!AA24/'VA eurostat'!AA24</f>
        <v>0.13832172938016637</v>
      </c>
      <c r="Y6" s="2938">
        <f>' revenus distribués recuEuro '!AB24/'VA eurostat'!AB24</f>
        <v>0.12378705863647474</v>
      </c>
      <c r="Z6" s="2938">
        <f>' revenus distribués recuEuro '!AC24/'VA eurostat'!AC24</f>
        <v>0.13766669345940535</v>
      </c>
      <c r="AA6" s="2938">
        <f>' revenus distribués recuEuro '!AD24/'VA eurostat'!AD24</f>
        <v>0.12941252162959302</v>
      </c>
    </row>
    <row r="7" spans="1:27" x14ac:dyDescent="0.25">
      <c r="B7" t="s">
        <v>99</v>
      </c>
      <c r="C7" s="2938">
        <f>' revenus distribués recuEuro '!F26/'VA eurostat'!F26</f>
        <v>2.1284182843388531E-2</v>
      </c>
      <c r="D7" s="2938">
        <f>' revenus distribués recuEuro '!G26/'VA eurostat'!G26</f>
        <v>2.1245028095208032E-2</v>
      </c>
      <c r="E7" s="2938">
        <f>' revenus distribués recuEuro '!H26/'VA eurostat'!H26</f>
        <v>2.7042508891301966E-2</v>
      </c>
      <c r="F7" s="2938">
        <f>' revenus distribués recuEuro '!I26/'VA eurostat'!I26</f>
        <v>3.1080826568408243E-2</v>
      </c>
      <c r="G7" s="2938">
        <f>' revenus distribués recuEuro '!J26/'VA eurostat'!J26</f>
        <v>3.0700205014981864E-2</v>
      </c>
      <c r="H7" s="2938">
        <f>' revenus distribués recuEuro '!K26/'VA eurostat'!K26</f>
        <v>3.4292644771722225E-2</v>
      </c>
      <c r="I7" s="2938">
        <f>' revenus distribués recuEuro '!L26/'VA eurostat'!L26</f>
        <v>5.1065869822870445E-2</v>
      </c>
      <c r="J7" s="2938">
        <f>' revenus distribués recuEuro '!M26/'VA eurostat'!M26</f>
        <v>4.3148280499629758E-2</v>
      </c>
      <c r="K7" s="2938">
        <f>' revenus distribués recuEuro '!N26/'VA eurostat'!N26</f>
        <v>3.9773639043150399E-2</v>
      </c>
      <c r="L7" s="2938">
        <f>' revenus distribués recuEuro '!O26/'VA eurostat'!O26</f>
        <v>4.0409248586121722E-2</v>
      </c>
      <c r="M7" s="2938">
        <f>' revenus distribués recuEuro '!P26/'VA eurostat'!P26</f>
        <v>2.9605781376657377E-2</v>
      </c>
      <c r="N7" s="2938">
        <f>' revenus distribués recuEuro '!Q26/'VA eurostat'!Q26</f>
        <v>2.8075061279665248E-2</v>
      </c>
      <c r="O7" s="2938">
        <f>' revenus distribués recuEuro '!R26/'VA eurostat'!R26</f>
        <v>2.472503107513839E-2</v>
      </c>
      <c r="P7" s="2938">
        <f>' revenus distribués recuEuro '!S26/'VA eurostat'!S26</f>
        <v>2.5732115784649016E-2</v>
      </c>
      <c r="Q7" s="2938">
        <f>' revenus distribués recuEuro '!T26/'VA eurostat'!T26</f>
        <v>2.0604994050620436E-2</v>
      </c>
      <c r="R7" s="2938">
        <f>' revenus distribués recuEuro '!U26/'VA eurostat'!U26</f>
        <v>1.8311156267782212E-2</v>
      </c>
      <c r="S7" s="2938">
        <f>' revenus distribués recuEuro '!V26/'VA eurostat'!V26</f>
        <v>2.5031471835117884E-2</v>
      </c>
      <c r="T7" s="2938">
        <f>' revenus distribués recuEuro '!W26/'VA eurostat'!W26</f>
        <v>2.3758300883281007E-2</v>
      </c>
      <c r="U7" s="2938">
        <f>' revenus distribués recuEuro '!X26/'VA eurostat'!X26</f>
        <v>2.2672515683243931E-2</v>
      </c>
      <c r="V7" s="2938">
        <f>' revenus distribués recuEuro '!Y26/'VA eurostat'!Y26</f>
        <v>2.5497869743717188E-2</v>
      </c>
      <c r="W7" s="2938">
        <f>' revenus distribués recuEuro '!Z26/'VA eurostat'!Z26</f>
        <v>2.606396147815385E-2</v>
      </c>
      <c r="X7" s="2938">
        <f>' revenus distribués recuEuro '!AA26/'VA eurostat'!AA26</f>
        <v>2.3720993640720771E-2</v>
      </c>
      <c r="Y7" s="2938">
        <f>' revenus distribués recuEuro '!AB26/'VA eurostat'!AB26</f>
        <v>2.1657236407502084E-2</v>
      </c>
      <c r="Z7" s="2938">
        <f>' revenus distribués recuEuro '!AC26/'VA eurostat'!AC26</f>
        <v>2.0743134754482608E-2</v>
      </c>
      <c r="AA7" s="2938">
        <f>' revenus distribués recuEuro '!AD26/'VA eurostat'!AD26</f>
        <v>2.3460792795019541E-2</v>
      </c>
    </row>
    <row r="8" spans="1:27" x14ac:dyDescent="0.25">
      <c r="B8" t="s">
        <v>100</v>
      </c>
      <c r="C8" s="2938">
        <f>' revenus distribués recuEuro '!F33/'VA eurostat'!F33</f>
        <v>3.672685590535528E-2</v>
      </c>
      <c r="D8" s="2938">
        <f>' revenus distribués recuEuro '!G33/'VA eurostat'!G33</f>
        <v>4.9639119804400979E-2</v>
      </c>
      <c r="E8" s="2938">
        <f>' revenus distribués recuEuro '!H33/'VA eurostat'!H33</f>
        <v>7.2034297559596727E-2</v>
      </c>
      <c r="F8" s="2938">
        <f>' revenus distribués recuEuro '!I33/'VA eurostat'!I33</f>
        <v>4.5020891364902504E-2</v>
      </c>
      <c r="G8" s="2938">
        <f>' revenus distribués recuEuro '!J33/'VA eurostat'!J33</f>
        <v>4.7690467078338281E-2</v>
      </c>
      <c r="H8" s="2938">
        <f>' revenus distribués recuEuro '!K33/'VA eurostat'!K33</f>
        <v>7.4203265156684253E-2</v>
      </c>
      <c r="I8" s="2938">
        <f>' revenus distribués recuEuro '!L33/'VA eurostat'!L33</f>
        <v>0.15948062404350286</v>
      </c>
      <c r="J8" s="2938">
        <f>' revenus distribués recuEuro '!M33/'VA eurostat'!M33</f>
        <v>0.14858120933366623</v>
      </c>
      <c r="K8" s="2938">
        <f>' revenus distribués recuEuro '!N33/'VA eurostat'!N33</f>
        <v>0.18033612972242555</v>
      </c>
      <c r="L8" s="2938">
        <f>' revenus distribués recuEuro '!O33/'VA eurostat'!O33</f>
        <v>0.15681983757234913</v>
      </c>
      <c r="M8" s="2938">
        <f>' revenus distribués recuEuro '!P33/'VA eurostat'!P33</f>
        <v>0.13131307479022866</v>
      </c>
      <c r="N8" s="2938">
        <f>' revenus distribués recuEuro '!Q33/'VA eurostat'!Q33</f>
        <v>0.12766188039983437</v>
      </c>
      <c r="O8" s="2938">
        <f>' revenus distribués recuEuro '!R33/'VA eurostat'!R33</f>
        <v>0.16130404391245687</v>
      </c>
      <c r="P8" s="2938">
        <f>' revenus distribués recuEuro '!S33/'VA eurostat'!S33</f>
        <v>0.16327773173368093</v>
      </c>
      <c r="Q8" s="2938">
        <f>' revenus distribués recuEuro '!T33/'VA eurostat'!T33</f>
        <v>0.156773134906013</v>
      </c>
      <c r="R8" s="2938">
        <f>' revenus distribués recuEuro '!U33/'VA eurostat'!U33</f>
        <v>0.1326905465867762</v>
      </c>
      <c r="S8" s="2938">
        <f>' revenus distribués recuEuro '!V33/'VA eurostat'!V33</f>
        <v>0.1790899173678073</v>
      </c>
      <c r="T8" s="2938">
        <f>' revenus distribués recuEuro '!W33/'VA eurostat'!W33</f>
        <v>0.17878933496425087</v>
      </c>
      <c r="U8" s="2938">
        <f>' revenus distribués recuEuro '!X33/'VA eurostat'!X33</f>
        <v>0.17859841023383005</v>
      </c>
      <c r="V8" s="2938">
        <f>' revenus distribués recuEuro '!Y33/'VA eurostat'!Y33</f>
        <v>0.22420078302372726</v>
      </c>
      <c r="W8" s="2938">
        <f>' revenus distribués recuEuro '!Z33/'VA eurostat'!Z33</f>
        <v>0.22249215465316355</v>
      </c>
      <c r="X8" s="2938">
        <f>' revenus distribués recuEuro '!AA33/'VA eurostat'!AA33</f>
        <v>0.17476710827450601</v>
      </c>
      <c r="Y8" s="2938">
        <f>' revenus distribués recuEuro '!AB33/'VA eurostat'!AB33</f>
        <v>0.1875155183116077</v>
      </c>
      <c r="Z8" s="2938">
        <f>' revenus distribués recuEuro '!AC33/'VA eurostat'!AC33</f>
        <v>0.15417779400845649</v>
      </c>
      <c r="AA8" s="2938">
        <f>' revenus distribués recuEuro '!AD33/'VA eurostat'!AD33</f>
        <v>0.15473446626452866</v>
      </c>
    </row>
    <row r="9" spans="1:27" x14ac:dyDescent="0.25">
      <c r="B9" t="s">
        <v>106</v>
      </c>
      <c r="C9" s="2938">
        <f>' revenus distribués recuEuro '!F41/'VA eurostat'!F41</f>
        <v>0.14374309975874713</v>
      </c>
      <c r="D9" s="2938">
        <f>' revenus distribués recuEuro '!G41/'VA eurostat'!G41</f>
        <v>0.21137799031506238</v>
      </c>
      <c r="E9" s="2938">
        <f>' revenus distribués recuEuro '!H41/'VA eurostat'!H41</f>
        <v>0.17993603125658361</v>
      </c>
      <c r="F9" s="2938">
        <f>' revenus distribués recuEuro '!I41/'VA eurostat'!I41</f>
        <v>0.1378450089969197</v>
      </c>
      <c r="G9" s="2938">
        <f>' revenus distribués recuEuro '!J41/'VA eurostat'!J41</f>
        <v>0.14345257746545301</v>
      </c>
      <c r="H9" s="2938">
        <f>' revenus distribués recuEuro '!K41/'VA eurostat'!K41</f>
        <v>0.10711965773676194</v>
      </c>
      <c r="I9" s="2938">
        <f>' revenus distribués recuEuro '!L41/'VA eurostat'!L41</f>
        <v>0.15703363155776789</v>
      </c>
      <c r="J9" s="2938">
        <f>' revenus distribués recuEuro '!M41/'VA eurostat'!M41</f>
        <v>0.13779160973634938</v>
      </c>
      <c r="K9" s="2938">
        <f>' revenus distribués recuEuro '!N41/'VA eurostat'!N41</f>
        <v>0.2662351866998916</v>
      </c>
      <c r="L9" s="2938">
        <f>' revenus distribués recuEuro '!O41/'VA eurostat'!O41</f>
        <v>0.21711380720413651</v>
      </c>
      <c r="M9" s="2938">
        <f>' revenus distribués recuEuro '!P41/'VA eurostat'!P41</f>
        <v>0.14683097021580169</v>
      </c>
      <c r="N9" s="2938">
        <f>' revenus distribués recuEuro '!Q41/'VA eurostat'!Q41</f>
        <v>0.13161187995360968</v>
      </c>
      <c r="O9" s="2938">
        <f>' revenus distribués recuEuro '!R41/'VA eurostat'!R41</f>
        <v>0.12928204557904666</v>
      </c>
      <c r="P9" s="2938">
        <f>' revenus distribués recuEuro '!S41/'VA eurostat'!S41</f>
        <v>0.13422605068108176</v>
      </c>
      <c r="Q9" s="2938">
        <f>' revenus distribués recuEuro '!T41/'VA eurostat'!T41</f>
        <v>0.13017829765045566</v>
      </c>
      <c r="R9" s="2938">
        <f>' revenus distribués recuEuro '!U41/'VA eurostat'!U41</f>
        <v>0.1400274823940913</v>
      </c>
      <c r="S9" s="2938">
        <f>' revenus distribués recuEuro '!V41/'VA eurostat'!V41</f>
        <v>0.1351821746906974</v>
      </c>
      <c r="T9" s="2938">
        <f>' revenus distribués recuEuro '!W41/'VA eurostat'!W41</f>
        <v>0.13190613718411554</v>
      </c>
      <c r="U9" s="2938">
        <f>' revenus distribués recuEuro '!X41/'VA eurostat'!X41</f>
        <v>0.14099059003051881</v>
      </c>
      <c r="V9" s="2938">
        <f>' revenus distribués recuEuro '!Y41/'VA eurostat'!Y41</f>
        <v>0.13499018872797844</v>
      </c>
      <c r="W9" s="2938">
        <f>' revenus distribués recuEuro '!Z41/'VA eurostat'!Z41</f>
        <v>0.12295959883991849</v>
      </c>
      <c r="X9" s="2938">
        <f>' revenus distribués recuEuro '!AA41/'VA eurostat'!AA41</f>
        <v>0.13218816895525506</v>
      </c>
      <c r="Y9" s="2938">
        <f>' revenus distribués recuEuro '!AB41/'VA eurostat'!AB41</f>
        <v>0.13553438394980366</v>
      </c>
      <c r="Z9" s="2938">
        <f>' revenus distribués recuEuro '!AC41/'VA eurostat'!AC41</f>
        <v>0.15625358686918928</v>
      </c>
      <c r="AA9" s="2938">
        <f>' revenus distribués recuEuro '!AD41/'VA eurostat'!AD41</f>
        <v>0.13506085472051627</v>
      </c>
    </row>
    <row r="10" spans="1:27" x14ac:dyDescent="0.25">
      <c r="B10" t="s">
        <v>104</v>
      </c>
      <c r="C10" s="2938">
        <f>' revenus distribués recuEuro '!F45/'VA eurostat'!F45</f>
        <v>2.6403721266147151E-2</v>
      </c>
      <c r="D10" s="2938">
        <f>' revenus distribués recuEuro '!G45/'VA eurostat'!G45</f>
        <v>3.5282424208107052E-2</v>
      </c>
      <c r="E10" s="2938">
        <f>' revenus distribués recuEuro '!H45/'VA eurostat'!H45</f>
        <v>3.5863206854638556E-2</v>
      </c>
      <c r="F10" s="2938">
        <f>' revenus distribués recuEuro '!I45/'VA eurostat'!I45</f>
        <v>3.3167697512933407E-2</v>
      </c>
      <c r="G10" s="2938">
        <f>' revenus distribués recuEuro '!J45/'VA eurostat'!J45</f>
        <v>5.3923460912060413E-2</v>
      </c>
      <c r="H10" s="2938">
        <f>' revenus distribués recuEuro '!K45/'VA eurostat'!K45</f>
        <v>4.5894387614044789E-2</v>
      </c>
      <c r="I10" s="2938">
        <f>' revenus distribués recuEuro '!L45/'VA eurostat'!L45</f>
        <v>4.8655293955972533E-2</v>
      </c>
      <c r="J10" s="2938">
        <f>' revenus distribués recuEuro '!M45/'VA eurostat'!M45</f>
        <v>4.6453609439060996E-2</v>
      </c>
      <c r="K10" s="2938">
        <f>' revenus distribués recuEuro '!N45/'VA eurostat'!N45</f>
        <v>3.7671682488386184E-2</v>
      </c>
      <c r="L10" s="2938">
        <f>' revenus distribués recuEuro '!O45/'VA eurostat'!O45</f>
        <v>4.5832831914317522E-2</v>
      </c>
      <c r="M10" s="2938">
        <f>' revenus distribués recuEuro '!P45/'VA eurostat'!P45</f>
        <v>6.5417587003876038E-2</v>
      </c>
      <c r="N10" s="2938">
        <f>' revenus distribués recuEuro '!Q45/'VA eurostat'!Q45</f>
        <v>5.9310186221880619E-2</v>
      </c>
      <c r="O10" s="2938">
        <f>' revenus distribués recuEuro '!R45/'VA eurostat'!R45</f>
        <v>6.6514327145654611E-2</v>
      </c>
      <c r="P10" s="2938">
        <f>' revenus distribués recuEuro '!S45/'VA eurostat'!S45</f>
        <v>5.8642434987652578E-2</v>
      </c>
      <c r="Q10" s="2938">
        <f>' revenus distribués recuEuro '!T45/'VA eurostat'!T45</f>
        <v>5.7769101073742127E-2</v>
      </c>
      <c r="R10" s="2938">
        <f>' revenus distribués recuEuro '!U45/'VA eurostat'!U45</f>
        <v>7.5061348876930487E-2</v>
      </c>
      <c r="S10" s="2938">
        <f>' revenus distribués recuEuro '!V45/'VA eurostat'!V45</f>
        <v>5.1071925689145051E-2</v>
      </c>
      <c r="T10" s="2938">
        <f>' revenus distribués recuEuro '!W45/'VA eurostat'!W45</f>
        <v>5.1398816430282046E-2</v>
      </c>
      <c r="U10" s="2938">
        <f>' revenus distribués recuEuro '!X45/'VA eurostat'!X45</f>
        <v>4.3593763779380075E-2</v>
      </c>
      <c r="V10" s="2938">
        <f>' revenus distribués recuEuro '!Y45/'VA eurostat'!Y45</f>
        <v>5.5550816605686539E-2</v>
      </c>
      <c r="W10" s="2938">
        <f>' revenus distribués recuEuro '!Z45/'VA eurostat'!Z45</f>
        <v>9.4804319720019764E-2</v>
      </c>
      <c r="X10" s="2938">
        <f>' revenus distribués recuEuro '!AA45/'VA eurostat'!AA45</f>
        <v>5.4125252015164195E-2</v>
      </c>
      <c r="Y10" s="2938">
        <f>' revenus distribués recuEuro '!AB45/'VA eurostat'!AB45</f>
        <v>5.1327013558314663E-2</v>
      </c>
      <c r="Z10" s="2938">
        <f>' revenus distribués recuEuro '!AC45/'VA eurostat'!AC45</f>
        <v>6.0459539001967627E-2</v>
      </c>
      <c r="AA10" s="2938">
        <f>' revenus distribués recuEuro '!AD45/'VA eurostat'!AD45</f>
        <v>5.3924543086957571E-2</v>
      </c>
    </row>
    <row r="11" spans="1:27" s="3316" customFormat="1" x14ac:dyDescent="0.25">
      <c r="B11" s="3316" t="s">
        <v>110</v>
      </c>
      <c r="C11" s="3317">
        <f>' revenus distribués recuEuro '!F13/'VA eurostat'!F13</f>
        <v>3.9655109237321746E-2</v>
      </c>
      <c r="D11" s="3317">
        <f>' revenus distribués recuEuro '!G13/'VA eurostat'!G13</f>
        <v>5.0450993896381989E-2</v>
      </c>
      <c r="E11" s="3317">
        <f>' revenus distribués recuEuro '!H13/'VA eurostat'!H13</f>
        <v>6.3727010772926709E-2</v>
      </c>
      <c r="F11" s="3317">
        <f>' revenus distribués recuEuro '!I13/'VA eurostat'!I13</f>
        <v>5.5713829754978579E-2</v>
      </c>
      <c r="G11" s="3317">
        <f>' revenus distribués recuEuro '!J13/'VA eurostat'!J13</f>
        <v>5.4445594115154164E-2</v>
      </c>
      <c r="H11" s="3317">
        <f>' revenus distribués recuEuro '!K13/'VA eurostat'!K13</f>
        <v>6.0539439669790786E-2</v>
      </c>
      <c r="I11" s="3317">
        <f>' revenus distribués recuEuro '!L13/'VA eurostat'!L13</f>
        <v>7.3613804017112705E-2</v>
      </c>
      <c r="J11" s="3317">
        <f>' revenus distribués recuEuro '!M13/'VA eurostat'!M13</f>
        <v>7.8191591899983579E-2</v>
      </c>
      <c r="K11" s="3317">
        <f>' revenus distribués recuEuro '!N13/'VA eurostat'!N13</f>
        <v>8.3186901408399516E-2</v>
      </c>
      <c r="L11" s="3317">
        <f>' revenus distribués recuEuro '!O13/'VA eurostat'!O13</f>
        <v>8.508142087246838E-2</v>
      </c>
      <c r="M11" s="3317">
        <f>' revenus distribués recuEuro '!P13/'VA eurostat'!P13</f>
        <v>7.4706625268717186E-2</v>
      </c>
      <c r="N11" s="3317">
        <f>' revenus distribués recuEuro '!Q13/'VA eurostat'!Q13</f>
        <v>7.1826125381584047E-2</v>
      </c>
      <c r="O11" s="3317">
        <f>' revenus distribués recuEuro '!R13/'VA eurostat'!R13</f>
        <v>7.4238480765191295E-2</v>
      </c>
      <c r="P11" s="3317">
        <f>' revenus distribués recuEuro '!S13/'VA eurostat'!S13</f>
        <v>7.3450512694755082E-2</v>
      </c>
      <c r="Q11" s="3317">
        <f>' revenus distribués recuEuro '!T13/'VA eurostat'!T13</f>
        <v>7.0115821936144046E-2</v>
      </c>
      <c r="R11" s="3317">
        <f>' revenus distribués recuEuro '!U13/'VA eurostat'!U13</f>
        <v>6.9896109356901451E-2</v>
      </c>
      <c r="S11" s="3317">
        <f>' revenus distribués recuEuro '!V13/'VA eurostat'!V13</f>
        <v>7.3467243236582783E-2</v>
      </c>
      <c r="T11" s="3317">
        <f>' revenus distribués recuEuro '!W13/'VA eurostat'!W13</f>
        <v>7.5218182310403975E-2</v>
      </c>
      <c r="U11" s="3317">
        <f>' revenus distribués recuEuro '!X13/'VA eurostat'!X13</f>
        <v>6.8489135413837388E-2</v>
      </c>
      <c r="V11" s="3317">
        <f>' revenus distribués recuEuro '!Y13/'VA eurostat'!Y13</f>
        <v>7.6859345185246397E-2</v>
      </c>
      <c r="W11" s="3317">
        <f>' revenus distribués recuEuro '!Z13/'VA eurostat'!Z13</f>
        <v>7.9478357180985587E-2</v>
      </c>
      <c r="X11" s="3317">
        <f>' revenus distribués recuEuro '!AA13/'VA eurostat'!AA13</f>
        <v>6.9686484602498225E-2</v>
      </c>
      <c r="Y11" s="3317">
        <f>' revenus distribués recuEuro '!AB13/'VA eurostat'!AB13</f>
        <v>6.8108504529148128E-2</v>
      </c>
      <c r="Z11" s="3317">
        <f>' revenus distribués recuEuro '!AC13/'VA eurostat'!AC13</f>
        <v>6.6669495608751836E-2</v>
      </c>
      <c r="AA11" s="3317">
        <f>' revenus distribués recuEuro '!AD13/'VA eurostat'!AD13</f>
        <v>6.6647933306675136E-2</v>
      </c>
    </row>
    <row r="12" spans="1:27" x14ac:dyDescent="0.25">
      <c r="B12" s="2938"/>
      <c r="C12" s="2938" t="s">
        <v>10</v>
      </c>
      <c r="D12" s="2938" t="s">
        <v>11</v>
      </c>
      <c r="E12" s="2938" t="s">
        <v>12</v>
      </c>
      <c r="F12" s="2938" t="s">
        <v>13</v>
      </c>
      <c r="G12" s="2938" t="s">
        <v>14</v>
      </c>
      <c r="H12" s="2938" t="s">
        <v>15</v>
      </c>
      <c r="I12" s="2938" t="s">
        <v>16</v>
      </c>
      <c r="J12" s="2938" t="s">
        <v>17</v>
      </c>
      <c r="K12" s="2938" t="s">
        <v>18</v>
      </c>
      <c r="L12" s="2938" t="s">
        <v>19</v>
      </c>
      <c r="M12" t="s">
        <v>20</v>
      </c>
      <c r="N12" t="s">
        <v>21</v>
      </c>
      <c r="O12" t="s">
        <v>22</v>
      </c>
      <c r="P12" t="s">
        <v>23</v>
      </c>
      <c r="Q12" t="s">
        <v>24</v>
      </c>
      <c r="R12" t="s">
        <v>25</v>
      </c>
      <c r="S12" t="s">
        <v>26</v>
      </c>
      <c r="T12" t="s">
        <v>27</v>
      </c>
      <c r="U12" t="s">
        <v>28</v>
      </c>
      <c r="V12" t="s">
        <v>29</v>
      </c>
      <c r="W12" t="s">
        <v>30</v>
      </c>
      <c r="X12" t="s">
        <v>31</v>
      </c>
      <c r="Y12" t="s">
        <v>32</v>
      </c>
      <c r="Z12" t="s">
        <v>33</v>
      </c>
      <c r="AA12" t="s">
        <v>34</v>
      </c>
    </row>
    <row r="13" spans="1:27" x14ac:dyDescent="0.25">
      <c r="B13" t="s">
        <v>100</v>
      </c>
      <c r="C13" s="3296">
        <v>3.672685590535528E-2</v>
      </c>
      <c r="D13" s="3296">
        <v>4.9639119804400979E-2</v>
      </c>
      <c r="E13" s="3296">
        <v>7.2034297559596727E-2</v>
      </c>
      <c r="F13" s="3296">
        <v>4.5020891364902504E-2</v>
      </c>
      <c r="G13" s="3296">
        <v>4.7690467078338281E-2</v>
      </c>
      <c r="H13" s="3296">
        <v>7.4203265156684253E-2</v>
      </c>
      <c r="I13" s="3296">
        <v>0.15948062404350286</v>
      </c>
      <c r="J13" s="3296">
        <v>0.14858120933366623</v>
      </c>
      <c r="K13" s="3296">
        <v>0.18033612972242555</v>
      </c>
      <c r="L13" s="3296">
        <v>0.15681983757234913</v>
      </c>
      <c r="M13" s="3296">
        <v>0.13131307479022866</v>
      </c>
      <c r="N13" s="3296">
        <v>0.12766188039983437</v>
      </c>
      <c r="O13" s="3296">
        <v>0.16130404391245687</v>
      </c>
      <c r="P13" s="3296">
        <v>0.16327773173368093</v>
      </c>
      <c r="Q13" s="3296">
        <v>0.156773134906013</v>
      </c>
      <c r="R13" s="3296">
        <v>0.1326905465867762</v>
      </c>
      <c r="S13" s="3296">
        <v>0.1790899173678073</v>
      </c>
      <c r="T13" s="3296">
        <v>0.17878933496425087</v>
      </c>
      <c r="U13" s="3296">
        <v>0.17859841023383005</v>
      </c>
      <c r="V13" s="3296">
        <v>0.22420078302372726</v>
      </c>
      <c r="W13" s="3296">
        <v>0.22249215465316355</v>
      </c>
      <c r="X13" s="3296">
        <v>0.17476710827450601</v>
      </c>
      <c r="Y13" s="3296">
        <v>0.1875155183116077</v>
      </c>
      <c r="Z13" s="3296">
        <v>0.15417779400845649</v>
      </c>
      <c r="AA13" s="3296">
        <v>0.15473446626452866</v>
      </c>
    </row>
    <row r="14" spans="1:27" x14ac:dyDescent="0.25">
      <c r="B14" t="s">
        <v>106</v>
      </c>
      <c r="C14" s="3296">
        <v>0.14374309975874713</v>
      </c>
      <c r="D14" s="3296">
        <v>0.21137799031506238</v>
      </c>
      <c r="E14" s="3296">
        <v>0.17993603125658361</v>
      </c>
      <c r="F14" s="3296">
        <v>0.1378450089969197</v>
      </c>
      <c r="G14" s="3296">
        <v>0.14345257746545301</v>
      </c>
      <c r="H14" s="3296">
        <v>0.10711965773676194</v>
      </c>
      <c r="I14" s="3296">
        <v>0.15703363155776789</v>
      </c>
      <c r="J14" s="3296">
        <v>0.13779160973634938</v>
      </c>
      <c r="K14" s="3296">
        <v>0.2662351866998916</v>
      </c>
      <c r="L14" s="3296">
        <v>0.21711380720413651</v>
      </c>
      <c r="M14" s="3296">
        <v>0.14683097021580169</v>
      </c>
      <c r="N14" s="3296">
        <v>0.13161187995360968</v>
      </c>
      <c r="O14" s="3296">
        <v>0.12928204557904666</v>
      </c>
      <c r="P14" s="3296">
        <v>0.13422605068108176</v>
      </c>
      <c r="Q14" s="3296">
        <v>0.13017829765045566</v>
      </c>
      <c r="R14" s="3296">
        <v>0.1400274823940913</v>
      </c>
      <c r="S14" s="3296">
        <v>0.1351821746906974</v>
      </c>
      <c r="T14" s="3296">
        <v>0.13190613718411554</v>
      </c>
      <c r="U14" s="3296">
        <v>0.14099059003051881</v>
      </c>
      <c r="V14" s="3296">
        <v>0.13499018872797844</v>
      </c>
      <c r="W14" s="3296">
        <v>0.12295959883991849</v>
      </c>
      <c r="X14" s="3296">
        <v>0.13218816895525506</v>
      </c>
      <c r="Y14" s="3296">
        <v>0.13553438394980366</v>
      </c>
      <c r="Z14" s="3296">
        <v>0.15625358686918928</v>
      </c>
      <c r="AA14" s="3296">
        <v>0.13506085472051627</v>
      </c>
    </row>
    <row r="15" spans="1:27" x14ac:dyDescent="0.25">
      <c r="B15" t="s">
        <v>96</v>
      </c>
      <c r="C15" s="3297">
        <v>0.10106891770819658</v>
      </c>
      <c r="D15" s="3297">
        <v>0.10549163549092963</v>
      </c>
      <c r="E15" s="3297">
        <v>0.11459149148954133</v>
      </c>
      <c r="F15" s="3297">
        <v>0.12532737257554971</v>
      </c>
      <c r="G15" s="3297">
        <v>0.13427789031251455</v>
      </c>
      <c r="H15" s="3297">
        <v>0.15544339711123617</v>
      </c>
      <c r="I15" s="3297">
        <v>0.16369730884958242</v>
      </c>
      <c r="J15" s="3297">
        <v>0.17522574092086801</v>
      </c>
      <c r="K15" s="3297">
        <v>0.1835416255541292</v>
      </c>
      <c r="L15" s="3297">
        <v>0.18527606027160992</v>
      </c>
      <c r="M15" s="3297">
        <v>0.18371666766430605</v>
      </c>
      <c r="N15" s="3297">
        <v>0.15737466455997792</v>
      </c>
      <c r="O15" s="3297">
        <v>0.15651440123327162</v>
      </c>
      <c r="P15" s="3297">
        <v>0.14783291002928797</v>
      </c>
      <c r="Q15" s="3297">
        <v>0.14130889170943195</v>
      </c>
      <c r="R15" s="3297">
        <v>0.1476920320253246</v>
      </c>
      <c r="S15" s="3297">
        <v>0.16318310768650326</v>
      </c>
      <c r="T15" s="3297">
        <v>0.1499787742699466</v>
      </c>
      <c r="U15" s="3297">
        <v>0.13134433578255614</v>
      </c>
      <c r="V15" s="3297">
        <v>0.14367385807085523</v>
      </c>
      <c r="W15" s="3297">
        <v>0.15299482675543208</v>
      </c>
      <c r="X15" s="3297">
        <v>0.13832172938016637</v>
      </c>
      <c r="Y15" s="3297">
        <v>0.12378705863647474</v>
      </c>
      <c r="Z15" s="3297">
        <v>0.13766669345940535</v>
      </c>
      <c r="AA15" s="3297">
        <v>0.12941252162959302</v>
      </c>
    </row>
    <row r="16" spans="1:27" x14ac:dyDescent="0.25">
      <c r="B16" t="s">
        <v>92</v>
      </c>
      <c r="C16" s="3296">
        <v>5.6171956546951715E-2</v>
      </c>
      <c r="D16" s="3296">
        <v>7.4073536877220972E-2</v>
      </c>
      <c r="E16" s="3296">
        <v>8.237257492524859E-2</v>
      </c>
      <c r="F16" s="3296">
        <v>5.7472812363220091E-2</v>
      </c>
      <c r="G16" s="3296">
        <v>5.9823518351627691E-2</v>
      </c>
      <c r="H16" s="3296">
        <v>5.5255537771695971E-2</v>
      </c>
      <c r="I16" s="3296">
        <v>5.498633679935868E-2</v>
      </c>
      <c r="J16" s="3296">
        <v>4.812935918876441E-2</v>
      </c>
      <c r="K16" s="3296">
        <v>6.3010489547056542E-2</v>
      </c>
      <c r="L16" s="3296">
        <v>7.827174681304376E-2</v>
      </c>
      <c r="M16" s="3296">
        <v>8.455878455030269E-2</v>
      </c>
      <c r="N16" s="3296">
        <v>7.1675714068286739E-2</v>
      </c>
      <c r="O16" s="3296">
        <v>7.5174723916904787E-2</v>
      </c>
      <c r="P16" s="3296">
        <v>8.0252423754946567E-2</v>
      </c>
      <c r="Q16" s="3296">
        <v>7.6667954359153134E-2</v>
      </c>
      <c r="R16" s="3296">
        <v>8.6931198343287164E-2</v>
      </c>
      <c r="S16" s="3296">
        <v>6.9667368156547407E-2</v>
      </c>
      <c r="T16" s="3296">
        <v>7.9938281021850091E-2</v>
      </c>
      <c r="U16" s="3296">
        <v>5.2008043955674099E-2</v>
      </c>
      <c r="V16" s="3296">
        <v>9.0203807427072874E-2</v>
      </c>
      <c r="W16" s="3296">
        <v>0.1499381943538047</v>
      </c>
      <c r="X16" s="3296">
        <v>0.10506660275997044</v>
      </c>
      <c r="Y16" s="3296">
        <v>0.10174132795373937</v>
      </c>
      <c r="Z16" s="3296">
        <v>0.10536941130091149</v>
      </c>
      <c r="AA16" s="3296">
        <v>0.10580987089849553</v>
      </c>
    </row>
    <row r="17" spans="2:27" x14ac:dyDescent="0.25">
      <c r="B17" t="s">
        <v>110</v>
      </c>
      <c r="C17" s="3296">
        <v>3.9655109237321746E-2</v>
      </c>
      <c r="D17" s="3296">
        <v>5.0450993896381989E-2</v>
      </c>
      <c r="E17" s="3296">
        <v>6.3727010772926709E-2</v>
      </c>
      <c r="F17" s="3296">
        <v>5.5713829754978579E-2</v>
      </c>
      <c r="G17" s="3296">
        <v>5.4445594115154164E-2</v>
      </c>
      <c r="H17" s="3296">
        <v>6.0539439669790786E-2</v>
      </c>
      <c r="I17" s="3296">
        <v>7.3613804017112705E-2</v>
      </c>
      <c r="J17" s="3296">
        <v>7.8191591899983579E-2</v>
      </c>
      <c r="K17" s="3296">
        <v>8.3186901408399516E-2</v>
      </c>
      <c r="L17" s="3296">
        <v>8.508142087246838E-2</v>
      </c>
      <c r="M17" s="3296">
        <v>7.4706625268717186E-2</v>
      </c>
      <c r="N17" s="3296">
        <v>7.1826125381584047E-2</v>
      </c>
      <c r="O17" s="3296">
        <v>7.4238480765191295E-2</v>
      </c>
      <c r="P17" s="3296">
        <v>7.3450512694755082E-2</v>
      </c>
      <c r="Q17" s="3296">
        <v>7.0115821936144046E-2</v>
      </c>
      <c r="R17" s="3296">
        <v>6.9896109356901451E-2</v>
      </c>
      <c r="S17" s="3296">
        <v>7.3467243236582783E-2</v>
      </c>
      <c r="T17" s="3296">
        <v>7.5218182310403975E-2</v>
      </c>
      <c r="U17" s="3296">
        <v>6.8489135413837388E-2</v>
      </c>
      <c r="V17" s="3296">
        <v>7.6859345185246397E-2</v>
      </c>
      <c r="W17" s="3296">
        <v>7.9478357180985587E-2</v>
      </c>
      <c r="X17" s="3296">
        <v>6.9686484602498225E-2</v>
      </c>
      <c r="Y17" s="3296">
        <v>6.8108504529148128E-2</v>
      </c>
      <c r="Z17" s="3296">
        <v>6.6669495608751836E-2</v>
      </c>
      <c r="AA17" s="3296">
        <v>6.6647933306675136E-2</v>
      </c>
    </row>
    <row r="18" spans="2:27" x14ac:dyDescent="0.25">
      <c r="B18" s="2938" t="s">
        <v>94</v>
      </c>
      <c r="C18" s="3296">
        <v>1.3457968930285447E-2</v>
      </c>
      <c r="D18" s="3296">
        <v>2.181098981969827E-2</v>
      </c>
      <c r="E18" s="3296">
        <v>3.1132589473206278E-2</v>
      </c>
      <c r="F18" s="3296">
        <v>3.7238100827513353E-2</v>
      </c>
      <c r="G18" s="3296">
        <v>3.2475814542026485E-2</v>
      </c>
      <c r="H18" s="3296">
        <v>3.1376015550185231E-2</v>
      </c>
      <c r="I18" s="3296">
        <v>4.4351431024042272E-2</v>
      </c>
      <c r="J18" s="3296">
        <v>5.3121982751566925E-2</v>
      </c>
      <c r="K18" s="3296">
        <v>5.0968474917561866E-2</v>
      </c>
      <c r="L18" s="3296">
        <v>5.2732793522267209E-2</v>
      </c>
      <c r="M18" s="3296">
        <v>5.3041591282431119E-2</v>
      </c>
      <c r="N18" s="3296">
        <v>5.7096388963857887E-2</v>
      </c>
      <c r="O18" s="3296">
        <v>5.7708922717679287E-2</v>
      </c>
      <c r="P18" s="3296">
        <v>6.020052514039563E-2</v>
      </c>
      <c r="Q18" s="3296">
        <v>6.3127353916669682E-2</v>
      </c>
      <c r="R18" s="3296">
        <v>5.9054992761399625E-2</v>
      </c>
      <c r="S18" s="3296">
        <v>5.2616109218908094E-2</v>
      </c>
      <c r="T18" s="3296">
        <v>5.7552803702075953E-2</v>
      </c>
      <c r="U18" s="3296">
        <v>5.8389228725585059E-2</v>
      </c>
      <c r="V18" s="3296">
        <v>7.3247373099845178E-2</v>
      </c>
      <c r="W18" s="3296">
        <v>7.4700375865239962E-2</v>
      </c>
      <c r="X18" s="3296">
        <v>7.9310231005901538E-2</v>
      </c>
      <c r="Y18" s="3296">
        <v>4.3744685187957232E-2</v>
      </c>
      <c r="Z18" s="3296">
        <v>4.6863137930939977E-2</v>
      </c>
      <c r="AA18" s="3296">
        <v>5.9677894555041376E-2</v>
      </c>
    </row>
    <row r="19" spans="2:27" x14ac:dyDescent="0.25">
      <c r="B19" t="s">
        <v>90</v>
      </c>
      <c r="C19" s="3296">
        <v>1.2648171187548792E-2</v>
      </c>
      <c r="D19" s="3296">
        <v>2.9265400016437761E-2</v>
      </c>
      <c r="E19" s="3296">
        <v>6.3689386055753763E-2</v>
      </c>
      <c r="F19" s="3296">
        <v>4.2679031993450904E-2</v>
      </c>
      <c r="G19" s="3296">
        <v>2.6795942492597095E-2</v>
      </c>
      <c r="H19" s="3296">
        <v>3.1380872971884924E-2</v>
      </c>
      <c r="I19" s="3296">
        <v>3.3566083127040791E-2</v>
      </c>
      <c r="J19" s="3296">
        <v>4.0685785050119792E-2</v>
      </c>
      <c r="K19" s="3296">
        <v>3.5591374982248472E-2</v>
      </c>
      <c r="L19" s="3296">
        <v>4.9926641082947927E-2</v>
      </c>
      <c r="M19" s="3296">
        <v>3.2879626449981492E-2</v>
      </c>
      <c r="N19" s="3296">
        <v>4.4433771422915144E-2</v>
      </c>
      <c r="O19" s="3296">
        <v>4.5777909715108138E-2</v>
      </c>
      <c r="P19" s="3296">
        <v>4.1703998553971833E-2</v>
      </c>
      <c r="Q19" s="3296">
        <v>4.0354288265390247E-2</v>
      </c>
      <c r="R19" s="3296">
        <v>3.8589379422653995E-2</v>
      </c>
      <c r="S19" s="3296">
        <v>3.513114896324359E-2</v>
      </c>
      <c r="T19" s="3296">
        <v>4.4143961477906411E-2</v>
      </c>
      <c r="U19" s="3296">
        <v>4.134207041899577E-2</v>
      </c>
      <c r="V19" s="3296">
        <v>5.0794056633419904E-2</v>
      </c>
      <c r="W19" s="3296">
        <v>4.9540699570954382E-2</v>
      </c>
      <c r="X19" s="3296">
        <v>4.1777275683887928E-2</v>
      </c>
      <c r="Y19" s="3296">
        <v>4.7247996039824089E-2</v>
      </c>
      <c r="Z19" s="3296">
        <v>5.1521099116781155E-2</v>
      </c>
      <c r="AA19" s="3296">
        <v>5.4484938770480502E-2</v>
      </c>
    </row>
    <row r="20" spans="2:27" x14ac:dyDescent="0.25">
      <c r="B20" t="s">
        <v>104</v>
      </c>
      <c r="C20" s="3296">
        <v>2.6403721266147151E-2</v>
      </c>
      <c r="D20" s="3296">
        <v>3.5282424208107052E-2</v>
      </c>
      <c r="E20" s="3296">
        <v>3.5863206854638556E-2</v>
      </c>
      <c r="F20" s="3296">
        <v>3.3167697512933407E-2</v>
      </c>
      <c r="G20" s="3296">
        <v>5.3923460912060413E-2</v>
      </c>
      <c r="H20" s="3296">
        <v>4.5894387614044789E-2</v>
      </c>
      <c r="I20" s="3296">
        <v>4.8655293955972533E-2</v>
      </c>
      <c r="J20" s="3296">
        <v>4.6453609439060996E-2</v>
      </c>
      <c r="K20" s="3296">
        <v>3.7671682488386184E-2</v>
      </c>
      <c r="L20" s="3296">
        <v>4.5832831914317522E-2</v>
      </c>
      <c r="M20" s="3296">
        <v>6.5417587003876038E-2</v>
      </c>
      <c r="N20" s="3296">
        <v>5.9310186221880619E-2</v>
      </c>
      <c r="O20" s="3296">
        <v>6.6514327145654611E-2</v>
      </c>
      <c r="P20" s="3296">
        <v>5.8642434987652578E-2</v>
      </c>
      <c r="Q20" s="3296">
        <v>5.7769101073742127E-2</v>
      </c>
      <c r="R20" s="3296">
        <v>7.5061348876930487E-2</v>
      </c>
      <c r="S20" s="3296">
        <v>5.1071925689145051E-2</v>
      </c>
      <c r="T20" s="3296">
        <v>5.1398816430282046E-2</v>
      </c>
      <c r="U20" s="3296">
        <v>4.3593763779380075E-2</v>
      </c>
      <c r="V20" s="3296">
        <v>5.5550816605686539E-2</v>
      </c>
      <c r="W20" s="3296">
        <v>9.4804319720019764E-2</v>
      </c>
      <c r="X20" s="3296">
        <v>5.4125252015164195E-2</v>
      </c>
      <c r="Y20" s="3296">
        <v>5.1327013558314663E-2</v>
      </c>
      <c r="Z20" s="3296">
        <v>6.0459539001967627E-2</v>
      </c>
      <c r="AA20" s="3296">
        <v>5.3924543086957571E-2</v>
      </c>
    </row>
    <row r="21" spans="2:27" x14ac:dyDescent="0.25">
      <c r="B21" t="s">
        <v>99</v>
      </c>
      <c r="C21" s="3296">
        <v>2.1284182843388531E-2</v>
      </c>
      <c r="D21" s="3296">
        <v>2.1245028095208032E-2</v>
      </c>
      <c r="E21" s="3296">
        <v>2.7042508891301966E-2</v>
      </c>
      <c r="F21" s="3296">
        <v>3.1080826568408243E-2</v>
      </c>
      <c r="G21" s="3296">
        <v>3.0700205014981864E-2</v>
      </c>
      <c r="H21" s="3296">
        <v>3.4292644771722225E-2</v>
      </c>
      <c r="I21" s="3296">
        <v>5.1065869822870445E-2</v>
      </c>
      <c r="J21" s="3296">
        <v>4.3148280499629758E-2</v>
      </c>
      <c r="K21" s="3296">
        <v>3.9773639043150399E-2</v>
      </c>
      <c r="L21" s="3296">
        <v>4.0409248586121722E-2</v>
      </c>
      <c r="M21" s="3296">
        <v>2.9605781376657377E-2</v>
      </c>
      <c r="N21" s="3296">
        <v>2.8075061279665248E-2</v>
      </c>
      <c r="O21" s="3296">
        <v>2.472503107513839E-2</v>
      </c>
      <c r="P21" s="3296">
        <v>2.5732115784649016E-2</v>
      </c>
      <c r="Q21" s="3296">
        <v>2.0604994050620436E-2</v>
      </c>
      <c r="R21" s="3296">
        <v>1.8311156267782212E-2</v>
      </c>
      <c r="S21" s="3296">
        <v>2.5031471835117884E-2</v>
      </c>
      <c r="T21" s="3296">
        <v>2.3758300883281007E-2</v>
      </c>
      <c r="U21" s="3296">
        <v>2.2672515683243931E-2</v>
      </c>
      <c r="V21" s="3296">
        <v>2.5497869743717188E-2</v>
      </c>
      <c r="W21" s="3296">
        <v>2.606396147815385E-2</v>
      </c>
      <c r="X21" s="3296">
        <v>2.3720993640720771E-2</v>
      </c>
      <c r="Y21" s="3296">
        <v>2.1657236407502084E-2</v>
      </c>
      <c r="Z21" s="3296">
        <v>2.0743134754482608E-2</v>
      </c>
      <c r="AA21" s="3296">
        <v>2.3460792795019541E-2</v>
      </c>
    </row>
    <row r="22" spans="2:27" x14ac:dyDescent="0.25">
      <c r="C22" s="3073"/>
      <c r="D22" s="3073"/>
      <c r="E22" s="3073"/>
      <c r="F22" s="3073"/>
      <c r="G22" s="3073"/>
      <c r="H22" s="3073"/>
      <c r="I22" s="3073"/>
      <c r="J22" s="3073"/>
      <c r="K22" s="3073"/>
      <c r="L22" s="3073"/>
      <c r="M22" s="3073"/>
      <c r="N22" s="3073"/>
      <c r="O22" s="3073"/>
      <c r="P22" s="3073"/>
      <c r="Q22" s="3073"/>
      <c r="R22" s="3073"/>
      <c r="S22" s="3073"/>
      <c r="T22" s="3073"/>
      <c r="U22" s="3073"/>
      <c r="V22" s="3073"/>
      <c r="W22" s="3073"/>
      <c r="X22" s="3073"/>
      <c r="Y22" s="3073"/>
      <c r="Z22" s="3073"/>
      <c r="AA22" s="3073"/>
    </row>
    <row r="23" spans="2:27" x14ac:dyDescent="0.25">
      <c r="C23" s="3073"/>
    </row>
    <row r="24" spans="2:27" ht="18" x14ac:dyDescent="0.25">
      <c r="B24" s="3264"/>
      <c r="C24" s="3283" t="str">
        <f>C12</f>
        <v>1999</v>
      </c>
      <c r="D24" s="3284" t="str">
        <f>K12</f>
        <v>2007</v>
      </c>
      <c r="E24" s="3285" t="str">
        <f>N12</f>
        <v>2010</v>
      </c>
      <c r="F24" s="3285" t="str">
        <f>W12</f>
        <v>2019</v>
      </c>
      <c r="G24" s="3285" t="str">
        <f t="shared" ref="G24:J33" si="0">X12</f>
        <v>2020</v>
      </c>
      <c r="H24" s="3285" t="str">
        <f t="shared" si="0"/>
        <v>2021</v>
      </c>
      <c r="I24" s="3285" t="str">
        <f t="shared" si="0"/>
        <v>2022</v>
      </c>
      <c r="J24" s="3286" t="str">
        <f t="shared" si="0"/>
        <v>2023</v>
      </c>
    </row>
    <row r="25" spans="2:27" ht="18" x14ac:dyDescent="0.25">
      <c r="B25" s="3264" t="s">
        <v>100</v>
      </c>
      <c r="C25" s="3288">
        <f>C13</f>
        <v>3.672685590535528E-2</v>
      </c>
      <c r="D25" s="3282">
        <f>K13</f>
        <v>0.18033612972242555</v>
      </c>
      <c r="E25" s="3282">
        <f>N13</f>
        <v>0.12766188039983437</v>
      </c>
      <c r="F25" s="3282">
        <f>W13</f>
        <v>0.22249215465316355</v>
      </c>
      <c r="G25" s="3282">
        <f t="shared" si="0"/>
        <v>0.17476710827450601</v>
      </c>
      <c r="H25" s="3282">
        <f t="shared" si="0"/>
        <v>0.1875155183116077</v>
      </c>
      <c r="I25" s="3282">
        <f t="shared" si="0"/>
        <v>0.15417779400845649</v>
      </c>
      <c r="J25" s="3289">
        <f t="shared" si="0"/>
        <v>0.15473446626452866</v>
      </c>
    </row>
    <row r="26" spans="2:27" ht="18" x14ac:dyDescent="0.25">
      <c r="B26" s="3265" t="s">
        <v>106</v>
      </c>
      <c r="C26" s="3290">
        <f t="shared" ref="C26:C33" si="1">C14</f>
        <v>0.14374309975874713</v>
      </c>
      <c r="D26" s="3287">
        <f t="shared" ref="D26:D33" si="2">K14</f>
        <v>0.2662351866998916</v>
      </c>
      <c r="E26" s="3287">
        <f t="shared" ref="E26:E33" si="3">N14</f>
        <v>0.13161187995360968</v>
      </c>
      <c r="F26" s="3287">
        <f t="shared" ref="F26:F33" si="4">W14</f>
        <v>0.12295959883991849</v>
      </c>
      <c r="G26" s="3287">
        <f t="shared" si="0"/>
        <v>0.13218816895525506</v>
      </c>
      <c r="H26" s="3287">
        <f t="shared" si="0"/>
        <v>0.13553438394980366</v>
      </c>
      <c r="I26" s="3287">
        <f t="shared" si="0"/>
        <v>0.15625358686918928</v>
      </c>
      <c r="J26" s="3291">
        <f t="shared" si="0"/>
        <v>0.13506085472051627</v>
      </c>
    </row>
    <row r="27" spans="2:27" ht="18" x14ac:dyDescent="0.25">
      <c r="B27" s="3275" t="s">
        <v>96</v>
      </c>
      <c r="C27" s="3295">
        <f t="shared" si="1"/>
        <v>0.10106891770819658</v>
      </c>
      <c r="D27" s="3276">
        <f t="shared" si="2"/>
        <v>0.1835416255541292</v>
      </c>
      <c r="E27" s="3276">
        <f t="shared" si="3"/>
        <v>0.15737466455997792</v>
      </c>
      <c r="F27" s="3276">
        <f t="shared" si="4"/>
        <v>0.15299482675543208</v>
      </c>
      <c r="G27" s="3276">
        <f t="shared" si="0"/>
        <v>0.13832172938016637</v>
      </c>
      <c r="H27" s="3276">
        <f t="shared" si="0"/>
        <v>0.12378705863647474</v>
      </c>
      <c r="I27" s="3276">
        <f t="shared" si="0"/>
        <v>0.13766669345940535</v>
      </c>
      <c r="J27" s="3277">
        <f t="shared" si="0"/>
        <v>0.12941252162959302</v>
      </c>
    </row>
    <row r="28" spans="2:27" ht="18" x14ac:dyDescent="0.25">
      <c r="B28" s="3265" t="s">
        <v>92</v>
      </c>
      <c r="C28" s="3290">
        <f t="shared" si="1"/>
        <v>5.6171956546951715E-2</v>
      </c>
      <c r="D28" s="3287">
        <f t="shared" si="2"/>
        <v>6.3010489547056542E-2</v>
      </c>
      <c r="E28" s="3287">
        <f t="shared" si="3"/>
        <v>7.1675714068286739E-2</v>
      </c>
      <c r="F28" s="3287">
        <f t="shared" si="4"/>
        <v>0.1499381943538047</v>
      </c>
      <c r="G28" s="3287">
        <f t="shared" si="0"/>
        <v>0.10506660275997044</v>
      </c>
      <c r="H28" s="3287">
        <f t="shared" si="0"/>
        <v>0.10174132795373937</v>
      </c>
      <c r="I28" s="3287">
        <f t="shared" si="0"/>
        <v>0.10536941130091149</v>
      </c>
      <c r="J28" s="3291">
        <f t="shared" si="0"/>
        <v>0.10580987089849553</v>
      </c>
    </row>
    <row r="29" spans="2:27" ht="18" x14ac:dyDescent="0.25">
      <c r="B29" s="3305" t="s">
        <v>110</v>
      </c>
      <c r="C29" s="3310">
        <f t="shared" si="1"/>
        <v>3.9655109237321746E-2</v>
      </c>
      <c r="D29" s="3311">
        <f t="shared" si="2"/>
        <v>8.3186901408399516E-2</v>
      </c>
      <c r="E29" s="3311">
        <f t="shared" si="3"/>
        <v>7.1826125381584047E-2</v>
      </c>
      <c r="F29" s="3311">
        <f t="shared" si="4"/>
        <v>7.9478357180985587E-2</v>
      </c>
      <c r="G29" s="3311">
        <f t="shared" si="0"/>
        <v>6.9686484602498225E-2</v>
      </c>
      <c r="H29" s="3311">
        <f t="shared" si="0"/>
        <v>6.8108504529148128E-2</v>
      </c>
      <c r="I29" s="3311">
        <f t="shared" si="0"/>
        <v>6.6669495608751836E-2</v>
      </c>
      <c r="J29" s="3312">
        <f t="shared" si="0"/>
        <v>6.6647933306675136E-2</v>
      </c>
    </row>
    <row r="30" spans="2:27" ht="18" x14ac:dyDescent="0.25">
      <c r="B30" s="3265" t="s">
        <v>94</v>
      </c>
      <c r="C30" s="3290">
        <f t="shared" si="1"/>
        <v>1.3457968930285447E-2</v>
      </c>
      <c r="D30" s="3287">
        <f t="shared" si="2"/>
        <v>5.0968474917561866E-2</v>
      </c>
      <c r="E30" s="3287">
        <f t="shared" si="3"/>
        <v>5.7096388963857887E-2</v>
      </c>
      <c r="F30" s="3287">
        <f t="shared" si="4"/>
        <v>7.4700375865239962E-2</v>
      </c>
      <c r="G30" s="3287">
        <f t="shared" si="0"/>
        <v>7.9310231005901538E-2</v>
      </c>
      <c r="H30" s="3287">
        <f t="shared" si="0"/>
        <v>4.3744685187957232E-2</v>
      </c>
      <c r="I30" s="3287">
        <f t="shared" si="0"/>
        <v>4.6863137930939977E-2</v>
      </c>
      <c r="J30" s="3291">
        <f t="shared" si="0"/>
        <v>5.9677894555041376E-2</v>
      </c>
    </row>
    <row r="31" spans="2:27" ht="18" x14ac:dyDescent="0.25">
      <c r="B31" s="3265" t="s">
        <v>90</v>
      </c>
      <c r="C31" s="3290">
        <f t="shared" si="1"/>
        <v>1.2648171187548792E-2</v>
      </c>
      <c r="D31" s="3287">
        <f t="shared" si="2"/>
        <v>3.5591374982248472E-2</v>
      </c>
      <c r="E31" s="3287">
        <f t="shared" si="3"/>
        <v>4.4433771422915144E-2</v>
      </c>
      <c r="F31" s="3287">
        <f t="shared" si="4"/>
        <v>4.9540699570954382E-2</v>
      </c>
      <c r="G31" s="3287">
        <f t="shared" si="0"/>
        <v>4.1777275683887928E-2</v>
      </c>
      <c r="H31" s="3287">
        <f t="shared" si="0"/>
        <v>4.7247996039824089E-2</v>
      </c>
      <c r="I31" s="3287">
        <f t="shared" si="0"/>
        <v>5.1521099116781155E-2</v>
      </c>
      <c r="J31" s="3291">
        <f t="shared" si="0"/>
        <v>5.4484938770480502E-2</v>
      </c>
    </row>
    <row r="32" spans="2:27" ht="18" x14ac:dyDescent="0.25">
      <c r="B32" s="3265" t="s">
        <v>104</v>
      </c>
      <c r="C32" s="3290">
        <f t="shared" si="1"/>
        <v>2.6403721266147151E-2</v>
      </c>
      <c r="D32" s="3287">
        <f t="shared" si="2"/>
        <v>3.7671682488386184E-2</v>
      </c>
      <c r="E32" s="3287">
        <f t="shared" si="3"/>
        <v>5.9310186221880619E-2</v>
      </c>
      <c r="F32" s="3287">
        <f t="shared" si="4"/>
        <v>9.4804319720019764E-2</v>
      </c>
      <c r="G32" s="3287">
        <f t="shared" si="0"/>
        <v>5.4125252015164195E-2</v>
      </c>
      <c r="H32" s="3287">
        <f t="shared" si="0"/>
        <v>5.1327013558314663E-2</v>
      </c>
      <c r="I32" s="3287">
        <f t="shared" si="0"/>
        <v>6.0459539001967627E-2</v>
      </c>
      <c r="J32" s="3291">
        <f t="shared" si="0"/>
        <v>5.3924543086957571E-2</v>
      </c>
    </row>
    <row r="33" spans="2:10" ht="18" x14ac:dyDescent="0.25">
      <c r="B33" s="3267" t="s">
        <v>99</v>
      </c>
      <c r="C33" s="3292">
        <f t="shared" si="1"/>
        <v>2.1284182843388531E-2</v>
      </c>
      <c r="D33" s="3293">
        <f t="shared" si="2"/>
        <v>3.9773639043150399E-2</v>
      </c>
      <c r="E33" s="3293">
        <f t="shared" si="3"/>
        <v>2.8075061279665248E-2</v>
      </c>
      <c r="F33" s="3293">
        <f t="shared" si="4"/>
        <v>2.606396147815385E-2</v>
      </c>
      <c r="G33" s="3293">
        <f t="shared" si="0"/>
        <v>2.3720993640720771E-2</v>
      </c>
      <c r="H33" s="3293">
        <f t="shared" si="0"/>
        <v>2.1657236407502084E-2</v>
      </c>
      <c r="I33" s="3293">
        <f t="shared" si="0"/>
        <v>2.0743134754482608E-2</v>
      </c>
      <c r="J33" s="3294">
        <f t="shared" si="0"/>
        <v>2.3460792795019541E-2</v>
      </c>
    </row>
    <row r="34" spans="2:10" ht="15.75" x14ac:dyDescent="0.25">
      <c r="B34" s="3245" t="s">
        <v>243</v>
      </c>
    </row>
    <row r="43" spans="2:10" ht="18" customHeight="1" x14ac:dyDescent="0.25"/>
    <row r="44" spans="2:10" ht="18" customHeight="1" x14ac:dyDescent="0.25"/>
    <row r="45" spans="2:10" ht="18" customHeight="1" x14ac:dyDescent="0.25"/>
    <row r="46" spans="2:10" ht="18" customHeight="1" x14ac:dyDescent="0.25"/>
    <row r="47" spans="2:10" ht="18" customHeight="1" x14ac:dyDescent="0.25"/>
    <row r="48" spans="2:10" ht="18" customHeight="1" x14ac:dyDescent="0.25"/>
    <row r="49" spans="1:27" ht="18" customHeight="1" x14ac:dyDescent="0.25"/>
    <row r="50" spans="1:27" ht="18" customHeight="1" x14ac:dyDescent="0.25"/>
    <row r="51" spans="1:27" ht="18" customHeight="1" x14ac:dyDescent="0.25">
      <c r="L51" s="3248" t="s">
        <v>243</v>
      </c>
    </row>
    <row r="52" spans="1:27" ht="18" customHeight="1" x14ac:dyDescent="0.25"/>
    <row r="53" spans="1:27" ht="18" customHeight="1" x14ac:dyDescent="0.25"/>
    <row r="54" spans="1:27" ht="18" customHeight="1" x14ac:dyDescent="0.25"/>
    <row r="55" spans="1:27" x14ac:dyDescent="0.25">
      <c r="A55" t="s">
        <v>250</v>
      </c>
      <c r="C55" s="11" t="s">
        <v>10</v>
      </c>
      <c r="D55" s="12" t="s">
        <v>11</v>
      </c>
      <c r="E55" s="13" t="s">
        <v>12</v>
      </c>
      <c r="F55" s="14" t="s">
        <v>13</v>
      </c>
      <c r="G55" s="15" t="s">
        <v>14</v>
      </c>
      <c r="H55" s="16" t="s">
        <v>15</v>
      </c>
      <c r="I55" s="17" t="s">
        <v>16</v>
      </c>
      <c r="J55" s="18" t="s">
        <v>17</v>
      </c>
      <c r="K55" s="19" t="s">
        <v>18</v>
      </c>
      <c r="L55" s="2971" t="s">
        <v>19</v>
      </c>
      <c r="M55" s="21" t="s">
        <v>20</v>
      </c>
      <c r="N55" s="22" t="s">
        <v>21</v>
      </c>
      <c r="O55" s="23" t="s">
        <v>22</v>
      </c>
      <c r="P55" s="24" t="s">
        <v>23</v>
      </c>
      <c r="Q55" s="25" t="s">
        <v>24</v>
      </c>
      <c r="R55" s="26" t="s">
        <v>25</v>
      </c>
      <c r="S55" s="27" t="s">
        <v>26</v>
      </c>
      <c r="T55" s="28" t="s">
        <v>27</v>
      </c>
      <c r="U55" s="3022" t="s">
        <v>28</v>
      </c>
      <c r="V55" s="30" t="s">
        <v>29</v>
      </c>
      <c r="W55" s="31" t="s">
        <v>30</v>
      </c>
      <c r="X55" s="32" t="s">
        <v>31</v>
      </c>
      <c r="Y55" s="33" t="s">
        <v>32</v>
      </c>
      <c r="Z55" s="34" t="s">
        <v>33</v>
      </c>
      <c r="AA55" s="35" t="s">
        <v>34</v>
      </c>
    </row>
    <row r="56" spans="1:27" x14ac:dyDescent="0.25">
      <c r="B56" t="s">
        <v>90</v>
      </c>
      <c r="C56" s="2938">
        <f>'revenus versé de sociét (VA)'!C3-'revenus recu de sociét (VA (2)'!C3</f>
        <v>0.15870489347674363</v>
      </c>
      <c r="D56" s="2938">
        <f>'revenus versé de sociét (VA)'!D3-'revenus recu de sociét (VA (2)'!D3</f>
        <v>0.14042531379773246</v>
      </c>
      <c r="E56" s="2938">
        <f>'revenus versé de sociét (VA)'!E3-'revenus recu de sociét (VA (2)'!E3</f>
        <v>0.15769194853835017</v>
      </c>
      <c r="F56" s="2938">
        <f>'revenus versé de sociét (VA)'!F3-'revenus recu de sociét (VA (2)'!F3</f>
        <v>0.14817489009199877</v>
      </c>
      <c r="G56" s="2938">
        <f>'revenus versé de sociét (VA)'!G3-'revenus recu de sociét (VA (2)'!G3</f>
        <v>0.17748352739116771</v>
      </c>
      <c r="H56" s="2938">
        <f>'revenus versé de sociét (VA)'!H3-'revenus recu de sociét (VA (2)'!H3</f>
        <v>0.17457259423660743</v>
      </c>
      <c r="I56" s="2938">
        <f>'revenus versé de sociét (VA)'!I3-'revenus recu de sociét (VA (2)'!I3</f>
        <v>0.19319924450146453</v>
      </c>
      <c r="J56" s="2938">
        <f>'revenus versé de sociét (VA)'!J3-'revenus recu de sociét (VA (2)'!J3</f>
        <v>0.20231798405402082</v>
      </c>
      <c r="K56" s="2938">
        <f>'revenus versé de sociét (VA)'!K3-'revenus recu de sociét (VA (2)'!K3</f>
        <v>0.20769183486167231</v>
      </c>
      <c r="L56" s="2938">
        <f>'revenus versé de sociét (VA)'!L3-'revenus recu de sociét (VA (2)'!L3</f>
        <v>0.18576488013390272</v>
      </c>
      <c r="M56" s="2938">
        <f>'revenus versé de sociét (VA)'!M3-'revenus recu de sociét (VA (2)'!M3</f>
        <v>0.18603840453350101</v>
      </c>
      <c r="N56" s="2938">
        <f>'revenus versé de sociét (VA)'!N3-'revenus recu de sociét (VA (2)'!N3</f>
        <v>0.15440252843725122</v>
      </c>
      <c r="O56" s="2938">
        <f>'revenus versé de sociét (VA)'!O3-'revenus recu de sociét (VA (2)'!O3</f>
        <v>0.15591259623068593</v>
      </c>
      <c r="P56" s="2938">
        <f>'revenus versé de sociét (VA)'!P3-'revenus recu de sociét (VA (2)'!P3</f>
        <v>0.1588628392867128</v>
      </c>
      <c r="Q56" s="2938">
        <f>'revenus versé de sociét (VA)'!Q3-'revenus recu de sociét (VA (2)'!Q3</f>
        <v>0.15004933705707624</v>
      </c>
      <c r="R56" s="2938">
        <f>'revenus versé de sociét (VA)'!R3-'revenus recu de sociét (VA (2)'!R3</f>
        <v>0.14130313588430177</v>
      </c>
      <c r="S56" s="2938">
        <f>'revenus versé de sociét (VA)'!S3-'revenus recu de sociét (VA (2)'!S3</f>
        <v>0.14428236791115995</v>
      </c>
      <c r="T56" s="2938">
        <f>'revenus versé de sociét (VA)'!T3-'revenus recu de sociét (VA (2)'!T3</f>
        <v>0.14089626357408533</v>
      </c>
      <c r="U56" s="2938">
        <f>'revenus versé de sociét (VA)'!U3-'revenus recu de sociét (VA (2)'!U3</f>
        <v>0.13337922907819241</v>
      </c>
      <c r="V56" s="2938">
        <f>'revenus versé de sociét (VA)'!V3-'revenus recu de sociét (VA (2)'!V3</f>
        <v>0.13853933917660138</v>
      </c>
      <c r="W56" s="2938">
        <f>'revenus versé de sociét (VA)'!W3-'revenus recu de sociét (VA (2)'!W3</f>
        <v>0.12246450973507739</v>
      </c>
      <c r="X56" s="2938">
        <f>'revenus versé de sociét (VA)'!X3-'revenus recu de sociét (VA (2)'!X3</f>
        <v>0.10534711198339675</v>
      </c>
      <c r="Y56" s="2938">
        <f>'revenus versé de sociét (VA)'!Y3-'revenus recu de sociét (VA (2)'!Y3</f>
        <v>0.11427786885907883</v>
      </c>
      <c r="Z56" s="2938">
        <f>'revenus versé de sociét (VA)'!Z3-'revenus recu de sociét (VA (2)'!Z3</f>
        <v>0.13815880238336331</v>
      </c>
      <c r="AA56" s="2938">
        <f>'revenus versé de sociét (VA)'!AA3-'revenus recu de sociét (VA (2)'!AA3</f>
        <v>0.12343103296116945</v>
      </c>
    </row>
    <row r="57" spans="1:27" x14ac:dyDescent="0.25">
      <c r="B57" t="s">
        <v>92</v>
      </c>
      <c r="C57" s="2938">
        <f>'revenus versé de sociét (VA)'!C4-'revenus recu de sociét (VA (2)'!C4</f>
        <v>7.8540224997100547E-2</v>
      </c>
      <c r="D57" s="2938">
        <f>'revenus versé de sociét (VA)'!D4-'revenus recu de sociét (VA (2)'!D4</f>
        <v>6.3499891217637258E-2</v>
      </c>
      <c r="E57" s="2938">
        <f>'revenus versé de sociét (VA)'!E4-'revenus recu de sociét (VA (2)'!E4</f>
        <v>7.9020930394270231E-2</v>
      </c>
      <c r="F57" s="2938">
        <f>'revenus versé de sociét (VA)'!F4-'revenus recu de sociét (VA (2)'!F4</f>
        <v>0.10660247129726273</v>
      </c>
      <c r="G57" s="2938">
        <f>'revenus versé de sociét (VA)'!G4-'revenus recu de sociét (VA (2)'!G4</f>
        <v>8.886972645992855E-2</v>
      </c>
      <c r="H57" s="2938">
        <f>'revenus versé de sociét (VA)'!H4-'revenus recu de sociét (VA (2)'!H4</f>
        <v>0.10148203355040503</v>
      </c>
      <c r="I57" s="2938">
        <f>'revenus versé de sociét (VA)'!I4-'revenus recu de sociét (VA (2)'!I4</f>
        <v>0.10046987366659449</v>
      </c>
      <c r="J57" s="2938">
        <f>'revenus versé de sociét (VA)'!J4-'revenus recu de sociét (VA (2)'!J4</f>
        <v>0.14767687050098161</v>
      </c>
      <c r="K57" s="2938">
        <f>'revenus versé de sociét (VA)'!K4-'revenus recu de sociét (VA (2)'!K4</f>
        <v>0.11785314634120833</v>
      </c>
      <c r="L57" s="2938">
        <f>'revenus versé de sociét (VA)'!L4-'revenus recu de sociét (VA (2)'!L4</f>
        <v>0.13335638484498707</v>
      </c>
      <c r="M57" s="2938">
        <f>'revenus versé de sociét (VA)'!M4-'revenus recu de sociét (VA (2)'!M4</f>
        <v>9.6603017419607945E-2</v>
      </c>
      <c r="N57" s="2938">
        <f>'revenus versé de sociét (VA)'!N4-'revenus recu de sociét (VA (2)'!N4</f>
        <v>9.1192735021054239E-2</v>
      </c>
      <c r="O57" s="2938">
        <f>'revenus versé de sociét (VA)'!O4-'revenus recu de sociét (VA (2)'!O4</f>
        <v>0.10801992431848019</v>
      </c>
      <c r="P57" s="2938">
        <f>'revenus versé de sociét (VA)'!P4-'revenus recu de sociét (VA (2)'!P4</f>
        <v>9.3064552315396037E-2</v>
      </c>
      <c r="Q57" s="2938">
        <f>'revenus versé de sociét (VA)'!Q4-'revenus recu de sociét (VA (2)'!Q4</f>
        <v>9.3217943523691976E-2</v>
      </c>
      <c r="R57" s="2938">
        <f>'revenus versé de sociét (VA)'!R4-'revenus recu de sociét (VA (2)'!R4</f>
        <v>8.3076012795148202E-2</v>
      </c>
      <c r="S57" s="2938">
        <f>'revenus versé de sociét (VA)'!S4-'revenus recu de sociét (VA (2)'!S4</f>
        <v>0.12224769921789115</v>
      </c>
      <c r="T57" s="2938">
        <f>'revenus versé de sociét (VA)'!T4-'revenus recu de sociét (VA (2)'!T4</f>
        <v>7.5875986697293687E-2</v>
      </c>
      <c r="U57" s="2938">
        <f>'revenus versé de sociét (VA)'!U4-'revenus recu de sociét (VA (2)'!U4</f>
        <v>0.1249084957971173</v>
      </c>
      <c r="V57" s="2938">
        <f>'revenus versé de sociét (VA)'!V4-'revenus recu de sociét (VA (2)'!V4</f>
        <v>8.883591802376406E-2</v>
      </c>
      <c r="W57" s="2938">
        <f>'revenus versé de sociét (VA)'!W4-'revenus recu de sociét (VA (2)'!W4</f>
        <v>6.2792233218423449E-2</v>
      </c>
      <c r="X57" s="2938">
        <f>'revenus versé de sociét (VA)'!X4-'revenus recu de sociét (VA (2)'!X4</f>
        <v>7.905258322848642E-2</v>
      </c>
      <c r="Y57" s="2938">
        <f>'revenus versé de sociét (VA)'!Y4-'revenus recu de sociét (VA (2)'!Y4</f>
        <v>6.8862929596748931E-2</v>
      </c>
      <c r="Z57" s="2938">
        <f>'revenus versé de sociét (VA)'!Z4-'revenus recu de sociét (VA (2)'!Z4</f>
        <v>5.38657917409813E-2</v>
      </c>
      <c r="AA57" s="2938">
        <f>'revenus versé de sociét (VA)'!AA4-'revenus recu de sociét (VA (2)'!AA4</f>
        <v>9.7426459441267627E-2</v>
      </c>
    </row>
    <row r="58" spans="1:27" x14ac:dyDescent="0.25">
      <c r="B58" t="s">
        <v>94</v>
      </c>
      <c r="C58" s="2938">
        <f>'revenus versé de sociét (VA)'!C5-'revenus recu de sociét (VA (2)'!C5</f>
        <v>5.1563896931137984E-2</v>
      </c>
      <c r="D58" s="2938">
        <f>'revenus versé de sociét (VA)'!D5-'revenus recu de sociét (VA (2)'!D5</f>
        <v>5.0615709893188671E-2</v>
      </c>
      <c r="E58" s="2938">
        <f>'revenus versé de sociét (VA)'!E5-'revenus recu de sociét (VA (2)'!E5</f>
        <v>6.3658467532529406E-2</v>
      </c>
      <c r="F58" s="2938">
        <f>'revenus versé de sociét (VA)'!F5-'revenus recu de sociét (VA (2)'!F5</f>
        <v>5.1401050405161734E-2</v>
      </c>
      <c r="G58" s="2938">
        <f>'revenus versé de sociét (VA)'!G5-'revenus recu de sociét (VA (2)'!G5</f>
        <v>5.1764642216847054E-2</v>
      </c>
      <c r="H58" s="2938">
        <f>'revenus versé de sociét (VA)'!H5-'revenus recu de sociét (VA (2)'!H5</f>
        <v>5.0601693342248698E-2</v>
      </c>
      <c r="I58" s="2938">
        <f>'revenus versé de sociét (VA)'!I5-'revenus recu de sociét (VA (2)'!I5</f>
        <v>6.4134022412334485E-2</v>
      </c>
      <c r="J58" s="2938">
        <f>'revenus versé de sociét (VA)'!J5-'revenus recu de sociét (VA (2)'!J5</f>
        <v>6.5500457135228479E-2</v>
      </c>
      <c r="K58" s="2938">
        <f>'revenus versé de sociét (VA)'!K5-'revenus recu de sociét (VA (2)'!K5</f>
        <v>7.4284668721628866E-2</v>
      </c>
      <c r="L58" s="2938">
        <f>'revenus versé de sociét (VA)'!L5-'revenus recu de sociét (VA (2)'!L5</f>
        <v>7.6886153570537213E-2</v>
      </c>
      <c r="M58" s="2938">
        <f>'revenus versé de sociét (VA)'!M5-'revenus recu de sociét (VA (2)'!M5</f>
        <v>5.2514323480692016E-2</v>
      </c>
      <c r="N58" s="2938">
        <f>'revenus versé de sociét (VA)'!N5-'revenus recu de sociét (VA (2)'!N5</f>
        <v>3.2964339781081382E-2</v>
      </c>
      <c r="O58" s="2938">
        <f>'revenus versé de sociét (VA)'!O5-'revenus recu de sociét (VA (2)'!O5</f>
        <v>4.6476571938785433E-2</v>
      </c>
      <c r="P58" s="2938">
        <f>'revenus versé de sociét (VA)'!P5-'revenus recu de sociét (VA (2)'!P5</f>
        <v>3.6082600131918233E-2</v>
      </c>
      <c r="Q58" s="2938">
        <f>'revenus versé de sociét (VA)'!Q5-'revenus recu de sociét (VA (2)'!Q5</f>
        <v>3.0795139235245531E-2</v>
      </c>
      <c r="R58" s="2938">
        <f>'revenus versé de sociét (VA)'!R5-'revenus recu de sociét (VA (2)'!R5</f>
        <v>4.0394637678055054E-2</v>
      </c>
      <c r="S58" s="2938">
        <f>'revenus versé de sociét (VA)'!S5-'revenus recu de sociét (VA (2)'!S5</f>
        <v>4.6806091751519951E-2</v>
      </c>
      <c r="T58" s="2938">
        <f>'revenus versé de sociét (VA)'!T5-'revenus recu de sociét (VA (2)'!T5</f>
        <v>5.6667253495040593E-2</v>
      </c>
      <c r="U58" s="2938">
        <f>'revenus versé de sociét (VA)'!U5-'revenus recu de sociét (VA (2)'!U5</f>
        <v>5.9836249035883353E-2</v>
      </c>
      <c r="V58" s="2938">
        <f>'revenus versé de sociét (VA)'!V5-'revenus recu de sociét (VA (2)'!V5</f>
        <v>6.2543669875603572E-2</v>
      </c>
      <c r="W58" s="2938">
        <f>'revenus versé de sociét (VA)'!W5-'revenus recu de sociét (VA (2)'!W5</f>
        <v>6.4389772879368659E-2</v>
      </c>
      <c r="X58" s="2938">
        <f>'revenus versé de sociét (VA)'!X5-'revenus recu de sociét (VA (2)'!X5</f>
        <v>3.5538113147730324E-2</v>
      </c>
      <c r="Y58" s="2938">
        <f>'revenus versé de sociét (VA)'!Y5-'revenus recu de sociét (VA (2)'!Y5</f>
        <v>3.6547462546322247E-2</v>
      </c>
      <c r="Z58" s="2938">
        <f>'revenus versé de sociét (VA)'!Z5-'revenus recu de sociét (VA (2)'!Z5</f>
        <v>5.9062197320348647E-2</v>
      </c>
      <c r="AA58" s="2938">
        <f>'revenus versé de sociét (VA)'!AA5-'revenus recu de sociét (VA (2)'!AA5</f>
        <v>7.0865036386639796E-2</v>
      </c>
    </row>
    <row r="59" spans="1:27" x14ac:dyDescent="0.25">
      <c r="B59" s="2970" t="s">
        <v>96</v>
      </c>
      <c r="C59" s="2938">
        <f>'revenus versé de sociét (VA)'!C6-'revenus recu de sociét (VA (2)'!C6</f>
        <v>1.8200756562583228E-2</v>
      </c>
      <c r="D59" s="2938">
        <f>'revenus versé de sociét (VA)'!D6-'revenus recu de sociét (VA (2)'!D6</f>
        <v>2.5097177792863912E-2</v>
      </c>
      <c r="E59" s="2938">
        <f>'revenus versé de sociét (VA)'!E6-'revenus recu de sociét (VA (2)'!E6</f>
        <v>1.5728751004301836E-2</v>
      </c>
      <c r="F59" s="2938">
        <f>'revenus versé de sociét (VA)'!F6-'revenus recu de sociét (VA (2)'!F6</f>
        <v>1.4799194582146125E-2</v>
      </c>
      <c r="G59" s="2938">
        <f>'revenus versé de sociét (VA)'!G6-'revenus recu de sociét (VA (2)'!G6</f>
        <v>5.9053719109198877E-3</v>
      </c>
      <c r="H59" s="2938">
        <f>'revenus versé de sociét (VA)'!H6-'revenus recu de sociét (VA (2)'!H6</f>
        <v>5.8466811805069074E-3</v>
      </c>
      <c r="I59" s="2938">
        <f>'revenus versé de sociét (VA)'!I6-'revenus recu de sociét (VA (2)'!I6</f>
        <v>8.6914838336729916E-3</v>
      </c>
      <c r="J59" s="2938">
        <f>'revenus versé de sociét (VA)'!J6-'revenus recu de sociét (VA (2)'!J6</f>
        <v>1.6401064556528344E-2</v>
      </c>
      <c r="K59" s="2938">
        <f>'revenus versé de sociét (VA)'!K6-'revenus recu de sociét (VA (2)'!K6</f>
        <v>2.1542595924456898E-2</v>
      </c>
      <c r="L59" s="2938">
        <f>'revenus versé de sociét (VA)'!L6-'revenus recu de sociét (VA (2)'!L6</f>
        <v>3.8461383024164492E-2</v>
      </c>
      <c r="M59" s="2938">
        <f>'revenus versé de sociét (VA)'!M6-'revenus recu de sociét (VA (2)'!M6</f>
        <v>5.0835359955181403E-2</v>
      </c>
      <c r="N59" s="2938">
        <f>'revenus versé de sociét (VA)'!N6-'revenus recu de sociét (VA (2)'!N6</f>
        <v>8.1829770759596909E-2</v>
      </c>
      <c r="O59" s="2938">
        <f>'revenus versé de sociét (VA)'!O6-'revenus recu de sociét (VA (2)'!O6</f>
        <v>8.5359826026226771E-2</v>
      </c>
      <c r="P59" s="2938">
        <f>'revenus versé de sociét (VA)'!P6-'revenus recu de sociét (VA (2)'!P6</f>
        <v>6.535496146269909E-2</v>
      </c>
      <c r="Q59" s="2938">
        <f>'revenus versé de sociét (VA)'!Q6-'revenus recu de sociét (VA (2)'!Q6</f>
        <v>6.344284269975603E-2</v>
      </c>
      <c r="R59" s="2938">
        <f>'revenus versé de sociét (VA)'!R6-'revenus recu de sociét (VA (2)'!R6</f>
        <v>4.3514293487981442E-2</v>
      </c>
      <c r="S59" s="2938">
        <f>'revenus versé de sociét (VA)'!S6-'revenus recu de sociét (VA (2)'!S6</f>
        <v>1.7042208661987579E-3</v>
      </c>
      <c r="T59" s="2938">
        <f>'revenus versé de sociét (VA)'!T6-'revenus recu de sociét (VA (2)'!T6</f>
        <v>2.6407821681438653E-2</v>
      </c>
      <c r="U59" s="2938">
        <f>'revenus versé de sociét (VA)'!U6-'revenus recu de sociét (VA (2)'!U6</f>
        <v>6.1046795063583209E-2</v>
      </c>
      <c r="V59" s="2938">
        <f>'revenus versé de sociét (VA)'!V6-'revenus recu de sociét (VA (2)'!V6</f>
        <v>4.086755444562265E-2</v>
      </c>
      <c r="W59" s="2938">
        <f>'revenus versé de sociét (VA)'!W6-'revenus recu de sociét (VA (2)'!W6</f>
        <v>1.0826826868343742E-2</v>
      </c>
      <c r="X59" s="2938">
        <f>'revenus versé de sociét (VA)'!X6-'revenus recu de sociét (VA (2)'!X6</f>
        <v>4.8628420947829626E-2</v>
      </c>
      <c r="Y59" s="2938">
        <f>'revenus versé de sociét (VA)'!Y6-'revenus recu de sociét (VA (2)'!Y6</f>
        <v>7.2598346877201653E-2</v>
      </c>
      <c r="Z59" s="2938">
        <f>'revenus versé de sociét (VA)'!Z6-'revenus recu de sociét (VA (2)'!Z6</f>
        <v>3.884377617474416E-2</v>
      </c>
      <c r="AA59" s="2938">
        <f>'revenus versé de sociét (VA)'!AA6-'revenus recu de sociét (VA (2)'!AA6</f>
        <v>5.4131106290187331E-2</v>
      </c>
    </row>
    <row r="60" spans="1:27" x14ac:dyDescent="0.25">
      <c r="B60" t="s">
        <v>99</v>
      </c>
      <c r="C60" s="2938">
        <f>'revenus versé de sociét (VA)'!C7-'revenus recu de sociét (VA (2)'!C7</f>
        <v>0.25016529600986576</v>
      </c>
      <c r="D60" s="2938">
        <f>'revenus versé de sociét (VA)'!D7-'revenus recu de sociét (VA (2)'!D7</f>
        <v>0.23671001957194268</v>
      </c>
      <c r="E60" s="2938">
        <f>'revenus versé de sociét (VA)'!E7-'revenus recu de sociét (VA (2)'!E7</f>
        <v>0.23401475076128139</v>
      </c>
      <c r="F60" s="2938">
        <f>'revenus versé de sociét (VA)'!F7-'revenus recu de sociét (VA (2)'!F7</f>
        <v>0.23931978899550724</v>
      </c>
      <c r="G60" s="2938">
        <f>'revenus versé de sociét (VA)'!G7-'revenus recu de sociét (VA (2)'!G7</f>
        <v>0.2320801135467592</v>
      </c>
      <c r="H60" s="2938">
        <f>'revenus versé de sociét (VA)'!H7-'revenus recu de sociét (VA (2)'!H7</f>
        <v>0.22954995754316443</v>
      </c>
      <c r="I60" s="2938">
        <f>'revenus versé de sociét (VA)'!I7-'revenus recu de sociét (VA (2)'!I7</f>
        <v>0.22591675754217386</v>
      </c>
      <c r="J60" s="2938">
        <f>'revenus versé de sociét (VA)'!J7-'revenus recu de sociét (VA (2)'!J7</f>
        <v>0.22473743083972003</v>
      </c>
      <c r="K60" s="2938">
        <f>'revenus versé de sociét (VA)'!K7-'revenus recu de sociét (VA (2)'!K7</f>
        <v>0.21657218958690222</v>
      </c>
      <c r="L60" s="2938">
        <f>'revenus versé de sociét (VA)'!L7-'revenus recu de sociét (VA (2)'!L7</f>
        <v>0.20883555819509497</v>
      </c>
      <c r="M60" s="2938">
        <f>'revenus versé de sociét (VA)'!M7-'revenus recu de sociét (VA (2)'!M7</f>
        <v>0.19902698491354001</v>
      </c>
      <c r="N60" s="2938">
        <f>'revenus versé de sociét (VA)'!N7-'revenus recu de sociét (VA (2)'!N7</f>
        <v>0.19297625658370773</v>
      </c>
      <c r="O60" s="2938">
        <f>'revenus versé de sociét (VA)'!O7-'revenus recu de sociét (VA (2)'!O7</f>
        <v>0.1869952421950577</v>
      </c>
      <c r="P60" s="2938">
        <f>'revenus versé de sociét (VA)'!P7-'revenus recu de sociét (VA (2)'!P7</f>
        <v>0.17558509325529739</v>
      </c>
      <c r="Q60" s="2938">
        <f>'revenus versé de sociét (VA)'!Q7-'revenus recu de sociét (VA (2)'!Q7</f>
        <v>0.1755231240170668</v>
      </c>
      <c r="R60" s="2938">
        <f>'revenus versé de sociét (VA)'!R7-'revenus recu de sociét (VA (2)'!R7</f>
        <v>0.17511816967902974</v>
      </c>
      <c r="S60" s="2938">
        <f>'revenus versé de sociét (VA)'!S7-'revenus recu de sociét (VA (2)'!S7</f>
        <v>0.17347661167474238</v>
      </c>
      <c r="T60" s="2938">
        <f>'revenus versé de sociét (VA)'!T7-'revenus recu de sociét (VA (2)'!T7</f>
        <v>0.16884978966057879</v>
      </c>
      <c r="U60" s="2938">
        <f>'revenus versé de sociét (VA)'!U7-'revenus recu de sociét (VA (2)'!U7</f>
        <v>0.16788016082270105</v>
      </c>
      <c r="V60" s="2938">
        <f>'revenus versé de sociét (VA)'!V7-'revenus recu de sociét (VA (2)'!V7</f>
        <v>0.16087833240856139</v>
      </c>
      <c r="W60" s="2938">
        <f>'revenus versé de sociét (VA)'!W7-'revenus recu de sociét (VA (2)'!W7</f>
        <v>0.16632519910967269</v>
      </c>
      <c r="X60" s="2938">
        <f>'revenus versé de sociét (VA)'!X7-'revenus recu de sociét (VA (2)'!X7</f>
        <v>0.15235806564572479</v>
      </c>
      <c r="Y60" s="2938">
        <f>'revenus versé de sociét (VA)'!Y7-'revenus recu de sociét (VA (2)'!Y7</f>
        <v>0.15233592785133698</v>
      </c>
      <c r="Z60" s="2938">
        <f>'revenus versé de sociét (VA)'!Z7-'revenus recu de sociét (VA (2)'!Z7</f>
        <v>0.14578327559591725</v>
      </c>
      <c r="AA60" s="2938">
        <f>'revenus versé de sociét (VA)'!AA7-'revenus recu de sociét (VA (2)'!AA7</f>
        <v>0.13845430460507008</v>
      </c>
    </row>
    <row r="61" spans="1:27" x14ac:dyDescent="0.25">
      <c r="B61" t="s">
        <v>100</v>
      </c>
      <c r="C61" s="2938">
        <f>'revenus versé de sociét (VA)'!C8-'revenus recu de sociét (VA (2)'!C8</f>
        <v>5.1217954411833119E-2</v>
      </c>
      <c r="D61" s="2938">
        <f>'revenus versé de sociét (VA)'!D8-'revenus recu de sociét (VA (2)'!D8</f>
        <v>4.6200488997555016E-2</v>
      </c>
      <c r="E61" s="2938">
        <f>'revenus versé de sociét (VA)'!E8-'revenus recu de sociét (VA (2)'!E8</f>
        <v>4.1752132725467309E-2</v>
      </c>
      <c r="F61" s="2938">
        <f>'revenus versé de sociét (VA)'!F8-'revenus recu de sociét (VA (2)'!F8</f>
        <v>5.3272980501392758E-2</v>
      </c>
      <c r="G61" s="2938">
        <f>'revenus versé de sociét (VA)'!G8-'revenus recu de sociét (VA (2)'!G8</f>
        <v>4.3666842506300915E-2</v>
      </c>
      <c r="H61" s="2938">
        <f>'revenus versé de sociét (VA)'!H8-'revenus recu de sociét (VA (2)'!H8</f>
        <v>5.8902627768809598E-2</v>
      </c>
      <c r="I61" s="2938">
        <f>'revenus versé de sociét (VA)'!I8-'revenus recu de sociét (VA (2)'!I8</f>
        <v>3.0722928135313798E-2</v>
      </c>
      <c r="J61" s="2938">
        <f>'revenus versé de sociét (VA)'!J8-'revenus recu de sociét (VA (2)'!J8</f>
        <v>-8.8138591166286862E-4</v>
      </c>
      <c r="K61" s="2938">
        <f>'revenus versé de sociét (VA)'!K8-'revenus recu de sociét (VA (2)'!K8</f>
        <v>6.8802432295478888E-3</v>
      </c>
      <c r="L61" s="2938">
        <f>'revenus versé de sociét (VA)'!L8-'revenus recu de sociét (VA (2)'!L8</f>
        <v>1.7801984509961538E-2</v>
      </c>
      <c r="M61" s="2938">
        <f>'revenus versé de sociét (VA)'!M8-'revenus recu de sociét (VA (2)'!M8</f>
        <v>2.1482150901058455E-2</v>
      </c>
      <c r="N61" s="2938">
        <f>'revenus versé de sociét (VA)'!N8-'revenus recu de sociét (VA (2)'!N8</f>
        <v>5.4025438447793395E-2</v>
      </c>
      <c r="O61" s="2938">
        <f>'revenus versé de sociét (VA)'!O8-'revenus recu de sociét (VA (2)'!O8</f>
        <v>1.9133129954646166E-2</v>
      </c>
      <c r="P61" s="2938">
        <f>'revenus versé de sociét (VA)'!P8-'revenus recu de sociét (VA (2)'!P8</f>
        <v>-2.8511577631688267E-3</v>
      </c>
      <c r="Q61" s="2938">
        <f>'revenus versé de sociét (VA)'!Q8-'revenus recu de sociét (VA (2)'!Q8</f>
        <v>5.7338567940768692E-2</v>
      </c>
      <c r="R61" s="2938">
        <f>'revenus versé de sociét (VA)'!R8-'revenus recu de sociét (VA (2)'!R8</f>
        <v>6.7029487951019123E-2</v>
      </c>
      <c r="S61" s="2938">
        <f>'revenus versé de sociét (VA)'!S8-'revenus recu de sociét (VA (2)'!S8</f>
        <v>4.2933630926257904E-3</v>
      </c>
      <c r="T61" s="2938">
        <f>'revenus versé de sociét (VA)'!T8-'revenus recu de sociét (VA (2)'!T8</f>
        <v>3.6062207854615363E-2</v>
      </c>
      <c r="U61" s="2938">
        <f>'revenus versé de sociét (VA)'!U8-'revenus recu de sociét (VA (2)'!U8</f>
        <v>2.1464160737873966E-2</v>
      </c>
      <c r="V61" s="2938">
        <f>'revenus versé de sociét (VA)'!V8-'revenus recu de sociét (VA (2)'!V8</f>
        <v>5.0036586794709403E-2</v>
      </c>
      <c r="W61" s="2938">
        <f>'revenus versé de sociét (VA)'!W8-'revenus recu de sociét (VA (2)'!W8</f>
        <v>3.5102831015096925E-3</v>
      </c>
      <c r="X61" s="2938">
        <f>'revenus versé de sociét (VA)'!X8-'revenus recu de sociét (VA (2)'!X8</f>
        <v>4.156056259334473E-2</v>
      </c>
      <c r="Y61" s="2938">
        <f>'revenus versé de sociét (VA)'!Y8-'revenus recu de sociét (VA (2)'!Y8</f>
        <v>1.4049891371818751E-2</v>
      </c>
      <c r="Z61" s="2938">
        <f>'revenus versé de sociét (VA)'!Z8-'revenus recu de sociét (VA (2)'!Z8</f>
        <v>5.957447545004077E-2</v>
      </c>
      <c r="AA61" s="2938">
        <f>'revenus versé de sociét (VA)'!AA8-'revenus recu de sociét (VA (2)'!AA8</f>
        <v>3.1210029770105951E-2</v>
      </c>
    </row>
    <row r="62" spans="1:27" x14ac:dyDescent="0.25">
      <c r="B62" t="s">
        <v>106</v>
      </c>
      <c r="C62" s="2938">
        <f>'revenus versé de sociét (VA)'!C9-'revenus recu de sociét (VA (2)'!C9</f>
        <v>4.2832608666021482E-2</v>
      </c>
      <c r="D62" s="2938">
        <f>'revenus versé de sociét (VA)'!D9-'revenus recu de sociét (VA (2)'!D9</f>
        <v>3.4887512226931844E-2</v>
      </c>
      <c r="E62" s="2938">
        <f>'revenus versé de sociét (VA)'!E9-'revenus recu de sociét (VA (2)'!E9</f>
        <v>4.3277855451069019E-2</v>
      </c>
      <c r="F62" s="2938">
        <f>'revenus versé de sociét (VA)'!F9-'revenus recu de sociét (VA (2)'!F9</f>
        <v>2.0134801305315808E-2</v>
      </c>
      <c r="G62" s="2938">
        <f>'revenus versé de sociét (VA)'!G9-'revenus recu de sociét (VA (2)'!G9</f>
        <v>3.5272131302174214E-2</v>
      </c>
      <c r="H62" s="2938">
        <f>'revenus versé de sociét (VA)'!H9-'revenus recu de sociét (VA (2)'!H9</f>
        <v>2.5518546725203844E-2</v>
      </c>
      <c r="I62" s="2938">
        <f>'revenus versé de sociét (VA)'!I9-'revenus recu de sociét (VA (2)'!I9</f>
        <v>3.4926987381964314E-2</v>
      </c>
      <c r="J62" s="2938">
        <f>'revenus versé de sociét (VA)'!J9-'revenus recu de sociét (VA (2)'!J9</f>
        <v>4.9916502201305585E-2</v>
      </c>
      <c r="K62" s="2938">
        <f>'revenus versé de sociét (VA)'!K9-'revenus recu de sociét (VA (2)'!K9</f>
        <v>7.7423864868463588E-2</v>
      </c>
      <c r="L62" s="2938">
        <f>'revenus versé de sociét (VA)'!L9-'revenus recu de sociét (VA (2)'!L9</f>
        <v>5.8335063317417474E-2</v>
      </c>
      <c r="M62" s="2938">
        <f>'revenus versé de sociét (VA)'!M9-'revenus recu de sociét (VA (2)'!M9</f>
        <v>6.0432272159800238E-2</v>
      </c>
      <c r="N62" s="2938">
        <f>'revenus versé de sociét (VA)'!N9-'revenus recu de sociét (VA (2)'!N9</f>
        <v>5.5118290709560896E-2</v>
      </c>
      <c r="O62" s="2938">
        <f>'revenus versé de sociét (VA)'!O9-'revenus recu de sociét (VA (2)'!O9</f>
        <v>7.371070114956732E-2</v>
      </c>
      <c r="P62" s="2938">
        <f>'revenus versé de sociét (VA)'!P9-'revenus recu de sociét (VA (2)'!P9</f>
        <v>7.4485108551138851E-2</v>
      </c>
      <c r="Q62" s="2938">
        <f>'revenus versé de sociét (VA)'!Q9-'revenus recu de sociét (VA (2)'!Q9</f>
        <v>6.9392885215537048E-2</v>
      </c>
      <c r="R62" s="2938">
        <f>'revenus versé de sociét (VA)'!R9-'revenus recu de sociét (VA (2)'!R9</f>
        <v>7.0614918567792506E-2</v>
      </c>
      <c r="S62" s="2938">
        <f>'revenus versé de sociét (VA)'!S9-'revenus recu de sociét (VA (2)'!S9</f>
        <v>7.8828186622130564E-2</v>
      </c>
      <c r="T62" s="2938">
        <f>'revenus versé de sociét (VA)'!T9-'revenus recu de sociét (VA (2)'!T9</f>
        <v>0.10520216606498195</v>
      </c>
      <c r="U62" s="2938">
        <f>'revenus versé de sociét (VA)'!U9-'revenus recu de sociét (VA (2)'!U9</f>
        <v>9.997032892505936E-2</v>
      </c>
      <c r="V62" s="2938">
        <f>'revenus versé de sociét (VA)'!V9-'revenus recu de sociét (VA (2)'!V9</f>
        <v>8.7759765533916151E-2</v>
      </c>
      <c r="W62" s="2938">
        <f>'revenus versé de sociét (VA)'!W9-'revenus recu de sociét (VA (2)'!W9</f>
        <v>9.1332076810193133E-2</v>
      </c>
      <c r="X62" s="2938">
        <f>'revenus versé de sociét (VA)'!X9-'revenus recu de sociét (VA (2)'!X9</f>
        <v>7.4265128178353235E-2</v>
      </c>
      <c r="Y62" s="2938">
        <f>'revenus versé de sociét (VA)'!Y9-'revenus recu de sociét (VA (2)'!Y9</f>
        <v>9.3085550632161729E-2</v>
      </c>
      <c r="Z62" s="2938">
        <f>'revenus versé de sociét (VA)'!Z9-'revenus recu de sociét (VA (2)'!Z9</f>
        <v>7.7187953417053923E-2</v>
      </c>
      <c r="AA62" s="2938">
        <f>'revenus versé de sociét (VA)'!AA9-'revenus recu de sociét (VA (2)'!AA9</f>
        <v>5.7537298298610373E-2</v>
      </c>
    </row>
    <row r="63" spans="1:27" x14ac:dyDescent="0.25">
      <c r="B63" t="s">
        <v>104</v>
      </c>
      <c r="C63" s="2938">
        <f>'revenus versé de sociét (VA)'!C10-'revenus recu de sociét (VA (2)'!C10</f>
        <v>0.10192625754189491</v>
      </c>
      <c r="D63" s="2938">
        <f>'revenus versé de sociét (VA)'!D10-'revenus recu de sociét (VA (2)'!D10</f>
        <v>8.3870328445860481E-2</v>
      </c>
      <c r="E63" s="2938">
        <f>'revenus versé de sociét (VA)'!E10-'revenus recu de sociét (VA (2)'!E10</f>
        <v>0.10215740540065457</v>
      </c>
      <c r="F63" s="2938">
        <f>'revenus versé de sociét (VA)'!F10-'revenus recu de sociét (VA (2)'!F10</f>
        <v>8.818259111753593E-2</v>
      </c>
      <c r="G63" s="2938">
        <f>'revenus versé de sociét (VA)'!G10-'revenus recu de sociét (VA (2)'!G10</f>
        <v>7.2502620190079636E-2</v>
      </c>
      <c r="H63" s="2938">
        <f>'revenus versé de sociét (VA)'!H10-'revenus recu de sociét (VA (2)'!H10</f>
        <v>8.371501321459851E-2</v>
      </c>
      <c r="I63" s="2938">
        <f>'revenus versé de sociét (VA)'!I10-'revenus recu de sociét (VA (2)'!I10</f>
        <v>9.4779398382861452E-2</v>
      </c>
      <c r="J63" s="2938">
        <f>'revenus versé de sociét (VA)'!J10-'revenus recu de sociét (VA (2)'!J10</f>
        <v>9.5726012234911728E-2</v>
      </c>
      <c r="K63" s="2938">
        <f>'revenus versé de sociét (VA)'!K10-'revenus recu de sociét (VA (2)'!K10</f>
        <v>0.10411364707466506</v>
      </c>
      <c r="L63" s="2938">
        <f>'revenus versé de sociét (VA)'!L10-'revenus recu de sociét (VA (2)'!L10</f>
        <v>0.10286767802882155</v>
      </c>
      <c r="M63" s="2938">
        <f>'revenus versé de sociét (VA)'!M10-'revenus recu de sociét (VA (2)'!M10</f>
        <v>0.10906309218046636</v>
      </c>
      <c r="N63" s="2938">
        <f>'revenus versé de sociét (VA)'!N10-'revenus recu de sociét (VA (2)'!N10</f>
        <v>9.262072346323072E-2</v>
      </c>
      <c r="O63" s="2938">
        <f>'revenus versé de sociét (VA)'!O10-'revenus recu de sociét (VA (2)'!O10</f>
        <v>0.10189215986338968</v>
      </c>
      <c r="P63" s="2938">
        <f>'revenus versé de sociét (VA)'!P10-'revenus recu de sociét (VA (2)'!P10</f>
        <v>0.1175452850162358</v>
      </c>
      <c r="Q63" s="2938">
        <f>'revenus versé de sociét (VA)'!Q10-'revenus recu de sociét (VA (2)'!Q10</f>
        <v>0.1212787292572544</v>
      </c>
      <c r="R63" s="2938">
        <f>'revenus versé de sociét (VA)'!R10-'revenus recu de sociét (VA (2)'!R10</f>
        <v>0.10417898146751835</v>
      </c>
      <c r="S63" s="2938">
        <f>'revenus versé de sociét (VA)'!S10-'revenus recu de sociét (VA (2)'!S10</f>
        <v>0.14874831254765086</v>
      </c>
      <c r="T63" s="2938">
        <f>'revenus versé de sociét (VA)'!T10-'revenus recu de sociét (VA (2)'!T10</f>
        <v>0.12407646102391723</v>
      </c>
      <c r="U63" s="2938">
        <f>'revenus versé de sociét (VA)'!U10-'revenus recu de sociét (VA (2)'!U10</f>
        <v>0.13635976971217145</v>
      </c>
      <c r="V63" s="2938">
        <f>'revenus versé de sociét (VA)'!V10-'revenus recu de sociét (VA (2)'!V10</f>
        <v>0.13934162784958981</v>
      </c>
      <c r="W63" s="2938">
        <f>'revenus versé de sociét (VA)'!W10-'revenus recu de sociét (VA (2)'!W10</f>
        <v>8.6614868766567071E-2</v>
      </c>
      <c r="X63" s="2938">
        <f>'revenus versé de sociét (VA)'!X10-'revenus recu de sociét (VA (2)'!X10</f>
        <v>0.11434425871332088</v>
      </c>
      <c r="Y63" s="2938">
        <f>'revenus versé de sociét (VA)'!Y10-'revenus recu de sociét (VA (2)'!Y10</f>
        <v>0.12538820408091822</v>
      </c>
      <c r="Z63" s="2938">
        <f>'revenus versé de sociét (VA)'!Z10-'revenus recu de sociét (VA (2)'!Z10</f>
        <v>9.6452879866652574E-2</v>
      </c>
      <c r="AA63" s="2938">
        <f>'revenus versé de sociét (VA)'!AA10-'revenus recu de sociét (VA (2)'!AA10</f>
        <v>0.10151050182331103</v>
      </c>
    </row>
    <row r="64" spans="1:27" x14ac:dyDescent="0.25">
      <c r="B64" t="s">
        <v>110</v>
      </c>
      <c r="C64" s="2938">
        <f>'revenus versé de sociét (VA)'!C11-'revenus recu de sociét (VA (2)'!C11</f>
        <v>0.11172226604935079</v>
      </c>
      <c r="D64" s="2938">
        <f>'revenus versé de sociét (VA)'!D11-'revenus recu de sociét (VA (2)'!D11</f>
        <v>0.1031133924268533</v>
      </c>
      <c r="E64" s="2938">
        <f>'revenus versé de sociét (VA)'!E11-'revenus recu de sociét (VA (2)'!E11</f>
        <v>0.11005455661298498</v>
      </c>
      <c r="F64" s="2938">
        <f>'revenus versé de sociét (VA)'!F11-'revenus recu de sociét (VA (2)'!F11</f>
        <v>0.10918350649371691</v>
      </c>
      <c r="G64" s="2938">
        <f>'revenus versé de sociét (VA)'!G11-'revenus recu de sociét (VA (2)'!G11</f>
        <v>0.11379862038006409</v>
      </c>
      <c r="H64" s="2938">
        <f>'revenus versé de sociét (VA)'!H11-'revenus recu de sociét (VA (2)'!H11</f>
        <v>0.11653020275742118</v>
      </c>
      <c r="I64" s="2938">
        <f>'revenus versé de sociét (VA)'!I11-'revenus recu de sociét (VA (2)'!I11</f>
        <v>0.12334350840345723</v>
      </c>
      <c r="J64" s="2938">
        <f>'revenus versé de sociét (VA)'!J11-'revenus recu de sociét (VA (2)'!J11</f>
        <v>0.12343460665045715</v>
      </c>
      <c r="K64" s="2938">
        <f>'revenus versé de sociét (VA)'!K11-'revenus recu de sociét (VA (2)'!K11</f>
        <v>0.12406639426391472</v>
      </c>
      <c r="L64" s="2938">
        <f>'revenus versé de sociét (VA)'!L11-'revenus recu de sociét (VA (2)'!L11</f>
        <v>0.1158958118447629</v>
      </c>
      <c r="M64" s="2938">
        <f>'revenus versé de sociét (VA)'!M11-'revenus recu de sociét (VA (2)'!M11</f>
        <v>0.11249692244791556</v>
      </c>
      <c r="N64" s="2938">
        <f>'revenus versé de sociét (VA)'!N11-'revenus recu de sociét (VA (2)'!N11</f>
        <v>0.10436224402767715</v>
      </c>
      <c r="O64" s="2938">
        <f>'revenus versé de sociét (VA)'!O11-'revenus recu de sociét (VA (2)'!O11</f>
        <v>0.10205320273925517</v>
      </c>
      <c r="P64" s="2938">
        <f>'revenus versé de sociét (VA)'!P11-'revenus recu de sociét (VA (2)'!P11</f>
        <v>9.9287732732312589E-2</v>
      </c>
      <c r="Q64" s="2938">
        <f>'revenus versé de sociét (VA)'!Q11-'revenus recu de sociét (VA (2)'!Q11</f>
        <v>9.7245509266654595E-2</v>
      </c>
      <c r="R64" s="2938">
        <f>'revenus versé de sociét (VA)'!R11-'revenus recu de sociét (VA (2)'!R11</f>
        <v>9.5262179415980405E-2</v>
      </c>
      <c r="S64" s="2938">
        <f>'revenus versé de sociét (VA)'!S11-'revenus recu de sociét (VA (2)'!S11</f>
        <v>9.3481903711734329E-2</v>
      </c>
      <c r="T64" s="2938">
        <f>'revenus versé de sociét (VA)'!T11-'revenus recu de sociét (VA (2)'!T11</f>
        <v>9.4086606156709218E-2</v>
      </c>
      <c r="U64" s="2938">
        <f>'revenus versé de sociét (VA)'!U11-'revenus recu de sociét (VA (2)'!U11</f>
        <v>9.2801932046437691E-2</v>
      </c>
      <c r="V64" s="2938">
        <f>'revenus versé de sociét (VA)'!V11-'revenus recu de sociét (VA (2)'!V11</f>
        <v>9.7624297341590838E-2</v>
      </c>
      <c r="W64" s="2938">
        <f>'revenus versé de sociét (VA)'!W11-'revenus recu de sociét (VA (2)'!W11</f>
        <v>9.1368262796662852E-2</v>
      </c>
      <c r="X64" s="2938">
        <f>'revenus versé de sociét (VA)'!X11-'revenus recu de sociét (VA (2)'!X11</f>
        <v>8.3569673836052308E-2</v>
      </c>
      <c r="Y64" s="2938">
        <f>'revenus versé de sociét (VA)'!Y11-'revenus recu de sociét (VA (2)'!Y11</f>
        <v>9.1382112004331217E-2</v>
      </c>
      <c r="Z64" s="2938">
        <f>'revenus versé de sociét (VA)'!Z11-'revenus recu de sociét (VA (2)'!Z11</f>
        <v>0.10026192809741781</v>
      </c>
      <c r="AA64" s="2938">
        <f>'revenus versé de sociét (VA)'!AA11-'revenus recu de sociét (VA (2)'!AA11</f>
        <v>0.10358650924663269</v>
      </c>
    </row>
    <row r="65" spans="2:10" ht="18" customHeight="1" x14ac:dyDescent="0.25"/>
    <row r="66" spans="2:10" ht="18" customHeight="1" x14ac:dyDescent="0.25">
      <c r="B66" s="3264"/>
      <c r="C66" s="3300" t="s">
        <v>10</v>
      </c>
      <c r="D66" s="3298" t="s">
        <v>18</v>
      </c>
      <c r="E66" s="3298" t="s">
        <v>21</v>
      </c>
      <c r="F66" s="3298" t="s">
        <v>30</v>
      </c>
      <c r="G66" s="3298" t="s">
        <v>31</v>
      </c>
      <c r="H66" s="3298" t="s">
        <v>32</v>
      </c>
      <c r="I66" s="3298" t="s">
        <v>33</v>
      </c>
      <c r="J66" s="3299" t="s">
        <v>34</v>
      </c>
    </row>
    <row r="67" spans="2:10" ht="18" customHeight="1" x14ac:dyDescent="0.25">
      <c r="B67" s="3264" t="s">
        <v>90</v>
      </c>
      <c r="C67" s="3288">
        <f>C56</f>
        <v>0.15870489347674363</v>
      </c>
      <c r="D67" s="3282">
        <f>K56</f>
        <v>0.20769183486167231</v>
      </c>
      <c r="E67" s="3282">
        <f>N56</f>
        <v>0.15440252843725122</v>
      </c>
      <c r="F67" s="3282">
        <f>W56</f>
        <v>0.12246450973507739</v>
      </c>
      <c r="G67" s="3282">
        <f t="shared" ref="G67:J75" si="5">X56</f>
        <v>0.10534711198339675</v>
      </c>
      <c r="H67" s="3282">
        <f t="shared" si="5"/>
        <v>0.11427786885907883</v>
      </c>
      <c r="I67" s="3282">
        <f t="shared" si="5"/>
        <v>0.13815880238336331</v>
      </c>
      <c r="J67" s="3282">
        <f t="shared" si="5"/>
        <v>0.12343103296116945</v>
      </c>
    </row>
    <row r="68" spans="2:10" ht="18" customHeight="1" x14ac:dyDescent="0.25">
      <c r="B68" s="3265" t="s">
        <v>92</v>
      </c>
      <c r="C68" s="3288">
        <f t="shared" ref="C68:C75" si="6">C57</f>
        <v>7.8540224997100547E-2</v>
      </c>
      <c r="D68" s="3282">
        <f t="shared" ref="D68:D75" si="7">K57</f>
        <v>0.11785314634120833</v>
      </c>
      <c r="E68" s="3282">
        <f t="shared" ref="E68:E75" si="8">N57</f>
        <v>9.1192735021054239E-2</v>
      </c>
      <c r="F68" s="3282">
        <f t="shared" ref="F68:F75" si="9">W57</f>
        <v>6.2792233218423449E-2</v>
      </c>
      <c r="G68" s="3282">
        <f t="shared" si="5"/>
        <v>7.905258322848642E-2</v>
      </c>
      <c r="H68" s="3282">
        <f t="shared" si="5"/>
        <v>6.8862929596748931E-2</v>
      </c>
      <c r="I68" s="3282">
        <f t="shared" si="5"/>
        <v>5.38657917409813E-2</v>
      </c>
      <c r="J68" s="3282">
        <f t="shared" si="5"/>
        <v>9.7426459441267627E-2</v>
      </c>
    </row>
    <row r="69" spans="2:10" ht="18" customHeight="1" x14ac:dyDescent="0.25">
      <c r="B69" s="3266" t="s">
        <v>94</v>
      </c>
      <c r="C69" s="3288">
        <f t="shared" si="6"/>
        <v>5.1563896931137984E-2</v>
      </c>
      <c r="D69" s="3282">
        <f t="shared" si="7"/>
        <v>7.4284668721628866E-2</v>
      </c>
      <c r="E69" s="3282">
        <f t="shared" si="8"/>
        <v>3.2964339781081382E-2</v>
      </c>
      <c r="F69" s="3282">
        <f t="shared" si="9"/>
        <v>6.4389772879368659E-2</v>
      </c>
      <c r="G69" s="3282">
        <f t="shared" si="5"/>
        <v>3.5538113147730324E-2</v>
      </c>
      <c r="H69" s="3282">
        <f t="shared" si="5"/>
        <v>3.6547462546322247E-2</v>
      </c>
      <c r="I69" s="3282">
        <f t="shared" si="5"/>
        <v>5.9062197320348647E-2</v>
      </c>
      <c r="J69" s="3282">
        <f t="shared" si="5"/>
        <v>7.0865036386639796E-2</v>
      </c>
    </row>
    <row r="70" spans="2:10" ht="18" customHeight="1" x14ac:dyDescent="0.25">
      <c r="B70" s="3275" t="s">
        <v>96</v>
      </c>
      <c r="C70" s="3288">
        <f t="shared" si="6"/>
        <v>1.8200756562583228E-2</v>
      </c>
      <c r="D70" s="3282">
        <f t="shared" si="7"/>
        <v>2.1542595924456898E-2</v>
      </c>
      <c r="E70" s="3282">
        <f t="shared" si="8"/>
        <v>8.1829770759596909E-2</v>
      </c>
      <c r="F70" s="3282">
        <f t="shared" si="9"/>
        <v>1.0826826868343742E-2</v>
      </c>
      <c r="G70" s="3282">
        <f t="shared" si="5"/>
        <v>4.8628420947829626E-2</v>
      </c>
      <c r="H70" s="3282">
        <f t="shared" si="5"/>
        <v>7.2598346877201653E-2</v>
      </c>
      <c r="I70" s="3282">
        <f t="shared" si="5"/>
        <v>3.884377617474416E-2</v>
      </c>
      <c r="J70" s="3282">
        <f t="shared" si="5"/>
        <v>5.4131106290187331E-2</v>
      </c>
    </row>
    <row r="71" spans="2:10" ht="18" customHeight="1" x14ac:dyDescent="0.25">
      <c r="B71" s="3265" t="s">
        <v>99</v>
      </c>
      <c r="C71" s="3288">
        <f t="shared" si="6"/>
        <v>0.25016529600986576</v>
      </c>
      <c r="D71" s="3282">
        <f t="shared" si="7"/>
        <v>0.21657218958690222</v>
      </c>
      <c r="E71" s="3282">
        <f t="shared" si="8"/>
        <v>0.19297625658370773</v>
      </c>
      <c r="F71" s="3282">
        <f t="shared" si="9"/>
        <v>0.16632519910967269</v>
      </c>
      <c r="G71" s="3282">
        <f t="shared" si="5"/>
        <v>0.15235806564572479</v>
      </c>
      <c r="H71" s="3282">
        <f t="shared" si="5"/>
        <v>0.15233592785133698</v>
      </c>
      <c r="I71" s="3282">
        <f t="shared" si="5"/>
        <v>0.14578327559591725</v>
      </c>
      <c r="J71" s="3282">
        <f t="shared" si="5"/>
        <v>0.13845430460507008</v>
      </c>
    </row>
    <row r="72" spans="2:10" ht="18" x14ac:dyDescent="0.25">
      <c r="B72" s="3265" t="s">
        <v>100</v>
      </c>
      <c r="C72" s="3288">
        <f t="shared" si="6"/>
        <v>5.1217954411833119E-2</v>
      </c>
      <c r="D72" s="3282">
        <f t="shared" si="7"/>
        <v>6.8802432295478888E-3</v>
      </c>
      <c r="E72" s="3282">
        <f t="shared" si="8"/>
        <v>5.4025438447793395E-2</v>
      </c>
      <c r="F72" s="3282">
        <f t="shared" si="9"/>
        <v>3.5102831015096925E-3</v>
      </c>
      <c r="G72" s="3282">
        <f t="shared" si="5"/>
        <v>4.156056259334473E-2</v>
      </c>
      <c r="H72" s="3282">
        <f t="shared" si="5"/>
        <v>1.4049891371818751E-2</v>
      </c>
      <c r="I72" s="3282">
        <f t="shared" si="5"/>
        <v>5.957447545004077E-2</v>
      </c>
      <c r="J72" s="3282">
        <f t="shared" si="5"/>
        <v>3.1210029770105951E-2</v>
      </c>
    </row>
    <row r="73" spans="2:10" ht="18" x14ac:dyDescent="0.25">
      <c r="B73" s="3265" t="s">
        <v>106</v>
      </c>
      <c r="C73" s="3288">
        <f t="shared" si="6"/>
        <v>4.2832608666021482E-2</v>
      </c>
      <c r="D73" s="3282">
        <f t="shared" si="7"/>
        <v>7.7423864868463588E-2</v>
      </c>
      <c r="E73" s="3282">
        <f t="shared" si="8"/>
        <v>5.5118290709560896E-2</v>
      </c>
      <c r="F73" s="3282">
        <f t="shared" si="9"/>
        <v>9.1332076810193133E-2</v>
      </c>
      <c r="G73" s="3282">
        <f t="shared" si="5"/>
        <v>7.4265128178353235E-2</v>
      </c>
      <c r="H73" s="3282">
        <f t="shared" si="5"/>
        <v>9.3085550632161729E-2</v>
      </c>
      <c r="I73" s="3282">
        <f t="shared" si="5"/>
        <v>7.7187953417053923E-2</v>
      </c>
      <c r="J73" s="3282">
        <f t="shared" si="5"/>
        <v>5.7537298298610373E-2</v>
      </c>
    </row>
    <row r="74" spans="2:10" ht="18" x14ac:dyDescent="0.25">
      <c r="B74" s="3265" t="s">
        <v>104</v>
      </c>
      <c r="C74" s="3288">
        <f t="shared" si="6"/>
        <v>0.10192625754189491</v>
      </c>
      <c r="D74" s="3282">
        <f t="shared" si="7"/>
        <v>0.10411364707466506</v>
      </c>
      <c r="E74" s="3282">
        <f t="shared" si="8"/>
        <v>9.262072346323072E-2</v>
      </c>
      <c r="F74" s="3282">
        <f t="shared" si="9"/>
        <v>8.6614868766567071E-2</v>
      </c>
      <c r="G74" s="3282">
        <f t="shared" si="5"/>
        <v>0.11434425871332088</v>
      </c>
      <c r="H74" s="3282">
        <f t="shared" si="5"/>
        <v>0.12538820408091822</v>
      </c>
      <c r="I74" s="3282">
        <f t="shared" si="5"/>
        <v>9.6452879866652574E-2</v>
      </c>
      <c r="J74" s="3282">
        <f t="shared" si="5"/>
        <v>0.10151050182331103</v>
      </c>
    </row>
    <row r="75" spans="2:10" ht="18" x14ac:dyDescent="0.25">
      <c r="B75" s="3267" t="s">
        <v>110</v>
      </c>
      <c r="C75" s="3288">
        <f t="shared" si="6"/>
        <v>0.11172226604935079</v>
      </c>
      <c r="D75" s="3282">
        <f t="shared" si="7"/>
        <v>0.12406639426391472</v>
      </c>
      <c r="E75" s="3282">
        <f t="shared" si="8"/>
        <v>0.10436224402767715</v>
      </c>
      <c r="F75" s="3282">
        <f t="shared" si="9"/>
        <v>9.1368262796662852E-2</v>
      </c>
      <c r="G75" s="3282">
        <f t="shared" si="5"/>
        <v>8.3569673836052308E-2</v>
      </c>
      <c r="H75" s="3282">
        <f t="shared" si="5"/>
        <v>9.1382112004331217E-2</v>
      </c>
      <c r="I75" s="3282">
        <f t="shared" si="5"/>
        <v>0.10026192809741781</v>
      </c>
      <c r="J75" s="3282">
        <f t="shared" si="5"/>
        <v>0.10358650924663269</v>
      </c>
    </row>
    <row r="76" spans="2:10" ht="15.75" x14ac:dyDescent="0.25">
      <c r="B76" s="3245" t="s">
        <v>243</v>
      </c>
    </row>
    <row r="78" spans="2:10" ht="18" x14ac:dyDescent="0.25">
      <c r="B78" s="3264"/>
      <c r="C78" s="3283" t="s">
        <v>10</v>
      </c>
      <c r="D78" s="3284" t="s">
        <v>18</v>
      </c>
      <c r="E78" s="3285" t="s">
        <v>21</v>
      </c>
      <c r="F78" s="3285" t="s">
        <v>30</v>
      </c>
      <c r="G78" s="3285" t="s">
        <v>31</v>
      </c>
      <c r="H78" s="3285" t="s">
        <v>32</v>
      </c>
      <c r="I78" s="3285" t="s">
        <v>33</v>
      </c>
      <c r="J78" s="3286" t="s">
        <v>34</v>
      </c>
    </row>
    <row r="79" spans="2:10" ht="18" x14ac:dyDescent="0.25">
      <c r="B79" s="3264" t="s">
        <v>99</v>
      </c>
      <c r="C79" s="3288">
        <v>0.25016529600986576</v>
      </c>
      <c r="D79" s="3282">
        <v>0.21657218958690222</v>
      </c>
      <c r="E79" s="3282">
        <v>0.19297625658370773</v>
      </c>
      <c r="F79" s="3282">
        <v>0.16632519910967269</v>
      </c>
      <c r="G79" s="3282">
        <v>0.15235806564572479</v>
      </c>
      <c r="H79" s="3282">
        <v>0.15233592785133698</v>
      </c>
      <c r="I79" s="3282">
        <v>0.14578327559591725</v>
      </c>
      <c r="J79" s="3289">
        <v>0.13845430460507008</v>
      </c>
    </row>
    <row r="80" spans="2:10" ht="18" x14ac:dyDescent="0.25">
      <c r="B80" s="3265" t="s">
        <v>90</v>
      </c>
      <c r="C80" s="3290">
        <v>0.15870489347674363</v>
      </c>
      <c r="D80" s="3287">
        <v>0.20769183486167231</v>
      </c>
      <c r="E80" s="3287">
        <v>0.15440252843725122</v>
      </c>
      <c r="F80" s="3287">
        <v>0.12246450973507739</v>
      </c>
      <c r="G80" s="3287">
        <v>0.10534711198339675</v>
      </c>
      <c r="H80" s="3287">
        <v>0.11427786885907883</v>
      </c>
      <c r="I80" s="3287">
        <v>0.13815880238336331</v>
      </c>
      <c r="J80" s="3291">
        <v>0.12343103296116945</v>
      </c>
    </row>
    <row r="81" spans="2:10" ht="18" x14ac:dyDescent="0.25">
      <c r="B81" s="3305" t="s">
        <v>110</v>
      </c>
      <c r="C81" s="3310">
        <v>0.11172226604935079</v>
      </c>
      <c r="D81" s="3311">
        <v>0.12406639426391472</v>
      </c>
      <c r="E81" s="3311">
        <v>0.10436224402767715</v>
      </c>
      <c r="F81" s="3311">
        <v>9.1368262796662852E-2</v>
      </c>
      <c r="G81" s="3311">
        <v>8.3569673836052308E-2</v>
      </c>
      <c r="H81" s="3311">
        <v>9.1382112004331217E-2</v>
      </c>
      <c r="I81" s="3311">
        <v>0.10026192809741781</v>
      </c>
      <c r="J81" s="3312">
        <v>0.10358650924663269</v>
      </c>
    </row>
    <row r="82" spans="2:10" ht="18" x14ac:dyDescent="0.25">
      <c r="B82" s="3265" t="s">
        <v>104</v>
      </c>
      <c r="C82" s="3290">
        <v>0.10192625754189491</v>
      </c>
      <c r="D82" s="3287">
        <v>0.10411364707466506</v>
      </c>
      <c r="E82" s="3287">
        <v>9.262072346323072E-2</v>
      </c>
      <c r="F82" s="3287">
        <v>8.6614868766567071E-2</v>
      </c>
      <c r="G82" s="3287">
        <v>0.11434425871332088</v>
      </c>
      <c r="H82" s="3287">
        <v>0.12538820408091822</v>
      </c>
      <c r="I82" s="3287">
        <v>9.6452879866652574E-2</v>
      </c>
      <c r="J82" s="3291">
        <v>0.10151050182331103</v>
      </c>
    </row>
    <row r="83" spans="2:10" ht="18" x14ac:dyDescent="0.25">
      <c r="B83" s="3265" t="s">
        <v>92</v>
      </c>
      <c r="C83" s="3290">
        <v>7.8540224997100547E-2</v>
      </c>
      <c r="D83" s="3287">
        <v>0.11785314634120833</v>
      </c>
      <c r="E83" s="3287">
        <v>9.1192735021054239E-2</v>
      </c>
      <c r="F83" s="3287">
        <v>6.2792233218423449E-2</v>
      </c>
      <c r="G83" s="3287">
        <v>7.905258322848642E-2</v>
      </c>
      <c r="H83" s="3287">
        <v>6.8862929596748931E-2</v>
      </c>
      <c r="I83" s="3287">
        <v>5.38657917409813E-2</v>
      </c>
      <c r="J83" s="3291">
        <v>9.7426459441267627E-2</v>
      </c>
    </row>
    <row r="84" spans="2:10" ht="18" x14ac:dyDescent="0.25">
      <c r="B84" s="3266" t="s">
        <v>94</v>
      </c>
      <c r="C84" s="3290">
        <v>5.1563896931137984E-2</v>
      </c>
      <c r="D84" s="3287">
        <v>7.4284668721628866E-2</v>
      </c>
      <c r="E84" s="3287">
        <v>3.2964339781081382E-2</v>
      </c>
      <c r="F84" s="3287">
        <v>6.4389772879368659E-2</v>
      </c>
      <c r="G84" s="3287">
        <v>3.5538113147730324E-2</v>
      </c>
      <c r="H84" s="3287">
        <v>3.6547462546322247E-2</v>
      </c>
      <c r="I84" s="3287">
        <v>5.9062197320348647E-2</v>
      </c>
      <c r="J84" s="3291">
        <v>7.0865036386639796E-2</v>
      </c>
    </row>
    <row r="85" spans="2:10" ht="18" x14ac:dyDescent="0.25">
      <c r="B85" s="3265" t="s">
        <v>106</v>
      </c>
      <c r="C85" s="3302">
        <v>4.2832608666021482E-2</v>
      </c>
      <c r="D85" s="3303">
        <v>7.7423864868463588E-2</v>
      </c>
      <c r="E85" s="3303">
        <v>5.5118290709560896E-2</v>
      </c>
      <c r="F85" s="3303">
        <v>9.1332076810193133E-2</v>
      </c>
      <c r="G85" s="3303">
        <v>7.4265128178353235E-2</v>
      </c>
      <c r="H85" s="3303">
        <v>9.3085550632161729E-2</v>
      </c>
      <c r="I85" s="3303">
        <v>7.7187953417053923E-2</v>
      </c>
      <c r="J85" s="3304">
        <v>5.7537298298610373E-2</v>
      </c>
    </row>
    <row r="86" spans="2:10" ht="18" x14ac:dyDescent="0.25">
      <c r="B86" s="3318" t="s">
        <v>96</v>
      </c>
      <c r="C86" s="3295">
        <v>1.8200756562583228E-2</v>
      </c>
      <c r="D86" s="3276">
        <v>2.1542595924456898E-2</v>
      </c>
      <c r="E86" s="3276">
        <v>8.1829770759596909E-2</v>
      </c>
      <c r="F86" s="3276">
        <v>1.0826826868343742E-2</v>
      </c>
      <c r="G86" s="3276">
        <v>4.8628420947829626E-2</v>
      </c>
      <c r="H86" s="3276">
        <v>7.2598346877201653E-2</v>
      </c>
      <c r="I86" s="3276">
        <v>3.884377617474416E-2</v>
      </c>
      <c r="J86" s="3277">
        <v>5.4131106290187331E-2</v>
      </c>
    </row>
    <row r="87" spans="2:10" ht="18" x14ac:dyDescent="0.25">
      <c r="B87" s="3267" t="s">
        <v>100</v>
      </c>
      <c r="C87" s="3292">
        <v>5.1217954411833119E-2</v>
      </c>
      <c r="D87" s="3293">
        <v>6.8802432295478888E-3</v>
      </c>
      <c r="E87" s="3293">
        <v>5.4025438447793395E-2</v>
      </c>
      <c r="F87" s="3293">
        <v>3.5102831015096925E-3</v>
      </c>
      <c r="G87" s="3293">
        <v>4.156056259334473E-2</v>
      </c>
      <c r="H87" s="3293">
        <v>1.4049891371818751E-2</v>
      </c>
      <c r="I87" s="3293">
        <v>5.957447545004077E-2</v>
      </c>
      <c r="J87" s="3294">
        <v>3.1210029770105951E-2</v>
      </c>
    </row>
    <row r="88" spans="2:10" ht="15.75" x14ac:dyDescent="0.25">
      <c r="B88" s="3309" t="s">
        <v>243</v>
      </c>
    </row>
  </sheetData>
  <sortState ref="B79:J87">
    <sortCondition descending="1" ref="J79:J87"/>
  </sortState>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D51"/>
  <sheetViews>
    <sheetView topLeftCell="Q23" workbookViewId="0">
      <selection activeCell="AA45" sqref="AA45:AD45"/>
    </sheetView>
  </sheetViews>
  <sheetFormatPr baseColWidth="10" defaultRowHeight="15" x14ac:dyDescent="0.25"/>
  <sheetData>
    <row r="1" spans="1:30" x14ac:dyDescent="0.25">
      <c r="A1" s="3094" t="s">
        <v>176</v>
      </c>
      <c r="B1" s="3092"/>
      <c r="C1" s="3092"/>
      <c r="D1" s="3092"/>
      <c r="E1" s="3092"/>
      <c r="F1" s="3092"/>
      <c r="G1" s="3092"/>
      <c r="H1" s="3092"/>
      <c r="I1" s="3092"/>
      <c r="J1" s="3092"/>
      <c r="K1" s="3092"/>
      <c r="L1" s="3092"/>
      <c r="M1" s="3092"/>
      <c r="N1" s="3092"/>
      <c r="O1" s="3092"/>
      <c r="P1" s="3092"/>
      <c r="Q1" s="3092"/>
      <c r="R1" s="3092"/>
      <c r="S1" s="3092"/>
      <c r="T1" s="3092"/>
      <c r="U1" s="3092"/>
      <c r="V1" s="3092"/>
      <c r="W1" s="3092"/>
      <c r="X1" s="3092"/>
      <c r="Y1" s="3092"/>
      <c r="Z1" s="3092"/>
      <c r="AA1" s="3092"/>
      <c r="AB1" s="3092"/>
      <c r="AC1" s="3092"/>
      <c r="AD1" s="3092"/>
    </row>
    <row r="2" spans="1:30" x14ac:dyDescent="0.25">
      <c r="A2" s="3094" t="s">
        <v>123</v>
      </c>
      <c r="B2" s="3093" t="s">
        <v>177</v>
      </c>
      <c r="C2" s="3092"/>
      <c r="D2" s="3092"/>
      <c r="E2" s="3092"/>
      <c r="F2" s="3092"/>
      <c r="G2" s="3092"/>
      <c r="H2" s="3092"/>
      <c r="I2" s="3092"/>
      <c r="J2" s="3092"/>
      <c r="K2" s="3092"/>
      <c r="L2" s="3092"/>
      <c r="M2" s="3092"/>
      <c r="N2" s="3092"/>
      <c r="O2" s="3092"/>
      <c r="P2" s="3092"/>
      <c r="Q2" s="3092"/>
      <c r="R2" s="3092"/>
      <c r="S2" s="3092"/>
      <c r="T2" s="3092"/>
      <c r="U2" s="3092"/>
      <c r="V2" s="3092"/>
      <c r="W2" s="3092"/>
      <c r="X2" s="3092"/>
      <c r="Y2" s="3092"/>
      <c r="Z2" s="3092"/>
      <c r="AA2" s="3092"/>
      <c r="AB2" s="3092"/>
      <c r="AC2" s="3092"/>
      <c r="AD2" s="3092"/>
    </row>
    <row r="3" spans="1:30" x14ac:dyDescent="0.25">
      <c r="A3" s="3094" t="s">
        <v>125</v>
      </c>
      <c r="B3" s="3094" t="s">
        <v>126</v>
      </c>
      <c r="C3" s="3092"/>
      <c r="D3" s="3092"/>
      <c r="E3" s="3092"/>
      <c r="F3" s="3092"/>
      <c r="G3" s="3092"/>
      <c r="H3" s="3092"/>
      <c r="I3" s="3092"/>
      <c r="J3" s="3092"/>
      <c r="K3" s="3092"/>
      <c r="L3" s="3092"/>
      <c r="M3" s="3092"/>
      <c r="N3" s="3092"/>
      <c r="O3" s="3092"/>
      <c r="P3" s="3092"/>
      <c r="Q3" s="3092"/>
      <c r="R3" s="3092"/>
      <c r="S3" s="3092"/>
      <c r="T3" s="3092"/>
      <c r="U3" s="3092"/>
      <c r="V3" s="3092"/>
      <c r="W3" s="3092"/>
      <c r="X3" s="3092"/>
      <c r="Y3" s="3092"/>
      <c r="Z3" s="3092"/>
      <c r="AA3" s="3092"/>
      <c r="AB3" s="3092"/>
      <c r="AC3" s="3092"/>
      <c r="AD3" s="3092"/>
    </row>
    <row r="5" spans="1:30" x14ac:dyDescent="0.25">
      <c r="A5" s="3093" t="s">
        <v>127</v>
      </c>
      <c r="B5" s="3092"/>
      <c r="C5" s="3094" t="s">
        <v>128</v>
      </c>
      <c r="D5" s="3092"/>
      <c r="E5" s="3092"/>
      <c r="F5" s="3092"/>
      <c r="G5" s="3092"/>
      <c r="H5" s="3092"/>
      <c r="I5" s="3092"/>
      <c r="J5" s="3092"/>
      <c r="K5" s="3092"/>
      <c r="L5" s="3092"/>
      <c r="M5" s="3092"/>
      <c r="N5" s="3092"/>
      <c r="O5" s="3092"/>
      <c r="P5" s="3092"/>
      <c r="Q5" s="3092"/>
      <c r="R5" s="3092"/>
      <c r="S5" s="3092"/>
      <c r="T5" s="3092"/>
      <c r="U5" s="3092"/>
      <c r="V5" s="3092"/>
      <c r="W5" s="3092"/>
      <c r="X5" s="3092"/>
      <c r="Y5" s="3092"/>
      <c r="Z5" s="3092"/>
      <c r="AA5" s="3092"/>
      <c r="AB5" s="3092"/>
      <c r="AC5" s="3092"/>
      <c r="AD5" s="3092"/>
    </row>
    <row r="6" spans="1:30" x14ac:dyDescent="0.25">
      <c r="A6" s="3093" t="s">
        <v>129</v>
      </c>
      <c r="B6" s="3092"/>
      <c r="C6" s="3094" t="s">
        <v>130</v>
      </c>
      <c r="D6" s="3092"/>
      <c r="E6" s="3092"/>
      <c r="F6" s="3092"/>
      <c r="G6" s="3092"/>
      <c r="H6" s="3092"/>
      <c r="I6" s="3092"/>
      <c r="J6" s="3092"/>
      <c r="K6" s="3092"/>
      <c r="L6" s="3092"/>
      <c r="M6" s="3092"/>
      <c r="N6" s="3092"/>
      <c r="O6" s="3092"/>
      <c r="P6" s="3092"/>
      <c r="Q6" s="3092"/>
      <c r="R6" s="3092"/>
      <c r="S6" s="3092"/>
      <c r="T6" s="3092"/>
      <c r="U6" s="3092"/>
      <c r="V6" s="3092"/>
      <c r="W6" s="3092"/>
      <c r="X6" s="3092"/>
      <c r="Y6" s="3092"/>
      <c r="Z6" s="3092"/>
      <c r="AA6" s="3092"/>
      <c r="AB6" s="3092"/>
      <c r="AC6" s="3092"/>
      <c r="AD6" s="3092"/>
    </row>
    <row r="7" spans="1:30" x14ac:dyDescent="0.25">
      <c r="A7" s="3093" t="s">
        <v>131</v>
      </c>
      <c r="B7" s="3092"/>
      <c r="C7" s="3094" t="s">
        <v>132</v>
      </c>
      <c r="D7" s="3092"/>
      <c r="E7" s="3092"/>
      <c r="F7" s="3092"/>
      <c r="G7" s="3092"/>
      <c r="H7" s="3092"/>
      <c r="I7" s="3092"/>
      <c r="J7" s="3092"/>
      <c r="K7" s="3092"/>
      <c r="L7" s="3092"/>
      <c r="M7" s="3092"/>
      <c r="N7" s="3092"/>
      <c r="O7" s="3092"/>
      <c r="P7" s="3092"/>
      <c r="Q7" s="3092"/>
      <c r="R7" s="3092"/>
      <c r="S7" s="3092"/>
      <c r="T7" s="3092"/>
      <c r="U7" s="3092"/>
      <c r="V7" s="3092"/>
      <c r="W7" s="3092"/>
      <c r="X7" s="3092"/>
      <c r="Y7" s="3092"/>
      <c r="Z7" s="3092"/>
      <c r="AA7" s="3092"/>
      <c r="AB7" s="3092"/>
      <c r="AC7" s="3092"/>
      <c r="AD7" s="3092"/>
    </row>
    <row r="8" spans="1:30" x14ac:dyDescent="0.25">
      <c r="A8" s="3093" t="s">
        <v>133</v>
      </c>
      <c r="B8" s="3092"/>
      <c r="C8" s="3094" t="s">
        <v>178</v>
      </c>
      <c r="D8" s="3092"/>
      <c r="E8" s="3092"/>
      <c r="F8" s="3092"/>
      <c r="G8" s="3092"/>
      <c r="H8" s="3092"/>
      <c r="I8" s="3092"/>
      <c r="J8" s="3092"/>
      <c r="K8" s="3092"/>
      <c r="L8" s="3092"/>
      <c r="M8" s="3092"/>
      <c r="N8" s="3092"/>
      <c r="O8" s="3092"/>
      <c r="P8" s="3092"/>
      <c r="Q8" s="3092"/>
      <c r="R8" s="3092"/>
      <c r="S8" s="3092"/>
      <c r="T8" s="3092"/>
      <c r="U8" s="3092"/>
      <c r="V8" s="3092"/>
      <c r="W8" s="3092"/>
      <c r="X8" s="3092"/>
      <c r="Y8" s="3092"/>
      <c r="Z8" s="3092"/>
      <c r="AA8" s="3092"/>
      <c r="AB8" s="3092"/>
      <c r="AC8" s="3092"/>
      <c r="AD8" s="3092"/>
    </row>
    <row r="9" spans="1:30" x14ac:dyDescent="0.25">
      <c r="A9" s="3093" t="s">
        <v>135</v>
      </c>
      <c r="B9" s="3092"/>
      <c r="C9" s="3094" t="s">
        <v>136</v>
      </c>
      <c r="D9" s="3092"/>
      <c r="E9" s="3092"/>
      <c r="F9" s="3092"/>
      <c r="G9" s="3092"/>
      <c r="H9" s="3092"/>
      <c r="I9" s="3092"/>
      <c r="J9" s="3092"/>
      <c r="K9" s="3092"/>
      <c r="L9" s="3092"/>
      <c r="M9" s="3092"/>
      <c r="N9" s="3092"/>
      <c r="O9" s="3092"/>
      <c r="P9" s="3092"/>
      <c r="Q9" s="3092"/>
      <c r="R9" s="3092"/>
      <c r="S9" s="3092"/>
      <c r="T9" s="3092"/>
      <c r="U9" s="3092"/>
      <c r="V9" s="3092"/>
      <c r="W9" s="3092"/>
      <c r="X9" s="3092"/>
      <c r="Y9" s="3092"/>
      <c r="Z9" s="3092"/>
      <c r="AA9" s="3092"/>
      <c r="AB9" s="3092"/>
      <c r="AC9" s="3092"/>
      <c r="AD9" s="3092"/>
    </row>
    <row r="11" spans="1:30" x14ac:dyDescent="0.25">
      <c r="A11" s="3096" t="s">
        <v>137</v>
      </c>
      <c r="B11" s="3095" t="s">
        <v>6</v>
      </c>
      <c r="C11" s="3095" t="s">
        <v>7</v>
      </c>
      <c r="D11" s="3095" t="s">
        <v>8</v>
      </c>
      <c r="E11" s="3095" t="s">
        <v>9</v>
      </c>
      <c r="F11" s="3095" t="s">
        <v>10</v>
      </c>
      <c r="G11" s="3095" t="s">
        <v>11</v>
      </c>
      <c r="H11" s="3095" t="s">
        <v>12</v>
      </c>
      <c r="I11" s="3095" t="s">
        <v>13</v>
      </c>
      <c r="J11" s="3095" t="s">
        <v>14</v>
      </c>
      <c r="K11" s="3095" t="s">
        <v>15</v>
      </c>
      <c r="L11" s="3095" t="s">
        <v>16</v>
      </c>
      <c r="M11" s="3095" t="s">
        <v>17</v>
      </c>
      <c r="N11" s="3095" t="s">
        <v>18</v>
      </c>
      <c r="O11" s="3095" t="s">
        <v>19</v>
      </c>
      <c r="P11" s="3095" t="s">
        <v>20</v>
      </c>
      <c r="Q11" s="3095" t="s">
        <v>21</v>
      </c>
      <c r="R11" s="3095" t="s">
        <v>22</v>
      </c>
      <c r="S11" s="3095" t="s">
        <v>23</v>
      </c>
      <c r="T11" s="3095" t="s">
        <v>24</v>
      </c>
      <c r="U11" s="3095" t="s">
        <v>25</v>
      </c>
      <c r="V11" s="3095" t="s">
        <v>26</v>
      </c>
      <c r="W11" s="3095" t="s">
        <v>27</v>
      </c>
      <c r="X11" s="3095" t="s">
        <v>28</v>
      </c>
      <c r="Y11" s="3095" t="s">
        <v>29</v>
      </c>
      <c r="Z11" s="3095" t="s">
        <v>30</v>
      </c>
      <c r="AA11" s="3095" t="s">
        <v>31</v>
      </c>
      <c r="AB11" s="3095" t="s">
        <v>32</v>
      </c>
      <c r="AC11" s="3095" t="s">
        <v>33</v>
      </c>
      <c r="AD11" s="3095" t="s">
        <v>34</v>
      </c>
    </row>
    <row r="12" spans="1:30" x14ac:dyDescent="0.25">
      <c r="A12" s="3097" t="s">
        <v>138</v>
      </c>
      <c r="B12" s="3099" t="s">
        <v>35</v>
      </c>
      <c r="C12" s="3099" t="s">
        <v>35</v>
      </c>
      <c r="D12" s="3099" t="s">
        <v>35</v>
      </c>
      <c r="E12" s="3099" t="s">
        <v>35</v>
      </c>
      <c r="F12" s="3099" t="s">
        <v>35</v>
      </c>
      <c r="G12" s="3099" t="s">
        <v>35</v>
      </c>
      <c r="H12" s="3099" t="s">
        <v>35</v>
      </c>
      <c r="I12" s="3099" t="s">
        <v>35</v>
      </c>
      <c r="J12" s="3099" t="s">
        <v>35</v>
      </c>
      <c r="K12" s="3099" t="s">
        <v>35</v>
      </c>
      <c r="L12" s="3099" t="s">
        <v>35</v>
      </c>
      <c r="M12" s="3099" t="s">
        <v>35</v>
      </c>
      <c r="N12" s="3099" t="s">
        <v>35</v>
      </c>
      <c r="O12" s="3099" t="s">
        <v>35</v>
      </c>
      <c r="P12" s="3099" t="s">
        <v>35</v>
      </c>
      <c r="Q12" s="3099" t="s">
        <v>35</v>
      </c>
      <c r="R12" s="3099" t="s">
        <v>35</v>
      </c>
      <c r="S12" s="3099" t="s">
        <v>35</v>
      </c>
      <c r="T12" s="3099" t="s">
        <v>35</v>
      </c>
      <c r="U12" s="3099" t="s">
        <v>35</v>
      </c>
      <c r="V12" s="3099" t="s">
        <v>35</v>
      </c>
      <c r="W12" s="3099" t="s">
        <v>35</v>
      </c>
      <c r="X12" s="3099" t="s">
        <v>35</v>
      </c>
      <c r="Y12" s="3099" t="s">
        <v>35</v>
      </c>
      <c r="Z12" s="3099" t="s">
        <v>35</v>
      </c>
      <c r="AA12" s="3099" t="s">
        <v>35</v>
      </c>
      <c r="AB12" s="3099" t="s">
        <v>35</v>
      </c>
      <c r="AC12" s="3099" t="s">
        <v>35</v>
      </c>
      <c r="AD12" s="3099" t="s">
        <v>35</v>
      </c>
    </row>
    <row r="13" spans="1:30" x14ac:dyDescent="0.25">
      <c r="A13" s="3098" t="s">
        <v>139</v>
      </c>
      <c r="B13" s="3100" t="s">
        <v>140</v>
      </c>
      <c r="C13" s="3100" t="s">
        <v>140</v>
      </c>
      <c r="D13" s="3100" t="s">
        <v>140</v>
      </c>
      <c r="E13" s="3100" t="s">
        <v>140</v>
      </c>
      <c r="F13" s="3100">
        <v>1452876</v>
      </c>
      <c r="G13" s="3100">
        <v>1554884</v>
      </c>
      <c r="H13" s="3100">
        <v>1671238</v>
      </c>
      <c r="I13" s="3100">
        <v>1720126</v>
      </c>
      <c r="J13" s="3100">
        <v>1759753</v>
      </c>
      <c r="K13" s="3100">
        <v>1864617</v>
      </c>
      <c r="L13" s="3100">
        <v>1964685</v>
      </c>
      <c r="M13" s="3100">
        <v>2125213</v>
      </c>
      <c r="N13" s="3100">
        <v>2322290</v>
      </c>
      <c r="O13" s="3100">
        <v>2355220</v>
      </c>
      <c r="P13" s="3100">
        <v>2148828</v>
      </c>
      <c r="Q13" s="3100">
        <v>2276400</v>
      </c>
      <c r="R13" s="3100">
        <v>2361380</v>
      </c>
      <c r="S13" s="3100">
        <v>2305275</v>
      </c>
      <c r="T13" s="3100">
        <v>2337115</v>
      </c>
      <c r="U13" s="3100">
        <v>2406206</v>
      </c>
      <c r="V13" s="3100">
        <v>2599344</v>
      </c>
      <c r="W13" s="3100">
        <v>2679291</v>
      </c>
      <c r="X13" s="3100">
        <v>2836129</v>
      </c>
      <c r="Y13" s="3100">
        <v>2904329</v>
      </c>
      <c r="Z13" s="3100">
        <v>2987531</v>
      </c>
      <c r="AA13" s="3100">
        <v>2861629</v>
      </c>
      <c r="AB13" s="3100">
        <v>3318185</v>
      </c>
      <c r="AC13" s="3100">
        <v>3671864</v>
      </c>
      <c r="AD13" s="3100">
        <v>3864663</v>
      </c>
    </row>
    <row r="14" spans="1:30" x14ac:dyDescent="0.25">
      <c r="A14" s="3098" t="s">
        <v>141</v>
      </c>
      <c r="B14" s="3101" t="s">
        <v>140</v>
      </c>
      <c r="C14" s="3101" t="s">
        <v>140</v>
      </c>
      <c r="D14" s="3101" t="s">
        <v>140</v>
      </c>
      <c r="E14" s="3101" t="s">
        <v>140</v>
      </c>
      <c r="F14" s="3101">
        <v>1299507</v>
      </c>
      <c r="G14" s="3101">
        <v>1372357</v>
      </c>
      <c r="H14" s="3101">
        <v>1500091</v>
      </c>
      <c r="I14" s="3101">
        <v>1544595</v>
      </c>
      <c r="J14" s="3101">
        <v>1575350</v>
      </c>
      <c r="K14" s="3101">
        <v>1658194</v>
      </c>
      <c r="L14" s="3101">
        <v>1729700</v>
      </c>
      <c r="M14" s="3101">
        <v>1853008</v>
      </c>
      <c r="N14" s="3101">
        <v>2019097</v>
      </c>
      <c r="O14" s="3101">
        <v>2021460</v>
      </c>
      <c r="P14" s="3101">
        <v>1846683</v>
      </c>
      <c r="Q14" s="3101">
        <v>1931794</v>
      </c>
      <c r="R14" s="3101">
        <v>1988885</v>
      </c>
      <c r="S14" s="3101">
        <v>1933934</v>
      </c>
      <c r="T14" s="3101">
        <v>1982110</v>
      </c>
      <c r="U14" s="3101">
        <v>2057620</v>
      </c>
      <c r="V14" s="3101">
        <v>2223394</v>
      </c>
      <c r="W14" s="3101">
        <v>2309505</v>
      </c>
      <c r="X14" s="3101">
        <v>2438651</v>
      </c>
      <c r="Y14" s="3101">
        <v>2482581</v>
      </c>
      <c r="Z14" s="3101">
        <v>2542086</v>
      </c>
      <c r="AA14" s="3101">
        <v>2409344</v>
      </c>
      <c r="AB14" s="3101">
        <v>2788632</v>
      </c>
      <c r="AC14" s="3101">
        <v>3064386</v>
      </c>
      <c r="AD14" s="3101">
        <v>3233185</v>
      </c>
    </row>
    <row r="15" spans="1:30" x14ac:dyDescent="0.25">
      <c r="A15" s="3098" t="s">
        <v>142</v>
      </c>
      <c r="B15" s="3100">
        <v>42731</v>
      </c>
      <c r="C15" s="3100">
        <v>42085</v>
      </c>
      <c r="D15" s="3100">
        <v>43381</v>
      </c>
      <c r="E15" s="3100">
        <v>45901</v>
      </c>
      <c r="F15" s="3100">
        <v>46136</v>
      </c>
      <c r="G15" s="3100">
        <v>50494</v>
      </c>
      <c r="H15" s="3100">
        <v>50946</v>
      </c>
      <c r="I15" s="3100">
        <v>52662</v>
      </c>
      <c r="J15" s="3100">
        <v>57188</v>
      </c>
      <c r="K15" s="3100">
        <v>64019</v>
      </c>
      <c r="L15" s="3100">
        <v>69051</v>
      </c>
      <c r="M15" s="3100">
        <v>72524</v>
      </c>
      <c r="N15" s="3100">
        <v>79526</v>
      </c>
      <c r="O15" s="3100">
        <v>78706</v>
      </c>
      <c r="P15" s="3100">
        <v>71285</v>
      </c>
      <c r="Q15" s="3100">
        <v>78281</v>
      </c>
      <c r="R15" s="3100">
        <v>83096</v>
      </c>
      <c r="S15" s="3100">
        <v>80581</v>
      </c>
      <c r="T15" s="3100">
        <v>81791</v>
      </c>
      <c r="U15" s="3100">
        <v>84714</v>
      </c>
      <c r="V15" s="3100">
        <v>89909</v>
      </c>
      <c r="W15" s="3100">
        <v>93714</v>
      </c>
      <c r="X15" s="3100">
        <v>96751</v>
      </c>
      <c r="Y15" s="3100">
        <v>101314</v>
      </c>
      <c r="Z15" s="3100">
        <v>108732</v>
      </c>
      <c r="AA15" s="3100">
        <v>108123</v>
      </c>
      <c r="AB15" s="3100">
        <v>120195</v>
      </c>
      <c r="AC15" s="3100">
        <v>142187</v>
      </c>
      <c r="AD15" s="3100">
        <v>139948</v>
      </c>
    </row>
    <row r="16" spans="1:30" x14ac:dyDescent="0.25">
      <c r="A16" s="3098" t="s">
        <v>143</v>
      </c>
      <c r="B16" s="3101">
        <v>4420</v>
      </c>
      <c r="C16" s="3101">
        <v>2896</v>
      </c>
      <c r="D16" s="3101">
        <v>2114</v>
      </c>
      <c r="E16" s="3101">
        <v>3247</v>
      </c>
      <c r="F16" s="3101">
        <v>2259</v>
      </c>
      <c r="G16" s="3101">
        <v>2873</v>
      </c>
      <c r="H16" s="3101">
        <v>3834</v>
      </c>
      <c r="I16" s="3101">
        <v>4626</v>
      </c>
      <c r="J16" s="3101">
        <v>4604</v>
      </c>
      <c r="K16" s="3101">
        <v>5163</v>
      </c>
      <c r="L16" s="3101">
        <v>5579</v>
      </c>
      <c r="M16" s="3101">
        <v>6501</v>
      </c>
      <c r="N16" s="3101">
        <v>7561</v>
      </c>
      <c r="O16" s="3101">
        <v>7796</v>
      </c>
      <c r="P16" s="3101">
        <v>9515</v>
      </c>
      <c r="Q16" s="3101">
        <v>8986</v>
      </c>
      <c r="R16" s="3101">
        <v>10392</v>
      </c>
      <c r="S16" s="3101">
        <v>10929</v>
      </c>
      <c r="T16" s="3101">
        <v>10608</v>
      </c>
      <c r="U16" s="3101">
        <v>10924</v>
      </c>
      <c r="V16" s="3101">
        <v>12368</v>
      </c>
      <c r="W16" s="3101">
        <v>12755</v>
      </c>
      <c r="X16" s="3101">
        <v>14316</v>
      </c>
      <c r="Y16" s="3101" t="s">
        <v>140</v>
      </c>
      <c r="Z16" s="3101" t="s">
        <v>140</v>
      </c>
      <c r="AA16" s="3101" t="s">
        <v>140</v>
      </c>
      <c r="AB16" s="3101" t="s">
        <v>140</v>
      </c>
      <c r="AC16" s="3101" t="s">
        <v>140</v>
      </c>
      <c r="AD16" s="3101" t="s">
        <v>140</v>
      </c>
    </row>
    <row r="17" spans="1:30" x14ac:dyDescent="0.25">
      <c r="A17" s="3098" t="s">
        <v>144</v>
      </c>
      <c r="B17" s="3100">
        <v>11478</v>
      </c>
      <c r="C17" s="3100">
        <v>13164</v>
      </c>
      <c r="D17" s="3100">
        <v>13313</v>
      </c>
      <c r="E17" s="3100">
        <v>15198</v>
      </c>
      <c r="F17" s="3100">
        <v>15488</v>
      </c>
      <c r="G17" s="3100">
        <v>17620</v>
      </c>
      <c r="H17" s="3100">
        <v>20528</v>
      </c>
      <c r="I17" s="3100">
        <v>23269</v>
      </c>
      <c r="J17" s="3100">
        <v>22652</v>
      </c>
      <c r="K17" s="3100">
        <v>24911</v>
      </c>
      <c r="L17" s="3100">
        <v>29179</v>
      </c>
      <c r="M17" s="3100">
        <v>34357</v>
      </c>
      <c r="N17" s="3100">
        <v>38830</v>
      </c>
      <c r="O17" s="3100">
        <v>43567</v>
      </c>
      <c r="P17" s="3100">
        <v>38353</v>
      </c>
      <c r="Q17" s="3100">
        <v>39450</v>
      </c>
      <c r="R17" s="3100">
        <v>41258</v>
      </c>
      <c r="S17" s="3100">
        <v>40497</v>
      </c>
      <c r="T17" s="3100">
        <v>39871</v>
      </c>
      <c r="U17" s="3100">
        <v>42673</v>
      </c>
      <c r="V17" s="3100">
        <v>46671</v>
      </c>
      <c r="W17" s="3100">
        <v>48195</v>
      </c>
      <c r="X17" s="3100">
        <v>51121</v>
      </c>
      <c r="Y17" s="3100">
        <v>51786</v>
      </c>
      <c r="Z17" s="3100">
        <v>56395</v>
      </c>
      <c r="AA17" s="3100">
        <v>52322</v>
      </c>
      <c r="AB17" s="3100">
        <v>59294</v>
      </c>
      <c r="AC17" s="3100">
        <v>70538</v>
      </c>
      <c r="AD17" s="3100">
        <v>83250</v>
      </c>
    </row>
    <row r="18" spans="1:30" x14ac:dyDescent="0.25">
      <c r="A18" s="3098" t="s">
        <v>145</v>
      </c>
      <c r="B18" s="3101">
        <v>27173</v>
      </c>
      <c r="C18" s="3101">
        <v>28700</v>
      </c>
      <c r="D18" s="3101">
        <v>30699</v>
      </c>
      <c r="E18" s="3101">
        <v>29557</v>
      </c>
      <c r="F18" s="3101">
        <v>33542</v>
      </c>
      <c r="G18" s="3101">
        <v>39627</v>
      </c>
      <c r="H18" s="3101">
        <v>38688</v>
      </c>
      <c r="I18" s="3101">
        <v>39300</v>
      </c>
      <c r="J18" s="3101">
        <v>39944</v>
      </c>
      <c r="K18" s="3101">
        <v>43413</v>
      </c>
      <c r="L18" s="3101">
        <v>45448</v>
      </c>
      <c r="M18" s="3101">
        <v>49449</v>
      </c>
      <c r="N18" s="3101">
        <v>47835</v>
      </c>
      <c r="O18" s="3101">
        <v>49634</v>
      </c>
      <c r="P18" s="3101">
        <v>42980</v>
      </c>
      <c r="Q18" s="3101">
        <v>50145</v>
      </c>
      <c r="R18" s="3101">
        <v>51493</v>
      </c>
      <c r="S18" s="3101">
        <v>53188</v>
      </c>
      <c r="T18" s="3101">
        <v>54990</v>
      </c>
      <c r="U18" s="3101">
        <v>57906</v>
      </c>
      <c r="V18" s="3101">
        <v>59767</v>
      </c>
      <c r="W18" s="3101">
        <v>62331</v>
      </c>
      <c r="X18" s="3101">
        <v>66758</v>
      </c>
      <c r="Y18" s="3101">
        <v>67118</v>
      </c>
      <c r="Z18" s="3101">
        <v>68871</v>
      </c>
      <c r="AA18" s="3101">
        <v>73144</v>
      </c>
      <c r="AB18" s="3101">
        <v>89665</v>
      </c>
      <c r="AC18" s="3101">
        <v>109741</v>
      </c>
      <c r="AD18" s="3101">
        <v>94803</v>
      </c>
    </row>
    <row r="19" spans="1:30" s="2970" customFormat="1" x14ac:dyDescent="0.25">
      <c r="A19" s="3090" t="s">
        <v>146</v>
      </c>
      <c r="B19" s="3091">
        <v>381251</v>
      </c>
      <c r="C19" s="3091">
        <v>383908</v>
      </c>
      <c r="D19" s="3091">
        <v>395067</v>
      </c>
      <c r="E19" s="3091">
        <v>425979</v>
      </c>
      <c r="F19" s="3091">
        <v>421993</v>
      </c>
      <c r="G19" s="3091">
        <v>434048</v>
      </c>
      <c r="H19" s="3091">
        <v>479682</v>
      </c>
      <c r="I19" s="3091">
        <v>488838</v>
      </c>
      <c r="J19" s="3091">
        <v>485725</v>
      </c>
      <c r="K19" s="3091">
        <v>515834</v>
      </c>
      <c r="L19" s="3091">
        <v>539701</v>
      </c>
      <c r="M19" s="3091">
        <v>595615</v>
      </c>
      <c r="N19" s="3091">
        <v>647825</v>
      </c>
      <c r="O19" s="3091">
        <v>630897</v>
      </c>
      <c r="P19" s="3091">
        <v>553406</v>
      </c>
      <c r="Q19" s="3091">
        <v>607766</v>
      </c>
      <c r="R19" s="3091">
        <v>636842</v>
      </c>
      <c r="S19" s="3091">
        <v>621717</v>
      </c>
      <c r="T19" s="3091">
        <v>631383</v>
      </c>
      <c r="U19" s="3091">
        <v>670124</v>
      </c>
      <c r="V19" s="3091">
        <v>693998</v>
      </c>
      <c r="W19" s="3091">
        <v>727798</v>
      </c>
      <c r="X19" s="3091">
        <v>758511</v>
      </c>
      <c r="Y19" s="3091">
        <v>760663</v>
      </c>
      <c r="Z19" s="3091">
        <v>747223</v>
      </c>
      <c r="AA19" s="3091">
        <v>733920</v>
      </c>
      <c r="AB19" s="3091">
        <v>846043</v>
      </c>
      <c r="AC19" s="3091">
        <v>906817</v>
      </c>
      <c r="AD19" s="3091">
        <v>962041</v>
      </c>
    </row>
    <row r="20" spans="1:30" x14ac:dyDescent="0.25">
      <c r="A20" s="3098" t="s">
        <v>147</v>
      </c>
      <c r="B20" s="3101">
        <v>536</v>
      </c>
      <c r="C20" s="3101">
        <v>742</v>
      </c>
      <c r="D20" s="3101">
        <v>992</v>
      </c>
      <c r="E20" s="3101">
        <v>1261</v>
      </c>
      <c r="F20" s="3101">
        <v>1416</v>
      </c>
      <c r="G20" s="3101">
        <v>1635</v>
      </c>
      <c r="H20" s="3101">
        <v>1943</v>
      </c>
      <c r="I20" s="3101">
        <v>2273</v>
      </c>
      <c r="J20" s="3101">
        <v>2670</v>
      </c>
      <c r="K20" s="3101">
        <v>3007</v>
      </c>
      <c r="L20" s="3101">
        <v>3564</v>
      </c>
      <c r="M20" s="3101">
        <v>4204</v>
      </c>
      <c r="N20" s="3101">
        <v>4859</v>
      </c>
      <c r="O20" s="3101">
        <v>4332</v>
      </c>
      <c r="P20" s="3101">
        <v>3307</v>
      </c>
      <c r="Q20" s="3101">
        <v>4049</v>
      </c>
      <c r="R20" s="3101">
        <v>5144</v>
      </c>
      <c r="S20" s="3101">
        <v>5514</v>
      </c>
      <c r="T20" s="3101">
        <v>5802</v>
      </c>
      <c r="U20" s="3101">
        <v>5962</v>
      </c>
      <c r="V20" s="3101">
        <v>5677</v>
      </c>
      <c r="W20" s="3101">
        <v>5947</v>
      </c>
      <c r="X20" s="3101">
        <v>6777</v>
      </c>
      <c r="Y20" s="3101">
        <v>7281</v>
      </c>
      <c r="Z20" s="3101">
        <v>7613</v>
      </c>
      <c r="AA20" s="3101">
        <v>7376</v>
      </c>
      <c r="AB20" s="3101">
        <v>8805</v>
      </c>
      <c r="AC20" s="3101">
        <v>10434</v>
      </c>
      <c r="AD20" s="3101">
        <v>9614</v>
      </c>
    </row>
    <row r="21" spans="1:30" x14ac:dyDescent="0.25">
      <c r="A21" s="3098" t="s">
        <v>148</v>
      </c>
      <c r="B21" s="3100">
        <v>12738</v>
      </c>
      <c r="C21" s="3100">
        <v>14526</v>
      </c>
      <c r="D21" s="3100">
        <v>19764</v>
      </c>
      <c r="E21" s="3100">
        <v>23127</v>
      </c>
      <c r="F21" s="3100">
        <v>27481</v>
      </c>
      <c r="G21" s="3100">
        <v>32429</v>
      </c>
      <c r="H21" s="3100">
        <v>36948</v>
      </c>
      <c r="I21" s="3100">
        <v>44337</v>
      </c>
      <c r="J21" s="3100">
        <v>44292</v>
      </c>
      <c r="K21" s="3100">
        <v>45600</v>
      </c>
      <c r="L21" s="3100">
        <v>48548</v>
      </c>
      <c r="M21" s="3100">
        <v>52445</v>
      </c>
      <c r="N21" s="3100">
        <v>53683</v>
      </c>
      <c r="O21" s="3100">
        <v>44995</v>
      </c>
      <c r="P21" s="3100">
        <v>44095</v>
      </c>
      <c r="Q21" s="3100">
        <v>47651</v>
      </c>
      <c r="R21" s="3100">
        <v>53866</v>
      </c>
      <c r="S21" s="3100">
        <v>57602</v>
      </c>
      <c r="T21" s="3100">
        <v>65263</v>
      </c>
      <c r="U21" s="3100">
        <v>75266</v>
      </c>
      <c r="V21" s="3100">
        <v>136152</v>
      </c>
      <c r="W21" s="3100">
        <v>131736</v>
      </c>
      <c r="X21" s="3100">
        <v>154077</v>
      </c>
      <c r="Y21" s="3100">
        <v>174311</v>
      </c>
      <c r="Z21" s="3100">
        <v>192449</v>
      </c>
      <c r="AA21" s="3100">
        <v>215671</v>
      </c>
      <c r="AB21" s="3100">
        <v>261705</v>
      </c>
      <c r="AC21" s="3100">
        <v>315940</v>
      </c>
      <c r="AD21" s="3100">
        <v>278807</v>
      </c>
    </row>
    <row r="22" spans="1:30" x14ac:dyDescent="0.25">
      <c r="A22" s="3098" t="s">
        <v>149</v>
      </c>
      <c r="B22" s="3101">
        <v>15908</v>
      </c>
      <c r="C22" s="3101">
        <v>17068</v>
      </c>
      <c r="D22" s="3101">
        <v>18850</v>
      </c>
      <c r="E22" s="3101">
        <v>19449</v>
      </c>
      <c r="F22" s="3101">
        <v>20523</v>
      </c>
      <c r="G22" s="3101">
        <v>22291</v>
      </c>
      <c r="H22" s="3101">
        <v>24566</v>
      </c>
      <c r="I22" s="3101">
        <v>24429</v>
      </c>
      <c r="J22" s="3101">
        <v>27146</v>
      </c>
      <c r="K22" s="3101">
        <v>30851</v>
      </c>
      <c r="L22" s="3101">
        <v>31017</v>
      </c>
      <c r="M22" s="3101">
        <v>34957</v>
      </c>
      <c r="N22" s="3101">
        <v>38841</v>
      </c>
      <c r="O22" s="3101">
        <v>41700</v>
      </c>
      <c r="P22" s="3101">
        <v>38278</v>
      </c>
      <c r="Q22" s="3101">
        <v>34929</v>
      </c>
      <c r="R22" s="3101">
        <v>31437</v>
      </c>
      <c r="S22" s="3101">
        <v>30046</v>
      </c>
      <c r="T22" s="3101">
        <v>29344</v>
      </c>
      <c r="U22" s="3101">
        <v>25080</v>
      </c>
      <c r="V22" s="3101">
        <v>24632</v>
      </c>
      <c r="W22" s="3101">
        <v>21163</v>
      </c>
      <c r="X22" s="3101">
        <v>20126</v>
      </c>
      <c r="Y22" s="3101">
        <v>23842</v>
      </c>
      <c r="Z22" s="3101">
        <v>21411</v>
      </c>
      <c r="AA22" s="3101">
        <v>19791</v>
      </c>
      <c r="AB22" s="3101">
        <v>22915</v>
      </c>
      <c r="AC22" s="3101">
        <v>32279</v>
      </c>
      <c r="AD22" s="3101">
        <v>30576</v>
      </c>
    </row>
    <row r="23" spans="1:30" x14ac:dyDescent="0.25">
      <c r="A23" s="3098" t="s">
        <v>150</v>
      </c>
      <c r="B23" s="3100">
        <v>93610</v>
      </c>
      <c r="C23" s="3100">
        <v>101323</v>
      </c>
      <c r="D23" s="3100">
        <v>97990</v>
      </c>
      <c r="E23" s="3100">
        <v>101436</v>
      </c>
      <c r="F23" s="3100">
        <v>111288</v>
      </c>
      <c r="G23" s="3100">
        <v>120034</v>
      </c>
      <c r="H23" s="3100">
        <v>129907</v>
      </c>
      <c r="I23" s="3100">
        <v>137463</v>
      </c>
      <c r="J23" s="3100">
        <v>147162</v>
      </c>
      <c r="K23" s="3100">
        <v>154675</v>
      </c>
      <c r="L23" s="3100">
        <v>167555</v>
      </c>
      <c r="M23" s="3100">
        <v>179843</v>
      </c>
      <c r="N23" s="3100">
        <v>207598</v>
      </c>
      <c r="O23" s="3100">
        <v>236335</v>
      </c>
      <c r="P23" s="3100">
        <v>237524</v>
      </c>
      <c r="Q23" s="3100">
        <v>231229</v>
      </c>
      <c r="R23" s="3100">
        <v>229106</v>
      </c>
      <c r="S23" s="3100">
        <v>226097</v>
      </c>
      <c r="T23" s="3100">
        <v>228410</v>
      </c>
      <c r="U23" s="3100">
        <v>228991</v>
      </c>
      <c r="V23" s="3100">
        <v>241610</v>
      </c>
      <c r="W23" s="3100">
        <v>254301</v>
      </c>
      <c r="X23" s="3100">
        <v>266082</v>
      </c>
      <c r="Y23" s="3100">
        <v>270320</v>
      </c>
      <c r="Z23" s="3100">
        <v>274131</v>
      </c>
      <c r="AA23" s="3100">
        <v>216501</v>
      </c>
      <c r="AB23" s="3100">
        <v>237406</v>
      </c>
      <c r="AC23" s="3100">
        <v>293877</v>
      </c>
      <c r="AD23" s="3100">
        <v>312506</v>
      </c>
    </row>
    <row r="24" spans="1:30" x14ac:dyDescent="0.25">
      <c r="A24" s="3098" t="s">
        <v>96</v>
      </c>
      <c r="B24" s="3101">
        <v>193513</v>
      </c>
      <c r="C24" s="3101">
        <v>190885</v>
      </c>
      <c r="D24" s="3101">
        <v>201314</v>
      </c>
      <c r="E24" s="3101">
        <v>220613</v>
      </c>
      <c r="F24" s="3101">
        <v>223177</v>
      </c>
      <c r="G24" s="3101">
        <v>236807</v>
      </c>
      <c r="H24" s="3101">
        <v>247464</v>
      </c>
      <c r="I24" s="3101">
        <v>249654</v>
      </c>
      <c r="J24" s="3101">
        <v>259329</v>
      </c>
      <c r="K24" s="3101">
        <v>271707</v>
      </c>
      <c r="L24" s="3101">
        <v>283877</v>
      </c>
      <c r="M24" s="3101">
        <v>300403</v>
      </c>
      <c r="N24" s="3101">
        <v>326193</v>
      </c>
      <c r="O24" s="3101">
        <v>331857</v>
      </c>
      <c r="P24" s="3101">
        <v>296978</v>
      </c>
      <c r="Q24" s="3101">
        <v>313477</v>
      </c>
      <c r="R24" s="3101">
        <v>321131</v>
      </c>
      <c r="S24" s="3101">
        <v>311992</v>
      </c>
      <c r="T24" s="3101">
        <v>320348</v>
      </c>
      <c r="U24" s="3101">
        <v>326668</v>
      </c>
      <c r="V24" s="3101">
        <v>346156</v>
      </c>
      <c r="W24" s="3101">
        <v>344535</v>
      </c>
      <c r="X24" s="3101">
        <v>355656</v>
      </c>
      <c r="Y24" s="3101">
        <v>357317</v>
      </c>
      <c r="Z24" s="3101">
        <v>382035</v>
      </c>
      <c r="AA24" s="3101">
        <v>359584</v>
      </c>
      <c r="AB24" s="3101">
        <v>423127</v>
      </c>
      <c r="AC24" s="3101">
        <v>424611</v>
      </c>
      <c r="AD24" s="3101">
        <v>483535</v>
      </c>
    </row>
    <row r="25" spans="1:30" x14ac:dyDescent="0.25">
      <c r="A25" s="3098" t="s">
        <v>151</v>
      </c>
      <c r="B25" s="3100">
        <v>2245</v>
      </c>
      <c r="C25" s="3100">
        <v>1992</v>
      </c>
      <c r="D25" s="3100">
        <v>2520</v>
      </c>
      <c r="E25" s="3100">
        <v>2402</v>
      </c>
      <c r="F25" s="3100">
        <v>1812</v>
      </c>
      <c r="G25" s="3100">
        <v>2202</v>
      </c>
      <c r="H25" s="3100">
        <v>2949</v>
      </c>
      <c r="I25" s="3100">
        <v>3389</v>
      </c>
      <c r="J25" s="3100">
        <v>3954</v>
      </c>
      <c r="K25" s="3100">
        <v>4744</v>
      </c>
      <c r="L25" s="3100">
        <v>5362</v>
      </c>
      <c r="M25" s="3100">
        <v>6572</v>
      </c>
      <c r="N25" s="3100">
        <v>7398</v>
      </c>
      <c r="O25" s="3100">
        <v>8677</v>
      </c>
      <c r="P25" s="3100">
        <v>7209</v>
      </c>
      <c r="Q25" s="3100">
        <v>7575</v>
      </c>
      <c r="R25" s="3100">
        <v>8042</v>
      </c>
      <c r="S25" s="3100">
        <v>7717</v>
      </c>
      <c r="T25" s="3100">
        <v>7729</v>
      </c>
      <c r="U25" s="3100">
        <v>7481</v>
      </c>
      <c r="V25" s="3100">
        <v>7892</v>
      </c>
      <c r="W25" s="3100">
        <v>8242</v>
      </c>
      <c r="X25" s="3100">
        <v>8724</v>
      </c>
      <c r="Y25" s="3100">
        <v>8852</v>
      </c>
      <c r="Z25" s="3100">
        <v>9902</v>
      </c>
      <c r="AA25" s="3100">
        <v>8441</v>
      </c>
      <c r="AB25" s="3100">
        <v>10855</v>
      </c>
      <c r="AC25" s="3100">
        <v>14101</v>
      </c>
      <c r="AD25" s="3100">
        <v>15895</v>
      </c>
    </row>
    <row r="26" spans="1:30" x14ac:dyDescent="0.25">
      <c r="A26" s="3098" t="s">
        <v>152</v>
      </c>
      <c r="B26" s="3101">
        <v>213042</v>
      </c>
      <c r="C26" s="3101">
        <v>245104</v>
      </c>
      <c r="D26" s="3101">
        <v>255214</v>
      </c>
      <c r="E26" s="3101">
        <v>254524</v>
      </c>
      <c r="F26" s="3101">
        <v>260114</v>
      </c>
      <c r="G26" s="3101">
        <v>281318</v>
      </c>
      <c r="H26" s="3101">
        <v>299965</v>
      </c>
      <c r="I26" s="3101">
        <v>305062</v>
      </c>
      <c r="J26" s="3101">
        <v>305161</v>
      </c>
      <c r="K26" s="3101">
        <v>315869</v>
      </c>
      <c r="L26" s="3101">
        <v>316580</v>
      </c>
      <c r="M26" s="3101">
        <v>323856</v>
      </c>
      <c r="N26" s="3101">
        <v>332157</v>
      </c>
      <c r="O26" s="3101">
        <v>334169</v>
      </c>
      <c r="P26" s="3101">
        <v>301521</v>
      </c>
      <c r="Q26" s="3101">
        <v>310013</v>
      </c>
      <c r="R26" s="3101">
        <v>319368</v>
      </c>
      <c r="S26" s="3101">
        <v>300926</v>
      </c>
      <c r="T26" s="3101">
        <v>298894</v>
      </c>
      <c r="U26" s="3101">
        <v>299211</v>
      </c>
      <c r="V26" s="3101">
        <v>308882</v>
      </c>
      <c r="W26" s="3101">
        <v>339291</v>
      </c>
      <c r="X26" s="3101">
        <v>349149</v>
      </c>
      <c r="Y26" s="3101">
        <v>352515</v>
      </c>
      <c r="Z26" s="3101">
        <v>362243</v>
      </c>
      <c r="AA26" s="3101">
        <v>320705</v>
      </c>
      <c r="AB26" s="3101">
        <v>391382</v>
      </c>
      <c r="AC26" s="3101">
        <v>445197</v>
      </c>
      <c r="AD26" s="3101">
        <v>472580</v>
      </c>
    </row>
    <row r="27" spans="1:30" x14ac:dyDescent="0.25">
      <c r="A27" s="3098" t="s">
        <v>153</v>
      </c>
      <c r="B27" s="3100">
        <v>2223</v>
      </c>
      <c r="C27" s="3100">
        <v>2242</v>
      </c>
      <c r="D27" s="3100">
        <v>2349</v>
      </c>
      <c r="E27" s="3100">
        <v>2637</v>
      </c>
      <c r="F27" s="3100">
        <v>2805</v>
      </c>
      <c r="G27" s="3100">
        <v>3137</v>
      </c>
      <c r="H27" s="3100">
        <v>3437</v>
      </c>
      <c r="I27" s="3100">
        <v>3421</v>
      </c>
      <c r="J27" s="3100">
        <v>3306</v>
      </c>
      <c r="K27" s="3100">
        <v>3398</v>
      </c>
      <c r="L27" s="3100">
        <v>3269</v>
      </c>
      <c r="M27" s="3100">
        <v>3362</v>
      </c>
      <c r="N27" s="3100">
        <v>3230</v>
      </c>
      <c r="O27" s="3100">
        <v>3390</v>
      </c>
      <c r="P27" s="3100">
        <v>3008</v>
      </c>
      <c r="Q27" s="3100">
        <v>3359</v>
      </c>
      <c r="R27" s="3100">
        <v>3378</v>
      </c>
      <c r="S27" s="3100">
        <v>3061</v>
      </c>
      <c r="T27" s="3100">
        <v>3017</v>
      </c>
      <c r="U27" s="3100">
        <v>2616</v>
      </c>
      <c r="V27" s="3100">
        <v>2697</v>
      </c>
      <c r="W27" s="3100">
        <v>3159</v>
      </c>
      <c r="X27" s="3100">
        <v>3457</v>
      </c>
      <c r="Y27" s="3100">
        <v>3995</v>
      </c>
      <c r="Z27" s="3100">
        <v>4100</v>
      </c>
      <c r="AA27" s="3100">
        <v>3786</v>
      </c>
      <c r="AB27" s="3100">
        <v>4758</v>
      </c>
      <c r="AC27" s="3100">
        <v>4846</v>
      </c>
      <c r="AD27" s="3100">
        <v>4541</v>
      </c>
    </row>
    <row r="28" spans="1:30" x14ac:dyDescent="0.25">
      <c r="A28" s="3098" t="s">
        <v>154</v>
      </c>
      <c r="B28" s="3101">
        <v>954</v>
      </c>
      <c r="C28" s="3101">
        <v>996</v>
      </c>
      <c r="D28" s="3101">
        <v>1590</v>
      </c>
      <c r="E28" s="3101">
        <v>1820</v>
      </c>
      <c r="F28" s="3101">
        <v>2148</v>
      </c>
      <c r="G28" s="3101">
        <v>2638</v>
      </c>
      <c r="H28" s="3101">
        <v>3010</v>
      </c>
      <c r="I28" s="3101">
        <v>3479</v>
      </c>
      <c r="J28" s="3101">
        <v>3449</v>
      </c>
      <c r="K28" s="3101">
        <v>3814</v>
      </c>
      <c r="L28" s="3101">
        <v>4167</v>
      </c>
      <c r="M28" s="3101">
        <v>4695</v>
      </c>
      <c r="N28" s="3101">
        <v>5739</v>
      </c>
      <c r="O28" s="3101">
        <v>5696</v>
      </c>
      <c r="P28" s="3101">
        <v>5170</v>
      </c>
      <c r="Q28" s="3101">
        <v>5363</v>
      </c>
      <c r="R28" s="3101">
        <v>5735</v>
      </c>
      <c r="S28" s="3101">
        <v>6653</v>
      </c>
      <c r="T28" s="3101">
        <v>6671</v>
      </c>
      <c r="U28" s="3101">
        <v>6633</v>
      </c>
      <c r="V28" s="3101">
        <v>6374</v>
      </c>
      <c r="W28" s="3101">
        <v>6284</v>
      </c>
      <c r="X28" s="3101">
        <v>6675</v>
      </c>
      <c r="Y28" s="3101">
        <v>6924</v>
      </c>
      <c r="Z28" s="3101">
        <v>7001</v>
      </c>
      <c r="AA28" s="3101">
        <v>6536</v>
      </c>
      <c r="AB28" s="3101">
        <v>8672</v>
      </c>
      <c r="AC28" s="3101">
        <v>8697</v>
      </c>
      <c r="AD28" s="3101">
        <v>8383</v>
      </c>
    </row>
    <row r="29" spans="1:30" x14ac:dyDescent="0.25">
      <c r="A29" s="3098" t="s">
        <v>155</v>
      </c>
      <c r="B29" s="3100">
        <v>1266</v>
      </c>
      <c r="C29" s="3100">
        <v>1653</v>
      </c>
      <c r="D29" s="3100">
        <v>2167</v>
      </c>
      <c r="E29" s="3100">
        <v>2196</v>
      </c>
      <c r="F29" s="3100">
        <v>2123</v>
      </c>
      <c r="G29" s="3100">
        <v>3283</v>
      </c>
      <c r="H29" s="3100">
        <v>4138</v>
      </c>
      <c r="I29" s="3100">
        <v>4716</v>
      </c>
      <c r="J29" s="3100">
        <v>5408</v>
      </c>
      <c r="K29" s="3100">
        <v>5990</v>
      </c>
      <c r="L29" s="3100">
        <v>6885</v>
      </c>
      <c r="M29" s="3100">
        <v>7494</v>
      </c>
      <c r="N29" s="3100">
        <v>9274</v>
      </c>
      <c r="O29" s="3100">
        <v>10053</v>
      </c>
      <c r="P29" s="3100">
        <v>8312</v>
      </c>
      <c r="Q29" s="3100">
        <v>9320</v>
      </c>
      <c r="R29" s="3100">
        <v>11242</v>
      </c>
      <c r="S29" s="3100">
        <v>12224</v>
      </c>
      <c r="T29" s="3100">
        <v>12758</v>
      </c>
      <c r="U29" s="3100">
        <v>13070</v>
      </c>
      <c r="V29" s="3100">
        <v>12587</v>
      </c>
      <c r="W29" s="3100">
        <v>12347</v>
      </c>
      <c r="X29" s="3100">
        <v>13582</v>
      </c>
      <c r="Y29" s="3100">
        <v>14862</v>
      </c>
      <c r="Z29" s="3100">
        <v>15230</v>
      </c>
      <c r="AA29" s="3100">
        <v>15221</v>
      </c>
      <c r="AB29" s="3100">
        <v>16751</v>
      </c>
      <c r="AC29" s="3100">
        <v>20508</v>
      </c>
      <c r="AD29" s="3100">
        <v>20215</v>
      </c>
    </row>
    <row r="30" spans="1:30" x14ac:dyDescent="0.25">
      <c r="A30" s="3098" t="s">
        <v>156</v>
      </c>
      <c r="B30" s="3101">
        <v>2531</v>
      </c>
      <c r="C30" s="3101">
        <v>2652</v>
      </c>
      <c r="D30" s="3101">
        <v>2839</v>
      </c>
      <c r="E30" s="3101">
        <v>3319</v>
      </c>
      <c r="F30" s="3101">
        <v>3593</v>
      </c>
      <c r="G30" s="3101">
        <v>3961</v>
      </c>
      <c r="H30" s="3101">
        <v>4155</v>
      </c>
      <c r="I30" s="3101">
        <v>4119</v>
      </c>
      <c r="J30" s="3101">
        <v>4362</v>
      </c>
      <c r="K30" s="3101">
        <v>4571</v>
      </c>
      <c r="L30" s="3101">
        <v>4652</v>
      </c>
      <c r="M30" s="3101">
        <v>5009</v>
      </c>
      <c r="N30" s="3101">
        <v>6147</v>
      </c>
      <c r="O30" s="3101">
        <v>6559</v>
      </c>
      <c r="P30" s="3101">
        <v>5740</v>
      </c>
      <c r="Q30" s="3101">
        <v>6829</v>
      </c>
      <c r="R30" s="3101">
        <v>7301</v>
      </c>
      <c r="S30" s="3101">
        <v>7174</v>
      </c>
      <c r="T30" s="3101">
        <v>7624</v>
      </c>
      <c r="U30" s="3101">
        <v>7894</v>
      </c>
      <c r="V30" s="3101">
        <v>9286</v>
      </c>
      <c r="W30" s="3101">
        <v>10682</v>
      </c>
      <c r="X30" s="3101">
        <v>10091</v>
      </c>
      <c r="Y30" s="3101">
        <v>10136</v>
      </c>
      <c r="Z30" s="3101">
        <v>10724</v>
      </c>
      <c r="AA30" s="3101">
        <v>11569</v>
      </c>
      <c r="AB30" s="3101">
        <v>13778</v>
      </c>
      <c r="AC30" s="3101">
        <v>14789</v>
      </c>
      <c r="AD30" s="3101">
        <v>13519</v>
      </c>
    </row>
    <row r="31" spans="1:30" x14ac:dyDescent="0.25">
      <c r="A31" s="3098" t="s">
        <v>157</v>
      </c>
      <c r="B31" s="3100">
        <v>4277</v>
      </c>
      <c r="C31" s="3100">
        <v>4672</v>
      </c>
      <c r="D31" s="3100">
        <v>7002</v>
      </c>
      <c r="E31" s="3100">
        <v>7972</v>
      </c>
      <c r="F31" s="3100">
        <v>8543</v>
      </c>
      <c r="G31" s="3100">
        <v>8948</v>
      </c>
      <c r="H31" s="3100">
        <v>11099</v>
      </c>
      <c r="I31" s="3100">
        <v>15111</v>
      </c>
      <c r="J31" s="3100">
        <v>14677</v>
      </c>
      <c r="K31" s="3100">
        <v>17041</v>
      </c>
      <c r="L31" s="3100">
        <v>18275</v>
      </c>
      <c r="M31" s="3100">
        <v>20006</v>
      </c>
      <c r="N31" s="3100">
        <v>21794</v>
      </c>
      <c r="O31" s="3100">
        <v>23191</v>
      </c>
      <c r="P31" s="3100">
        <v>19816</v>
      </c>
      <c r="Q31" s="3100">
        <v>21441</v>
      </c>
      <c r="R31" s="3100">
        <v>22318</v>
      </c>
      <c r="S31" s="3100">
        <v>21335</v>
      </c>
      <c r="T31" s="3100">
        <v>23319</v>
      </c>
      <c r="U31" s="3100">
        <v>25745</v>
      </c>
      <c r="V31" s="3100">
        <v>28172</v>
      </c>
      <c r="W31" s="3100">
        <v>27654</v>
      </c>
      <c r="X31" s="3100">
        <v>29753</v>
      </c>
      <c r="Y31" s="3100">
        <v>31631</v>
      </c>
      <c r="Z31" s="3100">
        <v>32309</v>
      </c>
      <c r="AA31" s="3100">
        <v>30074</v>
      </c>
      <c r="AB31" s="3100">
        <v>35444</v>
      </c>
      <c r="AC31" s="3100">
        <v>36902</v>
      </c>
      <c r="AD31" s="3100">
        <v>44558</v>
      </c>
    </row>
    <row r="32" spans="1:30" x14ac:dyDescent="0.25">
      <c r="A32" s="3098" t="s">
        <v>158</v>
      </c>
      <c r="B32" s="3101">
        <v>742</v>
      </c>
      <c r="C32" s="3101">
        <v>775</v>
      </c>
      <c r="D32" s="3101">
        <v>893</v>
      </c>
      <c r="E32" s="3101">
        <v>995</v>
      </c>
      <c r="F32" s="3101">
        <v>1063</v>
      </c>
      <c r="G32" s="3101">
        <v>1262</v>
      </c>
      <c r="H32" s="3101">
        <v>1194</v>
      </c>
      <c r="I32" s="3101">
        <v>1312</v>
      </c>
      <c r="J32" s="3101">
        <v>1343</v>
      </c>
      <c r="K32" s="3101">
        <v>1304</v>
      </c>
      <c r="L32" s="3101">
        <v>1325</v>
      </c>
      <c r="M32" s="3101">
        <v>1354</v>
      </c>
      <c r="N32" s="3101">
        <v>1502</v>
      </c>
      <c r="O32" s="3101">
        <v>1766</v>
      </c>
      <c r="P32" s="3101">
        <v>1611</v>
      </c>
      <c r="Q32" s="3101">
        <v>1871</v>
      </c>
      <c r="R32" s="3101">
        <v>1809</v>
      </c>
      <c r="S32" s="3101">
        <v>1988</v>
      </c>
      <c r="T32" s="3101">
        <v>2242</v>
      </c>
      <c r="U32" s="3101">
        <v>2736</v>
      </c>
      <c r="V32" s="3101">
        <v>3359</v>
      </c>
      <c r="W32" s="3101">
        <v>3339</v>
      </c>
      <c r="X32" s="3101">
        <v>4292</v>
      </c>
      <c r="Y32" s="3101">
        <v>4478</v>
      </c>
      <c r="Z32" s="3101">
        <v>4519</v>
      </c>
      <c r="AA32" s="3101">
        <v>4773</v>
      </c>
      <c r="AB32" s="3101">
        <v>6150</v>
      </c>
      <c r="AC32" s="3101">
        <v>6810</v>
      </c>
      <c r="AD32" s="3101">
        <v>7462</v>
      </c>
    </row>
    <row r="33" spans="1:30" x14ac:dyDescent="0.25">
      <c r="A33" s="3098" t="s">
        <v>159</v>
      </c>
      <c r="B33" s="3100">
        <v>70684</v>
      </c>
      <c r="C33" s="3100">
        <v>73649</v>
      </c>
      <c r="D33" s="3100">
        <v>79628</v>
      </c>
      <c r="E33" s="3100">
        <v>86271</v>
      </c>
      <c r="F33" s="3100">
        <v>89129</v>
      </c>
      <c r="G33" s="3100">
        <v>95498</v>
      </c>
      <c r="H33" s="3100">
        <v>107391</v>
      </c>
      <c r="I33" s="3100">
        <v>111704</v>
      </c>
      <c r="J33" s="3100">
        <v>110184</v>
      </c>
      <c r="K33" s="3100">
        <v>118269</v>
      </c>
      <c r="L33" s="3100">
        <v>127422</v>
      </c>
      <c r="M33" s="3100">
        <v>140231</v>
      </c>
      <c r="N33" s="3100">
        <v>151711</v>
      </c>
      <c r="O33" s="3100">
        <v>155406</v>
      </c>
      <c r="P33" s="3100">
        <v>139560</v>
      </c>
      <c r="Q33" s="3100">
        <v>143957</v>
      </c>
      <c r="R33" s="3100">
        <v>145131</v>
      </c>
      <c r="S33" s="3100">
        <v>144145</v>
      </c>
      <c r="T33" s="3100">
        <v>146939</v>
      </c>
      <c r="U33" s="3100">
        <v>147117</v>
      </c>
      <c r="V33" s="3100">
        <v>162305</v>
      </c>
      <c r="W33" s="3100">
        <v>166092</v>
      </c>
      <c r="X33" s="3100">
        <v>176088</v>
      </c>
      <c r="Y33" s="3100">
        <v>181313</v>
      </c>
      <c r="Z33" s="3100">
        <v>191973</v>
      </c>
      <c r="AA33" s="3100">
        <v>187885</v>
      </c>
      <c r="AB33" s="3100">
        <v>223578</v>
      </c>
      <c r="AC33" s="3100">
        <v>256241</v>
      </c>
      <c r="AD33" s="3100">
        <v>276335</v>
      </c>
    </row>
    <row r="34" spans="1:30" x14ac:dyDescent="0.25">
      <c r="A34" s="3098" t="s">
        <v>160</v>
      </c>
      <c r="B34" s="3101">
        <v>34021</v>
      </c>
      <c r="C34" s="3101">
        <v>35610</v>
      </c>
      <c r="D34" s="3101">
        <v>38258</v>
      </c>
      <c r="E34" s="3101">
        <v>40646</v>
      </c>
      <c r="F34" s="3101">
        <v>42960</v>
      </c>
      <c r="G34" s="3101">
        <v>46119</v>
      </c>
      <c r="H34" s="3101">
        <v>49348</v>
      </c>
      <c r="I34" s="3101">
        <v>50976</v>
      </c>
      <c r="J34" s="3101">
        <v>53070</v>
      </c>
      <c r="K34" s="3101">
        <v>57452</v>
      </c>
      <c r="L34" s="3101">
        <v>61605</v>
      </c>
      <c r="M34" s="3101">
        <v>66421</v>
      </c>
      <c r="N34" s="3101">
        <v>71418</v>
      </c>
      <c r="O34" s="3101">
        <v>70521</v>
      </c>
      <c r="P34" s="3101">
        <v>65484</v>
      </c>
      <c r="Q34" s="3101">
        <v>67790</v>
      </c>
      <c r="R34" s="3101">
        <v>71821</v>
      </c>
      <c r="S34" s="3101">
        <v>72066</v>
      </c>
      <c r="T34" s="3101">
        <v>70074</v>
      </c>
      <c r="U34" s="3101">
        <v>72715</v>
      </c>
      <c r="V34" s="3101">
        <v>75951</v>
      </c>
      <c r="W34" s="3101">
        <v>80678</v>
      </c>
      <c r="X34" s="3101">
        <v>82504</v>
      </c>
      <c r="Y34" s="3101">
        <v>87235</v>
      </c>
      <c r="Z34" s="3101">
        <v>87983</v>
      </c>
      <c r="AA34" s="3101">
        <v>90917</v>
      </c>
      <c r="AB34" s="3101">
        <v>97586</v>
      </c>
      <c r="AC34" s="3101">
        <v>103438</v>
      </c>
      <c r="AD34" s="3101">
        <v>99402</v>
      </c>
    </row>
    <row r="35" spans="1:30" x14ac:dyDescent="0.25">
      <c r="A35" s="3098" t="s">
        <v>161</v>
      </c>
      <c r="B35" s="3100">
        <v>16683</v>
      </c>
      <c r="C35" s="3100">
        <v>17709</v>
      </c>
      <c r="D35" s="3100">
        <v>20059</v>
      </c>
      <c r="E35" s="3100">
        <v>21713</v>
      </c>
      <c r="F35" s="3100">
        <v>23393</v>
      </c>
      <c r="G35" s="3100">
        <v>27852</v>
      </c>
      <c r="H35" s="3100">
        <v>28255</v>
      </c>
      <c r="I35" s="3100">
        <v>31593</v>
      </c>
      <c r="J35" s="3100">
        <v>32787</v>
      </c>
      <c r="K35" s="3100">
        <v>40714</v>
      </c>
      <c r="L35" s="3100">
        <v>49349</v>
      </c>
      <c r="M35" s="3100">
        <v>56407</v>
      </c>
      <c r="N35" s="3100">
        <v>61734</v>
      </c>
      <c r="O35" s="3100">
        <v>69044</v>
      </c>
      <c r="P35" s="3100">
        <v>68911</v>
      </c>
      <c r="Q35" s="3100">
        <v>71818</v>
      </c>
      <c r="R35" s="3100">
        <v>79450</v>
      </c>
      <c r="S35" s="3100">
        <v>81545</v>
      </c>
      <c r="T35" s="3100">
        <v>82719</v>
      </c>
      <c r="U35" s="3100">
        <v>84051</v>
      </c>
      <c r="V35" s="3100">
        <v>95198</v>
      </c>
      <c r="W35" s="3100">
        <v>88636</v>
      </c>
      <c r="X35" s="3100">
        <v>93222</v>
      </c>
      <c r="Y35" s="3100">
        <v>97136</v>
      </c>
      <c r="Z35" s="3100">
        <v>109947</v>
      </c>
      <c r="AA35" s="3100">
        <v>113319</v>
      </c>
      <c r="AB35" s="3100">
        <v>131236</v>
      </c>
      <c r="AC35" s="3100">
        <v>157994</v>
      </c>
      <c r="AD35" s="3100">
        <v>180500</v>
      </c>
    </row>
    <row r="36" spans="1:30" x14ac:dyDescent="0.25">
      <c r="A36" s="3098" t="s">
        <v>103</v>
      </c>
      <c r="B36" s="3101">
        <v>15802</v>
      </c>
      <c r="C36" s="3101">
        <v>16486</v>
      </c>
      <c r="D36" s="3101">
        <v>18029</v>
      </c>
      <c r="E36" s="3101">
        <v>18854</v>
      </c>
      <c r="F36" s="3101">
        <v>20588</v>
      </c>
      <c r="G36" s="3101">
        <v>22031</v>
      </c>
      <c r="H36" s="3101">
        <v>22491</v>
      </c>
      <c r="I36" s="3101">
        <v>23321</v>
      </c>
      <c r="J36" s="3101">
        <v>24114</v>
      </c>
      <c r="K36" s="3101">
        <v>24594</v>
      </c>
      <c r="L36" s="3101">
        <v>24668</v>
      </c>
      <c r="M36" s="3101">
        <v>25930</v>
      </c>
      <c r="N36" s="3101">
        <v>29445</v>
      </c>
      <c r="O36" s="3101">
        <v>28523</v>
      </c>
      <c r="P36" s="3101">
        <v>30121</v>
      </c>
      <c r="Q36" s="3101">
        <v>31219</v>
      </c>
      <c r="R36" s="3101">
        <v>30465</v>
      </c>
      <c r="S36" s="3101">
        <v>30639</v>
      </c>
      <c r="T36" s="3101">
        <v>32801</v>
      </c>
      <c r="U36" s="3101">
        <v>33590</v>
      </c>
      <c r="V36" s="3101">
        <v>35645</v>
      </c>
      <c r="W36" s="3101">
        <v>37802</v>
      </c>
      <c r="X36" s="3101">
        <v>39705</v>
      </c>
      <c r="Y36" s="3101">
        <v>39961</v>
      </c>
      <c r="Z36" s="3101">
        <v>40997</v>
      </c>
      <c r="AA36" s="3101">
        <v>34738</v>
      </c>
      <c r="AB36" s="3101">
        <v>37718</v>
      </c>
      <c r="AC36" s="3101">
        <v>44720</v>
      </c>
      <c r="AD36" s="3101">
        <v>46384</v>
      </c>
    </row>
    <row r="37" spans="1:30" x14ac:dyDescent="0.25">
      <c r="A37" s="3098" t="s">
        <v>162</v>
      </c>
      <c r="B37" s="3100">
        <v>7356</v>
      </c>
      <c r="C37" s="3100">
        <v>7203</v>
      </c>
      <c r="D37" s="3100">
        <v>8830</v>
      </c>
      <c r="E37" s="3100">
        <v>8862</v>
      </c>
      <c r="F37" s="3100">
        <v>8605</v>
      </c>
      <c r="G37" s="3100">
        <v>8788</v>
      </c>
      <c r="H37" s="3100">
        <v>7674</v>
      </c>
      <c r="I37" s="3100">
        <v>10785</v>
      </c>
      <c r="J37" s="3100">
        <v>12746</v>
      </c>
      <c r="K37" s="3100">
        <v>14365</v>
      </c>
      <c r="L37" s="3100">
        <v>18320</v>
      </c>
      <c r="M37" s="3100">
        <v>24144</v>
      </c>
      <c r="N37" s="3100">
        <v>40255</v>
      </c>
      <c r="O37" s="3100">
        <v>46195</v>
      </c>
      <c r="P37" s="3100">
        <v>44225</v>
      </c>
      <c r="Q37" s="3100">
        <v>39784</v>
      </c>
      <c r="R37" s="3100">
        <v>43937</v>
      </c>
      <c r="S37" s="3100">
        <v>47154</v>
      </c>
      <c r="T37" s="3100">
        <v>40510</v>
      </c>
      <c r="U37" s="3100">
        <v>45235</v>
      </c>
      <c r="V37" s="3100">
        <v>48208</v>
      </c>
      <c r="W37" s="3100">
        <v>46672</v>
      </c>
      <c r="X37" s="3100">
        <v>53496</v>
      </c>
      <c r="Y37" s="3100">
        <v>63331</v>
      </c>
      <c r="Z37" s="3100">
        <v>62653</v>
      </c>
      <c r="AA37" s="3100">
        <v>60891</v>
      </c>
      <c r="AB37" s="3100">
        <v>70943</v>
      </c>
      <c r="AC37" s="3100">
        <v>88373</v>
      </c>
      <c r="AD37" s="3100">
        <v>96389</v>
      </c>
    </row>
    <row r="38" spans="1:30" x14ac:dyDescent="0.25">
      <c r="A38" s="3098" t="s">
        <v>163</v>
      </c>
      <c r="B38" s="3101">
        <v>1675</v>
      </c>
      <c r="C38" s="3101">
        <v>1854</v>
      </c>
      <c r="D38" s="3101">
        <v>2474</v>
      </c>
      <c r="E38" s="3101">
        <v>2861</v>
      </c>
      <c r="F38" s="3101">
        <v>3265</v>
      </c>
      <c r="G38" s="3101">
        <v>3158</v>
      </c>
      <c r="H38" s="3101">
        <v>3563</v>
      </c>
      <c r="I38" s="3101">
        <v>3845</v>
      </c>
      <c r="J38" s="3101">
        <v>4357</v>
      </c>
      <c r="K38" s="3101">
        <v>4605</v>
      </c>
      <c r="L38" s="3101">
        <v>4713</v>
      </c>
      <c r="M38" s="3101">
        <v>5435</v>
      </c>
      <c r="N38" s="3101">
        <v>6548</v>
      </c>
      <c r="O38" s="3101">
        <v>7015</v>
      </c>
      <c r="P38" s="3101">
        <v>5965</v>
      </c>
      <c r="Q38" s="3101">
        <v>5835</v>
      </c>
      <c r="R38" s="3101">
        <v>6141</v>
      </c>
      <c r="S38" s="3101">
        <v>6119</v>
      </c>
      <c r="T38" s="3101">
        <v>6452</v>
      </c>
      <c r="U38" s="3101">
        <v>6883</v>
      </c>
      <c r="V38" s="3101">
        <v>7075</v>
      </c>
      <c r="W38" s="3101">
        <v>7312</v>
      </c>
      <c r="X38" s="3101">
        <v>8119</v>
      </c>
      <c r="Y38" s="3101">
        <v>8548</v>
      </c>
      <c r="Z38" s="3101">
        <v>8946</v>
      </c>
      <c r="AA38" s="3101">
        <v>9071</v>
      </c>
      <c r="AB38" s="3101">
        <v>9697</v>
      </c>
      <c r="AC38" s="3101">
        <v>9819</v>
      </c>
      <c r="AD38" s="3101">
        <v>12364</v>
      </c>
    </row>
    <row r="39" spans="1:30" x14ac:dyDescent="0.25">
      <c r="A39" s="3098" t="s">
        <v>164</v>
      </c>
      <c r="B39" s="3100">
        <v>2942</v>
      </c>
      <c r="C39" s="3100">
        <v>3392</v>
      </c>
      <c r="D39" s="3100">
        <v>4150</v>
      </c>
      <c r="E39" s="3100">
        <v>4588</v>
      </c>
      <c r="F39" s="3100">
        <v>4745</v>
      </c>
      <c r="G39" s="3100">
        <v>5578</v>
      </c>
      <c r="H39" s="3100">
        <v>6250</v>
      </c>
      <c r="I39" s="3100">
        <v>6462</v>
      </c>
      <c r="J39" s="3100">
        <v>7556</v>
      </c>
      <c r="K39" s="3100">
        <v>9696</v>
      </c>
      <c r="L39" s="3100">
        <v>10731</v>
      </c>
      <c r="M39" s="3100">
        <v>13382</v>
      </c>
      <c r="N39" s="3100">
        <v>16872</v>
      </c>
      <c r="O39" s="3100">
        <v>19442</v>
      </c>
      <c r="P39" s="3100">
        <v>16640</v>
      </c>
      <c r="Q39" s="3100">
        <v>19767</v>
      </c>
      <c r="R39" s="3100">
        <v>20901</v>
      </c>
      <c r="S39" s="3100">
        <v>22285</v>
      </c>
      <c r="T39" s="3100">
        <v>21923</v>
      </c>
      <c r="U39" s="3100">
        <v>22332</v>
      </c>
      <c r="V39" s="3100">
        <v>23734</v>
      </c>
      <c r="W39" s="3100">
        <v>22835</v>
      </c>
      <c r="X39" s="3100">
        <v>22768</v>
      </c>
      <c r="Y39" s="3100">
        <v>22884</v>
      </c>
      <c r="Z39" s="3100">
        <v>22419</v>
      </c>
      <c r="AA39" s="3100">
        <v>21908</v>
      </c>
      <c r="AB39" s="3100">
        <v>23233</v>
      </c>
      <c r="AC39" s="3100">
        <v>22690</v>
      </c>
      <c r="AD39" s="3100">
        <v>32007</v>
      </c>
    </row>
    <row r="40" spans="1:30" x14ac:dyDescent="0.25">
      <c r="A40" s="3098" t="s">
        <v>165</v>
      </c>
      <c r="B40" s="3101">
        <v>24600</v>
      </c>
      <c r="C40" s="3101">
        <v>24492</v>
      </c>
      <c r="D40" s="3101">
        <v>27467</v>
      </c>
      <c r="E40" s="3101">
        <v>30742</v>
      </c>
      <c r="F40" s="3101">
        <v>32382</v>
      </c>
      <c r="G40" s="3101">
        <v>36020</v>
      </c>
      <c r="H40" s="3101">
        <v>39204</v>
      </c>
      <c r="I40" s="3101">
        <v>39652</v>
      </c>
      <c r="J40" s="3101">
        <v>39746</v>
      </c>
      <c r="K40" s="3101">
        <v>42507</v>
      </c>
      <c r="L40" s="3101">
        <v>42636</v>
      </c>
      <c r="M40" s="3101">
        <v>44670</v>
      </c>
      <c r="N40" s="3101">
        <v>50723</v>
      </c>
      <c r="O40" s="3101">
        <v>51132</v>
      </c>
      <c r="P40" s="3101">
        <v>40435</v>
      </c>
      <c r="Q40" s="3101">
        <v>42970</v>
      </c>
      <c r="R40" s="3101">
        <v>43691</v>
      </c>
      <c r="S40" s="3101">
        <v>41175</v>
      </c>
      <c r="T40" s="3101">
        <v>41673</v>
      </c>
      <c r="U40" s="3101">
        <v>41714</v>
      </c>
      <c r="V40" s="3101">
        <v>43681</v>
      </c>
      <c r="W40" s="3101">
        <v>45102</v>
      </c>
      <c r="X40" s="3101">
        <v>51261</v>
      </c>
      <c r="Y40" s="3101">
        <v>51673</v>
      </c>
      <c r="Z40" s="3101">
        <v>53466</v>
      </c>
      <c r="AA40" s="3101">
        <v>54207</v>
      </c>
      <c r="AB40" s="3101">
        <v>55504</v>
      </c>
      <c r="AC40" s="3101">
        <v>59813</v>
      </c>
      <c r="AD40" s="3101">
        <v>58750</v>
      </c>
    </row>
    <row r="41" spans="1:30" x14ac:dyDescent="0.25">
      <c r="A41" s="3098" t="s">
        <v>166</v>
      </c>
      <c r="B41" s="3100">
        <v>51691</v>
      </c>
      <c r="C41" s="3100">
        <v>52531</v>
      </c>
      <c r="D41" s="3100">
        <v>53951</v>
      </c>
      <c r="E41" s="3100">
        <v>55314</v>
      </c>
      <c r="F41" s="3100">
        <v>58602</v>
      </c>
      <c r="G41" s="3100">
        <v>64759</v>
      </c>
      <c r="H41" s="3100">
        <v>57173</v>
      </c>
      <c r="I41" s="3100">
        <v>61096</v>
      </c>
      <c r="J41" s="3100">
        <v>64069</v>
      </c>
      <c r="K41" s="3100">
        <v>69897</v>
      </c>
      <c r="L41" s="3100">
        <v>70961</v>
      </c>
      <c r="M41" s="3100">
        <v>81732</v>
      </c>
      <c r="N41" s="3100">
        <v>83209</v>
      </c>
      <c r="O41" s="3100">
        <v>77504</v>
      </c>
      <c r="P41" s="3100">
        <v>64068</v>
      </c>
      <c r="Q41" s="3100">
        <v>85169</v>
      </c>
      <c r="R41" s="3100">
        <v>92712</v>
      </c>
      <c r="S41" s="3100">
        <v>88742</v>
      </c>
      <c r="T41" s="3100">
        <v>88795</v>
      </c>
      <c r="U41" s="3100">
        <v>89818</v>
      </c>
      <c r="V41" s="3100">
        <v>100889</v>
      </c>
      <c r="W41" s="3100">
        <v>100508</v>
      </c>
      <c r="X41" s="3100">
        <v>100762</v>
      </c>
      <c r="Y41" s="3100">
        <v>97659</v>
      </c>
      <c r="Z41" s="3100">
        <v>105529</v>
      </c>
      <c r="AA41" s="3100">
        <v>109752</v>
      </c>
      <c r="AB41" s="3100">
        <v>129394</v>
      </c>
      <c r="AC41" s="3100">
        <v>130436</v>
      </c>
      <c r="AD41" s="3100">
        <v>124697</v>
      </c>
    </row>
    <row r="42" spans="1:30" x14ac:dyDescent="0.25">
      <c r="A42" s="3098" t="s">
        <v>167</v>
      </c>
      <c r="B42" s="3101" t="s">
        <v>140</v>
      </c>
      <c r="C42" s="3101" t="s">
        <v>140</v>
      </c>
      <c r="D42" s="3101" t="s">
        <v>140</v>
      </c>
      <c r="E42" s="3101" t="s">
        <v>140</v>
      </c>
      <c r="F42" s="3101" t="s">
        <v>140</v>
      </c>
      <c r="G42" s="3101">
        <v>1913</v>
      </c>
      <c r="H42" s="3101">
        <v>2092</v>
      </c>
      <c r="I42" s="3101">
        <v>2154</v>
      </c>
      <c r="J42" s="3101">
        <v>1885</v>
      </c>
      <c r="K42" s="3101">
        <v>1983</v>
      </c>
      <c r="L42" s="3101">
        <v>2010</v>
      </c>
      <c r="M42" s="3101">
        <v>1753</v>
      </c>
      <c r="N42" s="3101">
        <v>1619</v>
      </c>
      <c r="O42" s="3101">
        <v>2580</v>
      </c>
      <c r="P42" s="3101">
        <v>2366</v>
      </c>
      <c r="Q42" s="3101">
        <v>2760</v>
      </c>
      <c r="R42" s="3101">
        <v>2749</v>
      </c>
      <c r="S42" s="3101">
        <v>2510</v>
      </c>
      <c r="T42" s="3101">
        <v>2722</v>
      </c>
      <c r="U42" s="3101">
        <v>2975</v>
      </c>
      <c r="V42" s="3101" t="s">
        <v>140</v>
      </c>
      <c r="W42" s="3101" t="s">
        <v>140</v>
      </c>
      <c r="X42" s="3101" t="s">
        <v>140</v>
      </c>
      <c r="Y42" s="3101" t="s">
        <v>140</v>
      </c>
      <c r="Z42" s="3101" t="s">
        <v>140</v>
      </c>
      <c r="AA42" s="3101" t="s">
        <v>140</v>
      </c>
      <c r="AB42" s="3101" t="s">
        <v>140</v>
      </c>
      <c r="AC42" s="3101" t="s">
        <v>140</v>
      </c>
      <c r="AD42" s="3101" t="s">
        <v>140</v>
      </c>
    </row>
    <row r="43" spans="1:30" x14ac:dyDescent="0.25">
      <c r="A43" s="3098" t="s">
        <v>168</v>
      </c>
      <c r="B43" s="3100">
        <v>29406</v>
      </c>
      <c r="C43" s="3100">
        <v>35685</v>
      </c>
      <c r="D43" s="3100">
        <v>39786</v>
      </c>
      <c r="E43" s="3100">
        <v>32520</v>
      </c>
      <c r="F43" s="3100">
        <v>39439</v>
      </c>
      <c r="G43" s="3100">
        <v>63289</v>
      </c>
      <c r="H43" s="3100">
        <v>65136</v>
      </c>
      <c r="I43" s="3100">
        <v>63640</v>
      </c>
      <c r="J43" s="3100">
        <v>62238</v>
      </c>
      <c r="K43" s="3100">
        <v>71800</v>
      </c>
      <c r="L43" s="3100">
        <v>91744</v>
      </c>
      <c r="M43" s="3100">
        <v>106091</v>
      </c>
      <c r="N43" s="3100">
        <v>105367</v>
      </c>
      <c r="O43" s="3100">
        <v>122055</v>
      </c>
      <c r="P43" s="3100">
        <v>90706</v>
      </c>
      <c r="Q43" s="3100">
        <v>110310</v>
      </c>
      <c r="R43" s="3100">
        <v>127124</v>
      </c>
      <c r="S43" s="3100">
        <v>139125</v>
      </c>
      <c r="T43" s="3100">
        <v>132585</v>
      </c>
      <c r="U43" s="3100">
        <v>121380</v>
      </c>
      <c r="V43" s="3100">
        <v>100922</v>
      </c>
      <c r="W43" s="3100">
        <v>89331</v>
      </c>
      <c r="X43" s="3100">
        <v>101865</v>
      </c>
      <c r="Y43" s="3100">
        <v>115431</v>
      </c>
      <c r="Z43" s="3100">
        <v>103464</v>
      </c>
      <c r="AA43" s="3100">
        <v>82756</v>
      </c>
      <c r="AB43" s="3100">
        <v>145894</v>
      </c>
      <c r="AC43" s="3100">
        <v>263967</v>
      </c>
      <c r="AD43" s="3100" t="s">
        <v>140</v>
      </c>
    </row>
    <row r="44" spans="1:30" x14ac:dyDescent="0.25">
      <c r="A44" s="3098" t="s">
        <v>169</v>
      </c>
      <c r="B44" s="3101">
        <v>58149</v>
      </c>
      <c r="C44" s="3101">
        <v>57305</v>
      </c>
      <c r="D44" s="3101">
        <v>48139</v>
      </c>
      <c r="E44" s="3101">
        <v>51152</v>
      </c>
      <c r="F44" s="3101">
        <v>51307</v>
      </c>
      <c r="G44" s="3101">
        <v>55419</v>
      </c>
      <c r="H44" s="3101">
        <v>59946</v>
      </c>
      <c r="I44" s="3101">
        <v>59760</v>
      </c>
      <c r="J44" s="3101">
        <v>56816</v>
      </c>
      <c r="K44" s="3101">
        <v>61323</v>
      </c>
      <c r="L44" s="3101">
        <v>65436</v>
      </c>
      <c r="M44" s="3101">
        <v>71755</v>
      </c>
      <c r="N44" s="3101">
        <v>71464</v>
      </c>
      <c r="O44" s="3101">
        <v>78156</v>
      </c>
      <c r="P44" s="3101">
        <v>74765</v>
      </c>
      <c r="Q44" s="3101">
        <v>92912</v>
      </c>
      <c r="R44" s="3101">
        <v>104433</v>
      </c>
      <c r="S44" s="3101">
        <v>109392</v>
      </c>
      <c r="T44" s="3101">
        <v>107944</v>
      </c>
      <c r="U44" s="3101">
        <v>114119</v>
      </c>
      <c r="V44" s="3101">
        <v>126275</v>
      </c>
      <c r="W44" s="3101">
        <v>128392</v>
      </c>
      <c r="X44" s="3101">
        <v>128849</v>
      </c>
      <c r="Y44" s="3101">
        <v>135116</v>
      </c>
      <c r="Z44" s="3101">
        <v>134649</v>
      </c>
      <c r="AA44" s="3101">
        <v>131008</v>
      </c>
      <c r="AB44" s="3101">
        <v>160594</v>
      </c>
      <c r="AC44" s="3101">
        <v>185625</v>
      </c>
      <c r="AD44" s="3101">
        <v>185364</v>
      </c>
    </row>
    <row r="45" spans="1:30" x14ac:dyDescent="0.25">
      <c r="A45" s="3098" t="s">
        <v>170</v>
      </c>
      <c r="B45" s="3100">
        <v>213698</v>
      </c>
      <c r="C45" s="3100">
        <v>241852</v>
      </c>
      <c r="D45" s="3100">
        <v>294108</v>
      </c>
      <c r="E45" s="3100">
        <v>311771</v>
      </c>
      <c r="F45" s="3100">
        <v>307909</v>
      </c>
      <c r="G45" s="3100">
        <v>345537</v>
      </c>
      <c r="H45" s="3100">
        <v>336543</v>
      </c>
      <c r="I45" s="3100">
        <v>354229</v>
      </c>
      <c r="J45" s="3100">
        <v>346177</v>
      </c>
      <c r="K45" s="3100">
        <v>355303</v>
      </c>
      <c r="L45" s="3100">
        <v>373665</v>
      </c>
      <c r="M45" s="3100">
        <v>396899</v>
      </c>
      <c r="N45" s="3100">
        <v>397320</v>
      </c>
      <c r="O45" s="3100">
        <v>364572</v>
      </c>
      <c r="P45" s="3100">
        <v>310207</v>
      </c>
      <c r="Q45" s="3100">
        <v>343579</v>
      </c>
      <c r="R45" s="3100">
        <v>344585</v>
      </c>
      <c r="S45" s="3100">
        <v>386270</v>
      </c>
      <c r="T45" s="3100">
        <v>380941</v>
      </c>
      <c r="U45" s="3100">
        <v>433698</v>
      </c>
      <c r="V45" s="3100">
        <v>503938</v>
      </c>
      <c r="W45" s="3100">
        <v>454154</v>
      </c>
      <c r="X45" s="3100">
        <v>445876</v>
      </c>
      <c r="Y45" s="3100">
        <v>451745</v>
      </c>
      <c r="Z45" s="3100">
        <v>464884</v>
      </c>
      <c r="AA45" s="3100">
        <f>Z45*Table!AB165/Table!AA165</f>
        <v>455231.30249854509</v>
      </c>
      <c r="AB45" s="3281">
        <f>AA45*Table!AC165/Table!AB165</f>
        <v>466635.70092425455</v>
      </c>
      <c r="AC45" s="3281">
        <f>AB45*Table!AD165/Table!AC165</f>
        <v>504165.43466595648</v>
      </c>
      <c r="AD45" s="3281">
        <f>AC45*Table!AE165/Table!AD165</f>
        <v>552082.70903244265</v>
      </c>
    </row>
    <row r="46" spans="1:30" x14ac:dyDescent="0.25">
      <c r="A46" s="3098" t="s">
        <v>171</v>
      </c>
      <c r="B46" s="3101" t="s">
        <v>140</v>
      </c>
      <c r="C46" s="3101" t="s">
        <v>140</v>
      </c>
      <c r="D46" s="3101" t="s">
        <v>140</v>
      </c>
      <c r="E46" s="3101" t="s">
        <v>140</v>
      </c>
      <c r="F46" s="3101" t="s">
        <v>140</v>
      </c>
      <c r="G46" s="3101" t="s">
        <v>140</v>
      </c>
      <c r="H46" s="3101" t="s">
        <v>140</v>
      </c>
      <c r="I46" s="3101" t="s">
        <v>140</v>
      </c>
      <c r="J46" s="3101" t="s">
        <v>140</v>
      </c>
      <c r="K46" s="3101" t="s">
        <v>140</v>
      </c>
      <c r="L46" s="3101" t="s">
        <v>140</v>
      </c>
      <c r="M46" s="3101" t="s">
        <v>140</v>
      </c>
      <c r="N46" s="3101" t="s">
        <v>140</v>
      </c>
      <c r="O46" s="3101" t="s">
        <v>140</v>
      </c>
      <c r="P46" s="3101" t="s">
        <v>140</v>
      </c>
      <c r="Q46" s="3101" t="s">
        <v>140</v>
      </c>
      <c r="R46" s="3101" t="s">
        <v>140</v>
      </c>
      <c r="S46" s="3101" t="s">
        <v>140</v>
      </c>
      <c r="T46" s="3101">
        <v>1743</v>
      </c>
      <c r="U46" s="3101">
        <v>1825</v>
      </c>
      <c r="V46" s="3101">
        <v>1523</v>
      </c>
      <c r="W46" s="3101">
        <v>1404</v>
      </c>
      <c r="X46" s="3101">
        <v>1668</v>
      </c>
      <c r="Y46" s="3101">
        <v>1868</v>
      </c>
      <c r="Z46" s="3101" t="s">
        <v>140</v>
      </c>
      <c r="AA46" s="3101" t="s">
        <v>140</v>
      </c>
      <c r="AB46" s="3101" t="s">
        <v>140</v>
      </c>
      <c r="AC46" s="3101" t="s">
        <v>140</v>
      </c>
      <c r="AD46" s="3101" t="s">
        <v>140</v>
      </c>
    </row>
    <row r="47" spans="1:30" x14ac:dyDescent="0.25">
      <c r="A47" s="3098" t="s">
        <v>172</v>
      </c>
      <c r="B47" s="3100" t="s">
        <v>140</v>
      </c>
      <c r="C47" s="3100" t="s">
        <v>140</v>
      </c>
      <c r="D47" s="3100" t="s">
        <v>140</v>
      </c>
      <c r="E47" s="3100" t="s">
        <v>140</v>
      </c>
      <c r="F47" s="3100" t="s">
        <v>140</v>
      </c>
      <c r="G47" s="3100" t="s">
        <v>140</v>
      </c>
      <c r="H47" s="3100" t="s">
        <v>140</v>
      </c>
      <c r="I47" s="3100" t="s">
        <v>140</v>
      </c>
      <c r="J47" s="3100" t="s">
        <v>140</v>
      </c>
      <c r="K47" s="3100" t="s">
        <v>140</v>
      </c>
      <c r="L47" s="3100">
        <v>3457</v>
      </c>
      <c r="M47" s="3100">
        <v>3951</v>
      </c>
      <c r="N47" s="3100">
        <v>5361</v>
      </c>
      <c r="O47" s="3100">
        <v>6166</v>
      </c>
      <c r="P47" s="3100">
        <v>5778</v>
      </c>
      <c r="Q47" s="3100">
        <v>5954</v>
      </c>
      <c r="R47" s="3100">
        <v>7809</v>
      </c>
      <c r="S47" s="3100">
        <v>7715</v>
      </c>
      <c r="T47" s="3100">
        <v>9077</v>
      </c>
      <c r="U47" s="3100">
        <v>7664</v>
      </c>
      <c r="V47" s="3100">
        <v>8119</v>
      </c>
      <c r="W47" s="3100">
        <v>8629</v>
      </c>
      <c r="X47" s="3100">
        <v>8980</v>
      </c>
      <c r="Y47" s="3100">
        <v>8758</v>
      </c>
      <c r="Z47" s="3100">
        <v>8944</v>
      </c>
      <c r="AA47" s="3100">
        <v>8489</v>
      </c>
      <c r="AB47" s="3100">
        <v>9022</v>
      </c>
      <c r="AC47" s="3100">
        <v>10005</v>
      </c>
      <c r="AD47" s="3100" t="s">
        <v>140</v>
      </c>
    </row>
    <row r="48" spans="1:30" x14ac:dyDescent="0.25">
      <c r="A48" s="3098" t="s">
        <v>173</v>
      </c>
      <c r="B48" s="3101" t="s">
        <v>140</v>
      </c>
      <c r="C48" s="3101" t="s">
        <v>140</v>
      </c>
      <c r="D48" s="3101" t="s">
        <v>140</v>
      </c>
      <c r="E48" s="3101" t="s">
        <v>140</v>
      </c>
      <c r="F48" s="3101" t="s">
        <v>140</v>
      </c>
      <c r="G48" s="3101" t="s">
        <v>140</v>
      </c>
      <c r="H48" s="3101" t="s">
        <v>140</v>
      </c>
      <c r="I48" s="3101" t="s">
        <v>140</v>
      </c>
      <c r="J48" s="3101" t="s">
        <v>140</v>
      </c>
      <c r="K48" s="3101" t="s">
        <v>140</v>
      </c>
      <c r="L48" s="3101" t="s">
        <v>140</v>
      </c>
      <c r="M48" s="3101" t="s">
        <v>140</v>
      </c>
      <c r="N48" s="3101" t="s">
        <v>140</v>
      </c>
      <c r="O48" s="3101" t="s">
        <v>140</v>
      </c>
      <c r="P48" s="3101">
        <v>139006</v>
      </c>
      <c r="Q48" s="3101">
        <v>169597</v>
      </c>
      <c r="R48" s="3101">
        <v>184612</v>
      </c>
      <c r="S48" s="3101">
        <v>201362</v>
      </c>
      <c r="T48" s="3101">
        <v>219877</v>
      </c>
      <c r="U48" s="3101">
        <v>220136</v>
      </c>
      <c r="V48" s="3101">
        <v>243376</v>
      </c>
      <c r="W48" s="3101">
        <v>232517</v>
      </c>
      <c r="X48" s="3101">
        <v>239142</v>
      </c>
      <c r="Y48" s="3101">
        <v>213923</v>
      </c>
      <c r="Z48" s="3101">
        <v>220410</v>
      </c>
      <c r="AA48" s="3101">
        <v>210606</v>
      </c>
      <c r="AB48" s="3101">
        <v>241048</v>
      </c>
      <c r="AC48" s="3101">
        <v>322402</v>
      </c>
      <c r="AD48" s="3101">
        <v>339199</v>
      </c>
    </row>
    <row r="50" spans="1:2" x14ac:dyDescent="0.25">
      <c r="A50" s="3093" t="s">
        <v>174</v>
      </c>
      <c r="B50" s="3092"/>
    </row>
    <row r="51" spans="1:2" x14ac:dyDescent="0.25">
      <c r="A51" s="3093" t="s">
        <v>140</v>
      </c>
      <c r="B51" s="3094" t="s">
        <v>175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H53"/>
  <sheetViews>
    <sheetView topLeftCell="X28" workbookViewId="0">
      <selection activeCell="AF51" sqref="AF51"/>
    </sheetView>
  </sheetViews>
  <sheetFormatPr baseColWidth="10" defaultRowHeight="15" x14ac:dyDescent="0.25"/>
  <sheetData>
    <row r="1" spans="1:30" x14ac:dyDescent="0.25">
      <c r="A1" s="3104" t="s">
        <v>122</v>
      </c>
      <c r="B1" s="3102"/>
      <c r="C1" s="3102"/>
      <c r="D1" s="3102"/>
      <c r="E1" s="3102"/>
      <c r="F1" s="3102"/>
      <c r="G1" s="3102"/>
      <c r="H1" s="3102"/>
      <c r="I1" s="3102"/>
      <c r="J1" s="3102"/>
      <c r="K1" s="3102"/>
      <c r="L1" s="3102"/>
      <c r="M1" s="3102"/>
      <c r="N1" s="3102"/>
      <c r="O1" s="3102"/>
      <c r="P1" s="3102"/>
      <c r="Q1" s="3102"/>
      <c r="R1" s="3102"/>
      <c r="S1" s="3102"/>
      <c r="T1" s="3102"/>
      <c r="U1" s="3102"/>
      <c r="V1" s="3102"/>
      <c r="W1" s="3102"/>
      <c r="X1" s="3102"/>
      <c r="Y1" s="3102"/>
      <c r="Z1" s="3102"/>
      <c r="AA1" s="3102"/>
      <c r="AB1" s="3102"/>
      <c r="AC1" s="3102"/>
      <c r="AD1" s="3102"/>
    </row>
    <row r="2" spans="1:30" x14ac:dyDescent="0.25">
      <c r="A2" s="3104" t="s">
        <v>123</v>
      </c>
      <c r="B2" s="3103" t="s">
        <v>124</v>
      </c>
      <c r="C2" s="3102"/>
      <c r="D2" s="3102"/>
      <c r="E2" s="3102"/>
      <c r="F2" s="3102"/>
      <c r="G2" s="3102"/>
      <c r="H2" s="3102"/>
      <c r="I2" s="3102"/>
      <c r="J2" s="3102"/>
      <c r="K2" s="3102"/>
      <c r="L2" s="3102"/>
      <c r="M2" s="3102"/>
      <c r="N2" s="3102"/>
      <c r="O2" s="3102"/>
      <c r="P2" s="3102"/>
      <c r="Q2" s="3102"/>
      <c r="R2" s="3102"/>
      <c r="S2" s="3102"/>
      <c r="T2" s="3102"/>
      <c r="U2" s="3102"/>
      <c r="V2" s="3102"/>
      <c r="W2" s="3102"/>
      <c r="X2" s="3102"/>
      <c r="Y2" s="3102"/>
      <c r="Z2" s="3102"/>
      <c r="AA2" s="3102"/>
      <c r="AB2" s="3102"/>
      <c r="AC2" s="3102"/>
      <c r="AD2" s="3102"/>
    </row>
    <row r="3" spans="1:30" x14ac:dyDescent="0.25">
      <c r="A3" s="3104" t="s">
        <v>125</v>
      </c>
      <c r="B3" s="3104" t="s">
        <v>126</v>
      </c>
      <c r="C3" s="3102"/>
      <c r="D3" s="3102"/>
      <c r="E3" s="3102"/>
      <c r="F3" s="3102"/>
      <c r="G3" s="3102"/>
      <c r="H3" s="3102"/>
      <c r="I3" s="3102"/>
      <c r="J3" s="3102"/>
      <c r="K3" s="3102"/>
      <c r="L3" s="3102"/>
      <c r="M3" s="3102"/>
      <c r="N3" s="3102"/>
      <c r="O3" s="3102"/>
      <c r="P3" s="3102"/>
      <c r="Q3" s="3102"/>
      <c r="R3" s="3102"/>
      <c r="S3" s="3102"/>
      <c r="T3" s="3102"/>
      <c r="U3" s="3102"/>
      <c r="V3" s="3102"/>
      <c r="W3" s="3102"/>
      <c r="X3" s="3102"/>
      <c r="Y3" s="3102"/>
      <c r="Z3" s="3102"/>
      <c r="AA3" s="3102"/>
      <c r="AB3" s="3102"/>
      <c r="AC3" s="3102"/>
      <c r="AD3" s="3102"/>
    </row>
    <row r="5" spans="1:30" x14ac:dyDescent="0.25">
      <c r="A5" s="3103" t="s">
        <v>127</v>
      </c>
      <c r="B5" s="3102"/>
      <c r="C5" s="3104" t="s">
        <v>128</v>
      </c>
      <c r="D5" s="3102"/>
      <c r="E5" s="3102"/>
      <c r="F5" s="3102"/>
      <c r="G5" s="3102"/>
      <c r="H5" s="3102"/>
      <c r="I5" s="3102"/>
      <c r="J5" s="3102"/>
      <c r="K5" s="3102"/>
      <c r="L5" s="3102"/>
      <c r="M5" s="3102"/>
      <c r="N5" s="3102"/>
      <c r="O5" s="3102"/>
      <c r="P5" s="3102"/>
      <c r="Q5" s="3102"/>
      <c r="R5" s="3102"/>
      <c r="S5" s="3102"/>
      <c r="T5" s="3102"/>
      <c r="U5" s="3102"/>
      <c r="V5" s="3102"/>
      <c r="W5" s="3102"/>
      <c r="X5" s="3102"/>
      <c r="Y5" s="3102"/>
      <c r="Z5" s="3102"/>
      <c r="AA5" s="3102"/>
      <c r="AB5" s="3102"/>
      <c r="AC5" s="3102"/>
      <c r="AD5" s="3102"/>
    </row>
    <row r="6" spans="1:30" x14ac:dyDescent="0.25">
      <c r="A6" s="3103" t="s">
        <v>129</v>
      </c>
      <c r="B6" s="3102"/>
      <c r="C6" s="3104" t="s">
        <v>130</v>
      </c>
      <c r="D6" s="3102"/>
      <c r="E6" s="3102"/>
      <c r="F6" s="3102"/>
      <c r="G6" s="3102"/>
      <c r="H6" s="3102"/>
      <c r="I6" s="3102"/>
      <c r="J6" s="3102"/>
      <c r="K6" s="3102"/>
      <c r="L6" s="3102"/>
      <c r="M6" s="3102"/>
      <c r="N6" s="3102"/>
      <c r="O6" s="3102"/>
      <c r="P6" s="3102"/>
      <c r="Q6" s="3102"/>
      <c r="R6" s="3102"/>
      <c r="S6" s="3102"/>
      <c r="T6" s="3102"/>
      <c r="U6" s="3102"/>
      <c r="V6" s="3102"/>
      <c r="W6" s="3102"/>
      <c r="X6" s="3102"/>
      <c r="Y6" s="3102"/>
      <c r="Z6" s="3102"/>
      <c r="AA6" s="3102"/>
      <c r="AB6" s="3102"/>
      <c r="AC6" s="3102"/>
      <c r="AD6" s="3102"/>
    </row>
    <row r="7" spans="1:30" x14ac:dyDescent="0.25">
      <c r="A7" s="3103" t="s">
        <v>131</v>
      </c>
      <c r="B7" s="3102"/>
      <c r="C7" s="3104" t="s">
        <v>132</v>
      </c>
      <c r="D7" s="3102"/>
      <c r="E7" s="3102"/>
      <c r="F7" s="3102"/>
      <c r="G7" s="3102"/>
      <c r="H7" s="3102"/>
      <c r="I7" s="3102"/>
      <c r="J7" s="3102"/>
      <c r="K7" s="3102"/>
      <c r="L7" s="3102"/>
      <c r="M7" s="3102"/>
      <c r="N7" s="3102"/>
      <c r="O7" s="3102"/>
      <c r="P7" s="3102"/>
      <c r="Q7" s="3102"/>
      <c r="R7" s="3102"/>
      <c r="S7" s="3102"/>
      <c r="T7" s="3102"/>
      <c r="U7" s="3102"/>
      <c r="V7" s="3102"/>
      <c r="W7" s="3102"/>
      <c r="X7" s="3102"/>
      <c r="Y7" s="3102"/>
      <c r="Z7" s="3102"/>
      <c r="AA7" s="3102"/>
      <c r="AB7" s="3102"/>
      <c r="AC7" s="3102"/>
      <c r="AD7" s="3102"/>
    </row>
    <row r="8" spans="1:30" x14ac:dyDescent="0.25">
      <c r="A8" s="3103" t="s">
        <v>133</v>
      </c>
      <c r="B8" s="3102"/>
      <c r="C8" s="3104" t="s">
        <v>179</v>
      </c>
      <c r="D8" s="3102"/>
      <c r="E8" s="3102"/>
      <c r="F8" s="3102"/>
      <c r="G8" s="3102"/>
      <c r="H8" s="3102"/>
      <c r="I8" s="3102"/>
      <c r="J8" s="3102"/>
      <c r="K8" s="3102"/>
      <c r="L8" s="3102"/>
      <c r="M8" s="3102"/>
      <c r="N8" s="3102"/>
      <c r="O8" s="3102"/>
      <c r="P8" s="3102"/>
      <c r="Q8" s="3102"/>
      <c r="R8" s="3102"/>
      <c r="S8" s="3102"/>
      <c r="T8" s="3102"/>
      <c r="U8" s="3102"/>
      <c r="V8" s="3102"/>
      <c r="W8" s="3102"/>
      <c r="X8" s="3102"/>
      <c r="Y8" s="3102"/>
      <c r="Z8" s="3102"/>
      <c r="AA8" s="3102"/>
      <c r="AB8" s="3102"/>
      <c r="AC8" s="3102"/>
      <c r="AD8" s="3102"/>
    </row>
    <row r="9" spans="1:30" x14ac:dyDescent="0.25">
      <c r="A9" s="3103" t="s">
        <v>135</v>
      </c>
      <c r="B9" s="3102"/>
      <c r="C9" s="3104" t="s">
        <v>136</v>
      </c>
      <c r="D9" s="3102"/>
      <c r="E9" s="3102"/>
      <c r="F9" s="3102"/>
      <c r="G9" s="3102"/>
      <c r="H9" s="3102"/>
      <c r="I9" s="3102"/>
      <c r="J9" s="3102"/>
      <c r="K9" s="3102"/>
      <c r="L9" s="3102"/>
      <c r="M9" s="3102"/>
      <c r="N9" s="3102"/>
      <c r="O9" s="3102"/>
      <c r="P9" s="3102"/>
      <c r="Q9" s="3102"/>
      <c r="R9" s="3102"/>
      <c r="S9" s="3102"/>
      <c r="T9" s="3102"/>
      <c r="U9" s="3102"/>
      <c r="V9" s="3102"/>
      <c r="W9" s="3102"/>
      <c r="X9" s="3102"/>
      <c r="Y9" s="3102"/>
      <c r="Z9" s="3102"/>
      <c r="AA9" s="3102"/>
      <c r="AB9" s="3102"/>
      <c r="AC9" s="3102"/>
      <c r="AD9" s="3102"/>
    </row>
    <row r="11" spans="1:30" x14ac:dyDescent="0.25">
      <c r="A11" s="3106" t="s">
        <v>137</v>
      </c>
      <c r="B11" s="3105" t="s">
        <v>6</v>
      </c>
      <c r="C11" s="3105" t="s">
        <v>7</v>
      </c>
      <c r="D11" s="3105" t="s">
        <v>8</v>
      </c>
      <c r="E11" s="3105" t="s">
        <v>9</v>
      </c>
      <c r="F11" s="3105" t="s">
        <v>10</v>
      </c>
      <c r="G11" s="3105" t="s">
        <v>11</v>
      </c>
      <c r="H11" s="3105" t="s">
        <v>12</v>
      </c>
      <c r="I11" s="3105" t="s">
        <v>13</v>
      </c>
      <c r="J11" s="3105" t="s">
        <v>14</v>
      </c>
      <c r="K11" s="3105" t="s">
        <v>15</v>
      </c>
      <c r="L11" s="3105" t="s">
        <v>16</v>
      </c>
      <c r="M11" s="3105" t="s">
        <v>17</v>
      </c>
      <c r="N11" s="3105" t="s">
        <v>18</v>
      </c>
      <c r="O11" s="3105" t="s">
        <v>19</v>
      </c>
      <c r="P11" s="3105" t="s">
        <v>20</v>
      </c>
      <c r="Q11" s="3105" t="s">
        <v>21</v>
      </c>
      <c r="R11" s="3105" t="s">
        <v>22</v>
      </c>
      <c r="S11" s="3105" t="s">
        <v>23</v>
      </c>
      <c r="T11" s="3105" t="s">
        <v>24</v>
      </c>
      <c r="U11" s="3105" t="s">
        <v>25</v>
      </c>
      <c r="V11" s="3105" t="s">
        <v>26</v>
      </c>
      <c r="W11" s="3105" t="s">
        <v>27</v>
      </c>
      <c r="X11" s="3105" t="s">
        <v>28</v>
      </c>
      <c r="Y11" s="3105" t="s">
        <v>29</v>
      </c>
      <c r="Z11" s="3105" t="s">
        <v>30</v>
      </c>
      <c r="AA11" s="3105" t="s">
        <v>31</v>
      </c>
      <c r="AB11" s="3105" t="s">
        <v>32</v>
      </c>
      <c r="AC11" s="3105" t="s">
        <v>33</v>
      </c>
      <c r="AD11" s="3105" t="s">
        <v>34</v>
      </c>
    </row>
    <row r="12" spans="1:30" x14ac:dyDescent="0.25">
      <c r="A12" s="3107" t="s">
        <v>138</v>
      </c>
      <c r="B12" s="3109" t="s">
        <v>35</v>
      </c>
      <c r="C12" s="3109" t="s">
        <v>35</v>
      </c>
      <c r="D12" s="3109" t="s">
        <v>35</v>
      </c>
      <c r="E12" s="3109" t="s">
        <v>35</v>
      </c>
      <c r="F12" s="3109" t="s">
        <v>35</v>
      </c>
      <c r="G12" s="3109" t="s">
        <v>35</v>
      </c>
      <c r="H12" s="3109" t="s">
        <v>35</v>
      </c>
      <c r="I12" s="3109" t="s">
        <v>35</v>
      </c>
      <c r="J12" s="3109" t="s">
        <v>35</v>
      </c>
      <c r="K12" s="3109" t="s">
        <v>35</v>
      </c>
      <c r="L12" s="3109" t="s">
        <v>35</v>
      </c>
      <c r="M12" s="3109" t="s">
        <v>35</v>
      </c>
      <c r="N12" s="3109" t="s">
        <v>35</v>
      </c>
      <c r="O12" s="3109" t="s">
        <v>35</v>
      </c>
      <c r="P12" s="3109" t="s">
        <v>35</v>
      </c>
      <c r="Q12" s="3109" t="s">
        <v>35</v>
      </c>
      <c r="R12" s="3109" t="s">
        <v>35</v>
      </c>
      <c r="S12" s="3109" t="s">
        <v>35</v>
      </c>
      <c r="T12" s="3109" t="s">
        <v>35</v>
      </c>
      <c r="U12" s="3109" t="s">
        <v>35</v>
      </c>
      <c r="V12" s="3109" t="s">
        <v>35</v>
      </c>
      <c r="W12" s="3109" t="s">
        <v>35</v>
      </c>
      <c r="X12" s="3109" t="s">
        <v>35</v>
      </c>
      <c r="Y12" s="3109" t="s">
        <v>35</v>
      </c>
      <c r="Z12" s="3109" t="s">
        <v>35</v>
      </c>
      <c r="AA12" s="3109" t="s">
        <v>35</v>
      </c>
      <c r="AB12" s="3109" t="s">
        <v>35</v>
      </c>
      <c r="AC12" s="3109" t="s">
        <v>35</v>
      </c>
      <c r="AD12" s="3109" t="s">
        <v>35</v>
      </c>
    </row>
    <row r="13" spans="1:30" x14ac:dyDescent="0.25">
      <c r="A13" s="3108" t="s">
        <v>139</v>
      </c>
      <c r="B13" s="3110" t="s">
        <v>140</v>
      </c>
      <c r="C13" s="3110" t="s">
        <v>140</v>
      </c>
      <c r="D13" s="3110" t="s">
        <v>140</v>
      </c>
      <c r="E13" s="3110" t="s">
        <v>140</v>
      </c>
      <c r="F13" s="3110">
        <v>561845</v>
      </c>
      <c r="G13" s="3110">
        <v>608937</v>
      </c>
      <c r="H13" s="3110">
        <v>728297</v>
      </c>
      <c r="I13" s="3110">
        <v>712449</v>
      </c>
      <c r="J13" s="3110">
        <v>743576</v>
      </c>
      <c r="K13" s="3110">
        <v>817093</v>
      </c>
      <c r="L13" s="3110">
        <v>949389</v>
      </c>
      <c r="M13" s="3110">
        <v>1032334</v>
      </c>
      <c r="N13" s="3110">
        <v>1140541</v>
      </c>
      <c r="O13" s="3110">
        <v>1146881</v>
      </c>
      <c r="P13" s="3110">
        <v>1008236</v>
      </c>
      <c r="Q13" s="3110">
        <v>986426</v>
      </c>
      <c r="R13" s="3110">
        <v>1024752</v>
      </c>
      <c r="S13" s="3110">
        <v>1006235</v>
      </c>
      <c r="T13" s="3110">
        <v>985901</v>
      </c>
      <c r="U13" s="3110">
        <v>999242</v>
      </c>
      <c r="V13" s="3110">
        <v>1062245</v>
      </c>
      <c r="W13" s="3110">
        <v>1113180</v>
      </c>
      <c r="X13" s="3110">
        <v>1117590</v>
      </c>
      <c r="Y13" s="3110">
        <v>1258327</v>
      </c>
      <c r="Z13" s="3110">
        <v>1281834</v>
      </c>
      <c r="AA13" s="3110">
        <v>1090485</v>
      </c>
      <c r="AB13" s="3110">
        <v>1256128</v>
      </c>
      <c r="AC13" s="3110">
        <v>1463409</v>
      </c>
      <c r="AD13" s="3110">
        <v>1593901</v>
      </c>
    </row>
    <row r="14" spans="1:30" x14ac:dyDescent="0.25">
      <c r="A14" s="3108" t="s">
        <v>141</v>
      </c>
      <c r="B14" s="3111" t="s">
        <v>140</v>
      </c>
      <c r="C14" s="3111" t="s">
        <v>140</v>
      </c>
      <c r="D14" s="3111" t="s">
        <v>140</v>
      </c>
      <c r="E14" s="3111" t="s">
        <v>140</v>
      </c>
      <c r="F14" s="3111">
        <v>530011</v>
      </c>
      <c r="G14" s="3111">
        <v>563327</v>
      </c>
      <c r="H14" s="3111">
        <v>677194</v>
      </c>
      <c r="I14" s="3111">
        <v>676232</v>
      </c>
      <c r="J14" s="3111">
        <v>711945</v>
      </c>
      <c r="K14" s="3111">
        <v>780124</v>
      </c>
      <c r="L14" s="3111">
        <v>909490</v>
      </c>
      <c r="M14" s="3111">
        <v>956501</v>
      </c>
      <c r="N14" s="3111">
        <v>1037124</v>
      </c>
      <c r="O14" s="3111">
        <v>1058044</v>
      </c>
      <c r="P14" s="3111">
        <v>940131</v>
      </c>
      <c r="Q14" s="3111">
        <v>910758</v>
      </c>
      <c r="R14" s="3111">
        <v>937918</v>
      </c>
      <c r="S14" s="3111">
        <v>908076</v>
      </c>
      <c r="T14" s="3111">
        <v>891200</v>
      </c>
      <c r="U14" s="3111">
        <v>905109</v>
      </c>
      <c r="V14" s="3111">
        <v>953861</v>
      </c>
      <c r="W14" s="3111">
        <v>994287</v>
      </c>
      <c r="X14" s="3111">
        <v>986583</v>
      </c>
      <c r="Y14" s="3111">
        <v>1138413</v>
      </c>
      <c r="Z14" s="3111">
        <v>1149559</v>
      </c>
      <c r="AA14" s="3111">
        <v>979700</v>
      </c>
      <c r="AB14" s="3111">
        <v>1119715</v>
      </c>
      <c r="AC14" s="3111">
        <v>1320663</v>
      </c>
      <c r="AD14" s="3111">
        <v>1462103</v>
      </c>
    </row>
    <row r="15" spans="1:30" x14ac:dyDescent="0.25">
      <c r="A15" s="3108" t="s">
        <v>142</v>
      </c>
      <c r="B15" s="3110">
        <v>14781</v>
      </c>
      <c r="C15" s="3110">
        <v>14283</v>
      </c>
      <c r="D15" s="3110">
        <v>14787</v>
      </c>
      <c r="E15" s="3110">
        <v>17429</v>
      </c>
      <c r="F15" s="3110">
        <v>17423</v>
      </c>
      <c r="G15" s="3110">
        <v>18970</v>
      </c>
      <c r="H15" s="3110">
        <v>23210</v>
      </c>
      <c r="I15" s="3110">
        <v>24366</v>
      </c>
      <c r="J15" s="3110">
        <v>22934</v>
      </c>
      <c r="K15" s="3110">
        <v>25657</v>
      </c>
      <c r="L15" s="3110">
        <v>26567</v>
      </c>
      <c r="M15" s="3110">
        <v>35008</v>
      </c>
      <c r="N15" s="3110">
        <v>34588</v>
      </c>
      <c r="O15" s="3110">
        <v>41619</v>
      </c>
      <c r="P15" s="3110">
        <v>34174</v>
      </c>
      <c r="Q15" s="3110">
        <v>32103</v>
      </c>
      <c r="R15" s="3110">
        <v>37955</v>
      </c>
      <c r="S15" s="3110">
        <v>36308</v>
      </c>
      <c r="T15" s="3110">
        <v>36061</v>
      </c>
      <c r="U15" s="3110">
        <v>36778</v>
      </c>
      <c r="V15" s="3110">
        <v>42770</v>
      </c>
      <c r="W15" s="3110">
        <v>35748</v>
      </c>
      <c r="X15" s="3110">
        <v>42052</v>
      </c>
      <c r="Y15" s="3110">
        <v>44240</v>
      </c>
      <c r="Z15" s="3110">
        <v>55415</v>
      </c>
      <c r="AA15" s="3110">
        <v>46097</v>
      </c>
      <c r="AB15" s="3110">
        <v>46851</v>
      </c>
      <c r="AC15" s="3110">
        <v>50086</v>
      </c>
      <c r="AD15" s="3110">
        <v>67031</v>
      </c>
    </row>
    <row r="16" spans="1:30" x14ac:dyDescent="0.25">
      <c r="A16" s="3108" t="s">
        <v>143</v>
      </c>
      <c r="B16" s="3111">
        <v>33</v>
      </c>
      <c r="C16" s="3111">
        <v>46</v>
      </c>
      <c r="D16" s="3111">
        <v>75</v>
      </c>
      <c r="E16" s="3111">
        <v>147</v>
      </c>
      <c r="F16" s="3111">
        <v>351</v>
      </c>
      <c r="G16" s="3111">
        <v>508</v>
      </c>
      <c r="H16" s="3111">
        <v>836</v>
      </c>
      <c r="I16" s="3111">
        <v>967</v>
      </c>
      <c r="J16" s="3111">
        <v>1012</v>
      </c>
      <c r="K16" s="3111">
        <v>805</v>
      </c>
      <c r="L16" s="3111">
        <v>1016</v>
      </c>
      <c r="M16" s="3111">
        <v>1070</v>
      </c>
      <c r="N16" s="3111">
        <v>1276</v>
      </c>
      <c r="O16" s="3111">
        <v>2172</v>
      </c>
      <c r="P16" s="3111">
        <v>2027</v>
      </c>
      <c r="Q16" s="3111">
        <v>2145</v>
      </c>
      <c r="R16" s="3111">
        <v>2179</v>
      </c>
      <c r="S16" s="3111">
        <v>2224</v>
      </c>
      <c r="T16" s="3111">
        <v>1937</v>
      </c>
      <c r="U16" s="3111">
        <v>1882</v>
      </c>
      <c r="V16" s="3111">
        <v>2331</v>
      </c>
      <c r="W16" s="3111">
        <v>2383</v>
      </c>
      <c r="X16" s="3111">
        <v>3888</v>
      </c>
      <c r="Y16" s="3111" t="s">
        <v>140</v>
      </c>
      <c r="Z16" s="3111" t="s">
        <v>140</v>
      </c>
      <c r="AA16" s="3111" t="s">
        <v>140</v>
      </c>
      <c r="AB16" s="3111" t="s">
        <v>140</v>
      </c>
      <c r="AC16" s="3111" t="s">
        <v>140</v>
      </c>
      <c r="AD16" s="3111" t="s">
        <v>140</v>
      </c>
    </row>
    <row r="17" spans="1:30" x14ac:dyDescent="0.25">
      <c r="A17" s="3108" t="s">
        <v>144</v>
      </c>
      <c r="B17" s="3110">
        <v>1283</v>
      </c>
      <c r="C17" s="3110">
        <v>1384</v>
      </c>
      <c r="D17" s="3110">
        <v>1332</v>
      </c>
      <c r="E17" s="3110">
        <v>1708</v>
      </c>
      <c r="F17" s="3110">
        <v>1893</v>
      </c>
      <c r="G17" s="3110">
        <v>2017</v>
      </c>
      <c r="H17" s="3110">
        <v>2702</v>
      </c>
      <c r="I17" s="3110">
        <v>3597</v>
      </c>
      <c r="J17" s="3110">
        <v>4059</v>
      </c>
      <c r="K17" s="3110">
        <v>5380</v>
      </c>
      <c r="L17" s="3110">
        <v>5765</v>
      </c>
      <c r="M17" s="3110">
        <v>8020</v>
      </c>
      <c r="N17" s="3110">
        <v>9955</v>
      </c>
      <c r="O17" s="3110">
        <v>12376</v>
      </c>
      <c r="P17" s="3110">
        <v>11437</v>
      </c>
      <c r="Q17" s="3110">
        <v>11052</v>
      </c>
      <c r="R17" s="3110">
        <v>13261</v>
      </c>
      <c r="S17" s="3110">
        <v>12266</v>
      </c>
      <c r="T17" s="3110">
        <v>12275</v>
      </c>
      <c r="U17" s="3110">
        <v>12793</v>
      </c>
      <c r="V17" s="3110">
        <v>14009</v>
      </c>
      <c r="W17" s="3110">
        <v>16348</v>
      </c>
      <c r="X17" s="3110">
        <v>17054</v>
      </c>
      <c r="Y17" s="3110">
        <v>17577</v>
      </c>
      <c r="Z17" s="3110">
        <v>18133</v>
      </c>
      <c r="AA17" s="3110">
        <v>15672</v>
      </c>
      <c r="AB17" s="3110">
        <v>15937</v>
      </c>
      <c r="AC17" s="3110">
        <v>22443</v>
      </c>
      <c r="AD17" s="3110">
        <v>18305</v>
      </c>
    </row>
    <row r="18" spans="1:30" x14ac:dyDescent="0.25">
      <c r="A18" s="3108" t="s">
        <v>145</v>
      </c>
      <c r="B18" s="3111">
        <v>3881</v>
      </c>
      <c r="C18" s="3111">
        <v>3936</v>
      </c>
      <c r="D18" s="3111">
        <v>4100</v>
      </c>
      <c r="E18" s="3111">
        <v>4325</v>
      </c>
      <c r="F18" s="3111">
        <v>4031</v>
      </c>
      <c r="G18" s="3111">
        <v>2234</v>
      </c>
      <c r="H18" s="3111">
        <v>9729</v>
      </c>
      <c r="I18" s="3111">
        <v>2848</v>
      </c>
      <c r="J18" s="3111">
        <v>3015</v>
      </c>
      <c r="K18" s="3111">
        <v>7255</v>
      </c>
      <c r="L18" s="3111">
        <v>7624</v>
      </c>
      <c r="M18" s="3111">
        <v>19211</v>
      </c>
      <c r="N18" s="3111">
        <v>13147</v>
      </c>
      <c r="O18" s="3111">
        <v>13409</v>
      </c>
      <c r="P18" s="3111">
        <v>13936</v>
      </c>
      <c r="Q18" s="3111">
        <v>10425</v>
      </c>
      <c r="R18" s="3111">
        <v>13683</v>
      </c>
      <c r="S18" s="3111">
        <v>12207</v>
      </c>
      <c r="T18" s="3111">
        <v>13272</v>
      </c>
      <c r="U18" s="3111">
        <v>17875</v>
      </c>
      <c r="V18" s="3111">
        <v>21887</v>
      </c>
      <c r="W18" s="3111">
        <v>22031</v>
      </c>
      <c r="X18" s="3111">
        <v>23050</v>
      </c>
      <c r="Y18" s="3111">
        <v>24688</v>
      </c>
      <c r="Z18" s="3111">
        <v>28779</v>
      </c>
      <c r="AA18" s="3111">
        <v>25487</v>
      </c>
      <c r="AB18" s="3111">
        <v>27565</v>
      </c>
      <c r="AC18" s="3111">
        <v>41125</v>
      </c>
      <c r="AD18" s="3111">
        <v>46850</v>
      </c>
    </row>
    <row r="19" spans="1:30" s="2970" customFormat="1" x14ac:dyDescent="0.25">
      <c r="A19" s="3090" t="s">
        <v>146</v>
      </c>
      <c r="B19" s="3091">
        <v>142242</v>
      </c>
      <c r="C19" s="3091">
        <v>138379</v>
      </c>
      <c r="D19" s="3091">
        <v>152637</v>
      </c>
      <c r="E19" s="3091">
        <v>174331</v>
      </c>
      <c r="F19" s="3091">
        <v>186348</v>
      </c>
      <c r="G19" s="3091">
        <v>192012</v>
      </c>
      <c r="H19" s="3091">
        <v>263154</v>
      </c>
      <c r="I19" s="3091">
        <v>229173</v>
      </c>
      <c r="J19" s="3091">
        <v>245729</v>
      </c>
      <c r="K19" s="3091">
        <v>255282</v>
      </c>
      <c r="L19" s="3091">
        <v>285986</v>
      </c>
      <c r="M19" s="3091">
        <v>324168</v>
      </c>
      <c r="N19" s="3091">
        <v>344336</v>
      </c>
      <c r="O19" s="3091">
        <v>337671</v>
      </c>
      <c r="P19" s="3091">
        <v>294524</v>
      </c>
      <c r="Q19" s="3091">
        <v>285243</v>
      </c>
      <c r="R19" s="3091">
        <v>304378</v>
      </c>
      <c r="S19" s="3091">
        <v>308473</v>
      </c>
      <c r="T19" s="3091">
        <v>300249</v>
      </c>
      <c r="U19" s="3091">
        <v>298480</v>
      </c>
      <c r="V19" s="3091">
        <v>310197</v>
      </c>
      <c r="W19" s="3091">
        <v>334015</v>
      </c>
      <c r="X19" s="3091">
        <v>330948</v>
      </c>
      <c r="Y19" s="3091">
        <v>371737</v>
      </c>
      <c r="Z19" s="3091">
        <v>345377</v>
      </c>
      <c r="AA19" s="3091">
        <v>287031</v>
      </c>
      <c r="AB19" s="3091">
        <v>340005</v>
      </c>
      <c r="AC19" s="3091">
        <v>437208</v>
      </c>
      <c r="AD19" s="3091">
        <v>437471</v>
      </c>
    </row>
    <row r="20" spans="1:30" x14ac:dyDescent="0.25">
      <c r="A20" s="3108" t="s">
        <v>147</v>
      </c>
      <c r="B20" s="3111">
        <v>66</v>
      </c>
      <c r="C20" s="3111">
        <v>77</v>
      </c>
      <c r="D20" s="3111">
        <v>88</v>
      </c>
      <c r="E20" s="3111">
        <v>110</v>
      </c>
      <c r="F20" s="3111">
        <v>140</v>
      </c>
      <c r="G20" s="3111">
        <v>189</v>
      </c>
      <c r="H20" s="3111">
        <v>261</v>
      </c>
      <c r="I20" s="3111">
        <v>356</v>
      </c>
      <c r="J20" s="3111">
        <v>351</v>
      </c>
      <c r="K20" s="3111">
        <v>414</v>
      </c>
      <c r="L20" s="3111">
        <v>498</v>
      </c>
      <c r="M20" s="3111">
        <v>667</v>
      </c>
      <c r="N20" s="3111">
        <v>961</v>
      </c>
      <c r="O20" s="3111">
        <v>965</v>
      </c>
      <c r="P20" s="3111">
        <v>823</v>
      </c>
      <c r="Q20" s="3111">
        <v>770</v>
      </c>
      <c r="R20" s="3111">
        <v>774</v>
      </c>
      <c r="S20" s="3111">
        <v>1002</v>
      </c>
      <c r="T20" s="3111">
        <v>1387</v>
      </c>
      <c r="U20" s="3111">
        <v>1217</v>
      </c>
      <c r="V20" s="3111">
        <v>1617</v>
      </c>
      <c r="W20" s="3111">
        <v>1311</v>
      </c>
      <c r="X20" s="3111">
        <v>1405</v>
      </c>
      <c r="Y20" s="3111">
        <v>1769</v>
      </c>
      <c r="Z20" s="3111">
        <v>1664</v>
      </c>
      <c r="AA20" s="3111">
        <v>1474</v>
      </c>
      <c r="AB20" s="3111">
        <v>1490</v>
      </c>
      <c r="AC20" s="3111">
        <v>1770</v>
      </c>
      <c r="AD20" s="3111">
        <v>2040</v>
      </c>
    </row>
    <row r="21" spans="1:30" x14ac:dyDescent="0.25">
      <c r="A21" s="3108" t="s">
        <v>148</v>
      </c>
      <c r="B21" s="3110">
        <v>3838</v>
      </c>
      <c r="C21" s="3110">
        <v>4456</v>
      </c>
      <c r="D21" s="3110">
        <v>6248</v>
      </c>
      <c r="E21" s="3110">
        <v>7911</v>
      </c>
      <c r="F21" s="3110">
        <v>8949</v>
      </c>
      <c r="G21" s="3110">
        <v>9713</v>
      </c>
      <c r="H21" s="3110">
        <v>12337</v>
      </c>
      <c r="I21" s="3110">
        <v>13740</v>
      </c>
      <c r="J21" s="3110">
        <v>11938</v>
      </c>
      <c r="K21" s="3110">
        <v>19944</v>
      </c>
      <c r="L21" s="3110">
        <v>25307</v>
      </c>
      <c r="M21" s="3110">
        <v>17483</v>
      </c>
      <c r="N21" s="3110">
        <v>14939</v>
      </c>
      <c r="O21" s="3110">
        <v>14149</v>
      </c>
      <c r="P21" s="3110">
        <v>16030</v>
      </c>
      <c r="Q21" s="3110">
        <v>16033</v>
      </c>
      <c r="R21" s="3110">
        <v>15917</v>
      </c>
      <c r="S21" s="3110">
        <v>19614</v>
      </c>
      <c r="T21" s="3110">
        <v>19123</v>
      </c>
      <c r="U21" s="3110">
        <v>19309</v>
      </c>
      <c r="V21" s="3110">
        <v>24587</v>
      </c>
      <c r="W21" s="3110">
        <v>25464</v>
      </c>
      <c r="X21" s="3110">
        <v>24454</v>
      </c>
      <c r="Y21" s="3110">
        <v>30262</v>
      </c>
      <c r="Z21" s="3110">
        <v>33536</v>
      </c>
      <c r="AA21" s="3110">
        <v>38164</v>
      </c>
      <c r="AB21" s="3110">
        <v>84078</v>
      </c>
      <c r="AC21" s="3110">
        <v>100149</v>
      </c>
      <c r="AD21" s="3110">
        <v>186895</v>
      </c>
    </row>
    <row r="22" spans="1:30" x14ac:dyDescent="0.25">
      <c r="A22" s="3108" t="s">
        <v>149</v>
      </c>
      <c r="B22" s="3111">
        <v>2033</v>
      </c>
      <c r="C22" s="3111">
        <v>3505</v>
      </c>
      <c r="D22" s="3111">
        <v>2711</v>
      </c>
      <c r="E22" s="3111">
        <v>3170</v>
      </c>
      <c r="F22" s="3111">
        <v>4772</v>
      </c>
      <c r="G22" s="3111">
        <v>4171</v>
      </c>
      <c r="H22" s="3111">
        <v>5533</v>
      </c>
      <c r="I22" s="3111">
        <v>5748</v>
      </c>
      <c r="J22" s="3111">
        <v>6934</v>
      </c>
      <c r="K22" s="3111">
        <v>6694</v>
      </c>
      <c r="L22" s="3111">
        <v>6110</v>
      </c>
      <c r="M22" s="3111">
        <v>5288</v>
      </c>
      <c r="N22" s="3111">
        <v>5779</v>
      </c>
      <c r="O22" s="3111">
        <v>8898</v>
      </c>
      <c r="P22" s="3111">
        <v>7632</v>
      </c>
      <c r="Q22" s="3111">
        <v>6489</v>
      </c>
      <c r="R22" s="3111">
        <v>4330</v>
      </c>
      <c r="S22" s="3111">
        <v>3430</v>
      </c>
      <c r="T22" s="3111">
        <v>2909</v>
      </c>
      <c r="U22" s="3111">
        <v>3160</v>
      </c>
      <c r="V22" s="3111">
        <v>3595</v>
      </c>
      <c r="W22" s="3111">
        <v>4070</v>
      </c>
      <c r="X22" s="3111">
        <v>5132</v>
      </c>
      <c r="Y22" s="3111">
        <v>4174</v>
      </c>
      <c r="Z22" s="3111">
        <v>5332</v>
      </c>
      <c r="AA22" s="3111">
        <v>4650</v>
      </c>
      <c r="AB22" s="3111">
        <v>5602</v>
      </c>
      <c r="AC22" s="3111">
        <v>7275</v>
      </c>
      <c r="AD22" s="3111">
        <v>7270</v>
      </c>
    </row>
    <row r="23" spans="1:30" x14ac:dyDescent="0.25">
      <c r="A23" s="3108" t="s">
        <v>150</v>
      </c>
      <c r="B23" s="3110">
        <v>9135</v>
      </c>
      <c r="C23" s="3110">
        <v>11552</v>
      </c>
      <c r="D23" s="3110">
        <v>13101</v>
      </c>
      <c r="E23" s="3110">
        <v>14687</v>
      </c>
      <c r="F23" s="3110">
        <v>17054</v>
      </c>
      <c r="G23" s="3110">
        <v>20105</v>
      </c>
      <c r="H23" s="3110">
        <v>28343</v>
      </c>
      <c r="I23" s="3110">
        <v>28907</v>
      </c>
      <c r="J23" s="3110">
        <v>29686</v>
      </c>
      <c r="K23" s="3110">
        <v>30730</v>
      </c>
      <c r="L23" s="3110">
        <v>43039</v>
      </c>
      <c r="M23" s="3110">
        <v>49920</v>
      </c>
      <c r="N23" s="3110">
        <v>56468</v>
      </c>
      <c r="O23" s="3110">
        <v>63365</v>
      </c>
      <c r="P23" s="3110">
        <v>57139</v>
      </c>
      <c r="Q23" s="3110">
        <v>53388</v>
      </c>
      <c r="R23" s="3110">
        <v>60062</v>
      </c>
      <c r="S23" s="3110">
        <v>54583</v>
      </c>
      <c r="T23" s="3110">
        <v>52289</v>
      </c>
      <c r="U23" s="3110">
        <v>53215</v>
      </c>
      <c r="V23" s="3110">
        <v>52189</v>
      </c>
      <c r="W23" s="3110">
        <v>60987</v>
      </c>
      <c r="X23" s="3110">
        <v>66368</v>
      </c>
      <c r="Y23" s="3110">
        <v>78788</v>
      </c>
      <c r="Z23" s="3110">
        <v>84813</v>
      </c>
      <c r="AA23" s="3110">
        <v>72477</v>
      </c>
      <c r="AB23" s="3110">
        <v>52999</v>
      </c>
      <c r="AC23" s="3110">
        <v>60972</v>
      </c>
      <c r="AD23" s="3110">
        <v>81976</v>
      </c>
    </row>
    <row r="24" spans="1:30" x14ac:dyDescent="0.25">
      <c r="A24" s="3108" t="s">
        <v>96</v>
      </c>
      <c r="B24" s="3111">
        <v>61215</v>
      </c>
      <c r="C24" s="3111">
        <v>62447</v>
      </c>
      <c r="D24" s="3111">
        <v>74979</v>
      </c>
      <c r="E24" s="3111">
        <v>86919</v>
      </c>
      <c r="F24" s="3111">
        <v>90329</v>
      </c>
      <c r="G24" s="3111">
        <v>103229</v>
      </c>
      <c r="H24" s="3111">
        <v>107932</v>
      </c>
      <c r="I24" s="3111">
        <v>127789</v>
      </c>
      <c r="J24" s="3111">
        <v>140762</v>
      </c>
      <c r="K24" s="3111">
        <v>163450</v>
      </c>
      <c r="L24" s="3111">
        <v>182325</v>
      </c>
      <c r="M24" s="3111">
        <v>207938</v>
      </c>
      <c r="N24" s="3111">
        <v>230582</v>
      </c>
      <c r="O24" s="3111">
        <v>241873</v>
      </c>
      <c r="P24" s="3111">
        <v>234365</v>
      </c>
      <c r="Q24" s="3111">
        <v>212511</v>
      </c>
      <c r="R24" s="3111">
        <v>211580</v>
      </c>
      <c r="S24" s="3111">
        <v>199576</v>
      </c>
      <c r="T24" s="3111">
        <v>174339</v>
      </c>
      <c r="U24" s="3111">
        <v>189003</v>
      </c>
      <c r="V24" s="3111">
        <v>212132</v>
      </c>
      <c r="W24" s="3111">
        <v>206488</v>
      </c>
      <c r="X24" s="3111">
        <v>189157</v>
      </c>
      <c r="Y24" s="3111">
        <v>222234</v>
      </c>
      <c r="Z24" s="3111">
        <v>244132</v>
      </c>
      <c r="AA24" s="3111">
        <v>203070</v>
      </c>
      <c r="AB24" s="3111">
        <v>232032</v>
      </c>
      <c r="AC24" s="3111">
        <v>262600</v>
      </c>
      <c r="AD24" s="3111">
        <v>264754</v>
      </c>
    </row>
    <row r="25" spans="1:30" x14ac:dyDescent="0.25">
      <c r="A25" s="3108" t="s">
        <v>151</v>
      </c>
      <c r="B25" s="3110">
        <v>147</v>
      </c>
      <c r="C25" s="3110">
        <v>136</v>
      </c>
      <c r="D25" s="3110">
        <v>366</v>
      </c>
      <c r="E25" s="3110">
        <v>315</v>
      </c>
      <c r="F25" s="3110">
        <v>174</v>
      </c>
      <c r="G25" s="3110">
        <v>244</v>
      </c>
      <c r="H25" s="3110">
        <v>229</v>
      </c>
      <c r="I25" s="3110">
        <v>360</v>
      </c>
      <c r="J25" s="3110">
        <v>423</v>
      </c>
      <c r="K25" s="3110">
        <v>476</v>
      </c>
      <c r="L25" s="3110">
        <v>439</v>
      </c>
      <c r="M25" s="3110">
        <v>782</v>
      </c>
      <c r="N25" s="3110">
        <v>888</v>
      </c>
      <c r="O25" s="3110">
        <v>1106</v>
      </c>
      <c r="P25" s="3110">
        <v>1018</v>
      </c>
      <c r="Q25" s="3110">
        <v>661</v>
      </c>
      <c r="R25" s="3110">
        <v>966</v>
      </c>
      <c r="S25" s="3110">
        <v>803</v>
      </c>
      <c r="T25" s="3110">
        <v>751</v>
      </c>
      <c r="U25" s="3110">
        <v>702</v>
      </c>
      <c r="V25" s="3110">
        <v>881</v>
      </c>
      <c r="W25" s="3110">
        <v>824</v>
      </c>
      <c r="X25" s="3110">
        <v>1052</v>
      </c>
      <c r="Y25" s="3110">
        <v>1143</v>
      </c>
      <c r="Z25" s="3110">
        <v>1245</v>
      </c>
      <c r="AA25" s="3110">
        <v>904</v>
      </c>
      <c r="AB25" s="3110">
        <v>884</v>
      </c>
      <c r="AC25" s="3110">
        <v>1497</v>
      </c>
      <c r="AD25" s="3110">
        <v>2084</v>
      </c>
    </row>
    <row r="26" spans="1:30" x14ac:dyDescent="0.25">
      <c r="A26" s="3108" t="s">
        <v>152</v>
      </c>
      <c r="B26" s="3111">
        <v>99949</v>
      </c>
      <c r="C26" s="3111">
        <v>119910</v>
      </c>
      <c r="D26" s="3111">
        <v>129965</v>
      </c>
      <c r="E26" s="3111">
        <v>131083</v>
      </c>
      <c r="F26" s="3111">
        <v>146156</v>
      </c>
      <c r="G26" s="3111">
        <v>147087</v>
      </c>
      <c r="H26" s="3111">
        <v>157228</v>
      </c>
      <c r="I26" s="3111">
        <v>167978</v>
      </c>
      <c r="J26" s="3111">
        <v>166629</v>
      </c>
      <c r="K26" s="3111">
        <v>173381</v>
      </c>
      <c r="L26" s="3111">
        <v>187194</v>
      </c>
      <c r="M26" s="3111">
        <v>187037</v>
      </c>
      <c r="N26" s="3111">
        <v>186902</v>
      </c>
      <c r="O26" s="3111">
        <v>184658</v>
      </c>
      <c r="P26" s="3111">
        <v>159641</v>
      </c>
      <c r="Q26" s="3111">
        <v>157637</v>
      </c>
      <c r="R26" s="3111">
        <v>155170</v>
      </c>
      <c r="S26" s="3111">
        <v>142749</v>
      </c>
      <c r="T26" s="3111">
        <v>137304</v>
      </c>
      <c r="U26" s="3111">
        <v>136311</v>
      </c>
      <c r="V26" s="3111">
        <v>144126</v>
      </c>
      <c r="W26" s="3111">
        <v>146558</v>
      </c>
      <c r="X26" s="3111">
        <v>150904</v>
      </c>
      <c r="Y26" s="3111">
        <v>151489</v>
      </c>
      <c r="Z26" s="3111">
        <v>160856</v>
      </c>
      <c r="AA26" s="3111">
        <v>131742</v>
      </c>
      <c r="AB26" s="3111">
        <v>151448</v>
      </c>
      <c r="AC26" s="3111">
        <v>161275</v>
      </c>
      <c r="AD26" s="3111">
        <v>167700</v>
      </c>
    </row>
    <row r="27" spans="1:30" x14ac:dyDescent="0.25">
      <c r="A27" s="3108" t="s">
        <v>153</v>
      </c>
      <c r="B27" s="3110">
        <v>247</v>
      </c>
      <c r="C27" s="3110">
        <v>285</v>
      </c>
      <c r="D27" s="3110">
        <v>324</v>
      </c>
      <c r="E27" s="3110">
        <v>361</v>
      </c>
      <c r="F27" s="3110">
        <v>338</v>
      </c>
      <c r="G27" s="3110">
        <v>361</v>
      </c>
      <c r="H27" s="3110">
        <v>737</v>
      </c>
      <c r="I27" s="3110">
        <v>140</v>
      </c>
      <c r="J27" s="3110">
        <v>420</v>
      </c>
      <c r="K27" s="3110">
        <v>583</v>
      </c>
      <c r="L27" s="3110">
        <v>726</v>
      </c>
      <c r="M27" s="3110">
        <v>840</v>
      </c>
      <c r="N27" s="3110">
        <v>1262</v>
      </c>
      <c r="O27" s="3110">
        <v>1569</v>
      </c>
      <c r="P27" s="3110">
        <v>2165</v>
      </c>
      <c r="Q27" s="3110">
        <v>3121</v>
      </c>
      <c r="R27" s="3110">
        <v>2387</v>
      </c>
      <c r="S27" s="3110">
        <v>1655</v>
      </c>
      <c r="T27" s="3110">
        <v>953</v>
      </c>
      <c r="U27" s="3110">
        <v>1391</v>
      </c>
      <c r="V27" s="3110">
        <v>1067</v>
      </c>
      <c r="W27" s="3110">
        <v>869</v>
      </c>
      <c r="X27" s="3110">
        <v>1079</v>
      </c>
      <c r="Y27" s="3110">
        <v>1318</v>
      </c>
      <c r="Z27" s="3110">
        <v>1505</v>
      </c>
      <c r="AA27" s="3110">
        <v>1652</v>
      </c>
      <c r="AB27" s="3110">
        <v>1503</v>
      </c>
      <c r="AC27" s="3110">
        <v>1893</v>
      </c>
      <c r="AD27" s="3110">
        <v>2785</v>
      </c>
    </row>
    <row r="28" spans="1:30" x14ac:dyDescent="0.25">
      <c r="A28" s="3108" t="s">
        <v>154</v>
      </c>
      <c r="B28" s="3111">
        <v>3</v>
      </c>
      <c r="C28" s="3111">
        <v>37</v>
      </c>
      <c r="D28" s="3111">
        <v>691</v>
      </c>
      <c r="E28" s="3111">
        <v>721</v>
      </c>
      <c r="F28" s="3111">
        <v>690</v>
      </c>
      <c r="G28" s="3111">
        <v>888</v>
      </c>
      <c r="H28" s="3111">
        <v>1172</v>
      </c>
      <c r="I28" s="3111">
        <v>1427</v>
      </c>
      <c r="J28" s="3111">
        <v>1465</v>
      </c>
      <c r="K28" s="3111">
        <v>1767</v>
      </c>
      <c r="L28" s="3111">
        <v>1642</v>
      </c>
      <c r="M28" s="3111">
        <v>1740</v>
      </c>
      <c r="N28" s="3111">
        <v>2076</v>
      </c>
      <c r="O28" s="3111">
        <v>2143</v>
      </c>
      <c r="P28" s="3111">
        <v>2115</v>
      </c>
      <c r="Q28" s="3111">
        <v>1571</v>
      </c>
      <c r="R28" s="3111">
        <v>1653</v>
      </c>
      <c r="S28" s="3111">
        <v>1605</v>
      </c>
      <c r="T28" s="3111">
        <v>1833</v>
      </c>
      <c r="U28" s="3111">
        <v>1556</v>
      </c>
      <c r="V28" s="3111">
        <v>1611</v>
      </c>
      <c r="W28" s="3111">
        <v>1651</v>
      </c>
      <c r="X28" s="3111">
        <v>1998</v>
      </c>
      <c r="Y28" s="3111">
        <v>2570</v>
      </c>
      <c r="Z28" s="3111">
        <v>2604</v>
      </c>
      <c r="AA28" s="3111">
        <v>1957</v>
      </c>
      <c r="AB28" s="3111">
        <v>2185</v>
      </c>
      <c r="AC28" s="3111">
        <v>2080</v>
      </c>
      <c r="AD28" s="3111">
        <v>2341</v>
      </c>
    </row>
    <row r="29" spans="1:30" x14ac:dyDescent="0.25">
      <c r="A29" s="3108" t="s">
        <v>155</v>
      </c>
      <c r="B29" s="3110">
        <v>424</v>
      </c>
      <c r="C29" s="3110">
        <v>562</v>
      </c>
      <c r="D29" s="3110">
        <v>893</v>
      </c>
      <c r="E29" s="3110">
        <v>854</v>
      </c>
      <c r="F29" s="3110">
        <v>842</v>
      </c>
      <c r="G29" s="3110">
        <v>1757</v>
      </c>
      <c r="H29" s="3110">
        <v>1935</v>
      </c>
      <c r="I29" s="3110">
        <v>2356</v>
      </c>
      <c r="J29" s="3110">
        <v>2613</v>
      </c>
      <c r="K29" s="3110">
        <v>2782</v>
      </c>
      <c r="L29" s="3110">
        <v>2931</v>
      </c>
      <c r="M29" s="3110">
        <v>3553</v>
      </c>
      <c r="N29" s="3110">
        <v>2968</v>
      </c>
      <c r="O29" s="3110">
        <v>4481</v>
      </c>
      <c r="P29" s="3110">
        <v>4190</v>
      </c>
      <c r="Q29" s="3110">
        <v>4199</v>
      </c>
      <c r="R29" s="3110">
        <v>4538</v>
      </c>
      <c r="S29" s="3110">
        <v>5104</v>
      </c>
      <c r="T29" s="3110">
        <v>4844</v>
      </c>
      <c r="U29" s="3110">
        <v>4731</v>
      </c>
      <c r="V29" s="3110">
        <v>5430</v>
      </c>
      <c r="W29" s="3110">
        <v>6042</v>
      </c>
      <c r="X29" s="3110">
        <v>4406</v>
      </c>
      <c r="Y29" s="3110">
        <v>4105</v>
      </c>
      <c r="Z29" s="3110">
        <v>4492</v>
      </c>
      <c r="AA29" s="3110">
        <v>5544</v>
      </c>
      <c r="AB29" s="3110">
        <v>7334</v>
      </c>
      <c r="AC29" s="3110">
        <v>9811</v>
      </c>
      <c r="AD29" s="3110">
        <v>8786</v>
      </c>
    </row>
    <row r="30" spans="1:30" x14ac:dyDescent="0.25">
      <c r="A30" s="3108" t="s">
        <v>156</v>
      </c>
      <c r="B30" s="3111">
        <v>514</v>
      </c>
      <c r="C30" s="3111">
        <v>608</v>
      </c>
      <c r="D30" s="3111">
        <v>655</v>
      </c>
      <c r="E30" s="3111">
        <v>893</v>
      </c>
      <c r="F30" s="3111">
        <v>824</v>
      </c>
      <c r="G30" s="3111">
        <v>1193</v>
      </c>
      <c r="H30" s="3111">
        <v>3642</v>
      </c>
      <c r="I30" s="3111">
        <v>1384</v>
      </c>
      <c r="J30" s="3111">
        <v>1369</v>
      </c>
      <c r="K30" s="3111">
        <v>1210</v>
      </c>
      <c r="L30" s="3111">
        <v>4513</v>
      </c>
      <c r="M30" s="3111">
        <v>3388</v>
      </c>
      <c r="N30" s="3111">
        <v>4905</v>
      </c>
      <c r="O30" s="3111">
        <v>4919</v>
      </c>
      <c r="P30" s="3111">
        <v>2929</v>
      </c>
      <c r="Q30" s="3111">
        <v>3653</v>
      </c>
      <c r="R30" s="3111">
        <v>3443</v>
      </c>
      <c r="S30" s="3111">
        <v>10232</v>
      </c>
      <c r="T30" s="3111">
        <v>10292</v>
      </c>
      <c r="U30" s="3111">
        <v>8162</v>
      </c>
      <c r="V30" s="3111">
        <v>9484</v>
      </c>
      <c r="W30" s="3111">
        <v>11654</v>
      </c>
      <c r="X30" s="3111">
        <v>7346</v>
      </c>
      <c r="Y30" s="3111">
        <v>7389</v>
      </c>
      <c r="Z30" s="3111">
        <v>13290</v>
      </c>
      <c r="AA30" s="3111">
        <v>4528</v>
      </c>
      <c r="AB30" s="3111">
        <v>5361</v>
      </c>
      <c r="AC30" s="3111">
        <v>6576</v>
      </c>
      <c r="AD30" s="3111">
        <v>5514</v>
      </c>
    </row>
    <row r="31" spans="1:30" x14ac:dyDescent="0.25">
      <c r="A31" s="3108" t="s">
        <v>157</v>
      </c>
      <c r="B31" s="3110">
        <v>674</v>
      </c>
      <c r="C31" s="3110">
        <v>563</v>
      </c>
      <c r="D31" s="3110">
        <v>865</v>
      </c>
      <c r="E31" s="3110">
        <v>1405</v>
      </c>
      <c r="F31" s="3110">
        <v>1706</v>
      </c>
      <c r="G31" s="3110">
        <v>1884</v>
      </c>
      <c r="H31" s="3110">
        <v>2030</v>
      </c>
      <c r="I31" s="3110">
        <v>2550</v>
      </c>
      <c r="J31" s="3110">
        <v>2724</v>
      </c>
      <c r="K31" s="3110">
        <v>4258</v>
      </c>
      <c r="L31" s="3110">
        <v>4907</v>
      </c>
      <c r="M31" s="3110">
        <v>6347</v>
      </c>
      <c r="N31" s="3110">
        <v>6619</v>
      </c>
      <c r="O31" s="3110">
        <v>6921</v>
      </c>
      <c r="P31" s="3110">
        <v>6107</v>
      </c>
      <c r="Q31" s="3110">
        <v>6431</v>
      </c>
      <c r="R31" s="3110">
        <v>5556</v>
      </c>
      <c r="S31" s="3110">
        <v>6302</v>
      </c>
      <c r="T31" s="3110">
        <v>8721</v>
      </c>
      <c r="U31" s="3110">
        <v>6106</v>
      </c>
      <c r="V31" s="3110">
        <v>7340</v>
      </c>
      <c r="W31" s="3110">
        <v>12334</v>
      </c>
      <c r="X31" s="3110">
        <v>8424</v>
      </c>
      <c r="Y31" s="3110">
        <v>9966</v>
      </c>
      <c r="Z31" s="3110">
        <v>11256</v>
      </c>
      <c r="AA31" s="3110">
        <v>10479</v>
      </c>
      <c r="AB31" s="3110">
        <v>11914</v>
      </c>
      <c r="AC31" s="3110">
        <v>14120</v>
      </c>
      <c r="AD31" s="3110">
        <v>17889</v>
      </c>
    </row>
    <row r="32" spans="1:30" x14ac:dyDescent="0.25">
      <c r="A32" s="3108" t="s">
        <v>158</v>
      </c>
      <c r="B32" s="3111">
        <v>136</v>
      </c>
      <c r="C32" s="3111">
        <v>147</v>
      </c>
      <c r="D32" s="3111">
        <v>172</v>
      </c>
      <c r="E32" s="3111">
        <v>192</v>
      </c>
      <c r="F32" s="3111">
        <v>224</v>
      </c>
      <c r="G32" s="3111">
        <v>266</v>
      </c>
      <c r="H32" s="3111">
        <v>297</v>
      </c>
      <c r="I32" s="3111">
        <v>335</v>
      </c>
      <c r="J32" s="3111">
        <v>376</v>
      </c>
      <c r="K32" s="3111">
        <v>244</v>
      </c>
      <c r="L32" s="3111">
        <v>416</v>
      </c>
      <c r="M32" s="3111">
        <v>416</v>
      </c>
      <c r="N32" s="3111">
        <v>564</v>
      </c>
      <c r="O32" s="3111">
        <v>656</v>
      </c>
      <c r="P32" s="3111">
        <v>628</v>
      </c>
      <c r="Q32" s="3111">
        <v>774</v>
      </c>
      <c r="R32" s="3111">
        <v>869</v>
      </c>
      <c r="S32" s="3111">
        <v>817</v>
      </c>
      <c r="T32" s="3111">
        <v>1018</v>
      </c>
      <c r="U32" s="3111">
        <v>1103</v>
      </c>
      <c r="V32" s="3111">
        <v>1460</v>
      </c>
      <c r="W32" s="3111">
        <v>1418</v>
      </c>
      <c r="X32" s="3111">
        <v>1831</v>
      </c>
      <c r="Y32" s="3111">
        <v>2602</v>
      </c>
      <c r="Z32" s="3111">
        <v>2400</v>
      </c>
      <c r="AA32" s="3111">
        <v>2299</v>
      </c>
      <c r="AB32" s="3111">
        <v>3075</v>
      </c>
      <c r="AC32" s="3111">
        <v>3330</v>
      </c>
      <c r="AD32" s="3111">
        <v>3774</v>
      </c>
    </row>
    <row r="33" spans="1:30" x14ac:dyDescent="0.25">
      <c r="A33" s="3108" t="s">
        <v>159</v>
      </c>
      <c r="B33" s="3110">
        <v>14041</v>
      </c>
      <c r="C33" s="3110">
        <v>14696</v>
      </c>
      <c r="D33" s="3110">
        <v>17161</v>
      </c>
      <c r="E33" s="3110">
        <v>18109</v>
      </c>
      <c r="F33" s="3110">
        <v>20792</v>
      </c>
      <c r="G33" s="3110">
        <v>24499</v>
      </c>
      <c r="H33" s="3110">
        <v>31398</v>
      </c>
      <c r="I33" s="3110">
        <v>28230</v>
      </c>
      <c r="J33" s="3110">
        <v>26497</v>
      </c>
      <c r="K33" s="3110">
        <v>39991</v>
      </c>
      <c r="L33" s="3110">
        <v>59532</v>
      </c>
      <c r="M33" s="3110">
        <v>49100</v>
      </c>
      <c r="N33" s="3110">
        <v>66503</v>
      </c>
      <c r="O33" s="3110">
        <v>64956</v>
      </c>
      <c r="P33" s="3110">
        <v>54611</v>
      </c>
      <c r="Q33" s="3110">
        <v>65380</v>
      </c>
      <c r="R33" s="3110">
        <v>66599</v>
      </c>
      <c r="S33" s="3110">
        <v>59812</v>
      </c>
      <c r="T33" s="3110">
        <v>80770</v>
      </c>
      <c r="U33" s="3110">
        <v>76331</v>
      </c>
      <c r="V33" s="3110">
        <v>73125</v>
      </c>
      <c r="W33" s="3110">
        <v>88527</v>
      </c>
      <c r="X33" s="3110">
        <v>86329</v>
      </c>
      <c r="Y33" s="3110">
        <v>124051</v>
      </c>
      <c r="Z33" s="3110">
        <v>108099</v>
      </c>
      <c r="AA33" s="3110">
        <v>100667</v>
      </c>
      <c r="AB33" s="3110">
        <v>103911</v>
      </c>
      <c r="AC33" s="3110">
        <v>123502</v>
      </c>
      <c r="AD33" s="3110">
        <v>116738</v>
      </c>
    </row>
    <row r="34" spans="1:30" x14ac:dyDescent="0.25">
      <c r="A34" s="3108" t="s">
        <v>160</v>
      </c>
      <c r="B34" s="3111">
        <v>10143</v>
      </c>
      <c r="C34" s="3111">
        <v>13964</v>
      </c>
      <c r="D34" s="3111">
        <v>14233</v>
      </c>
      <c r="E34" s="3111">
        <v>16813</v>
      </c>
      <c r="F34" s="3111">
        <v>16918</v>
      </c>
      <c r="G34" s="3111">
        <v>19052</v>
      </c>
      <c r="H34" s="3111">
        <v>18685</v>
      </c>
      <c r="I34" s="3111">
        <v>17181</v>
      </c>
      <c r="J34" s="3111">
        <v>21373</v>
      </c>
      <c r="K34" s="3111">
        <v>25268</v>
      </c>
      <c r="L34" s="3111">
        <v>28247</v>
      </c>
      <c r="M34" s="3111">
        <v>30185</v>
      </c>
      <c r="N34" s="3111">
        <v>33386</v>
      </c>
      <c r="O34" s="3111">
        <v>32627</v>
      </c>
      <c r="P34" s="3111">
        <v>30190</v>
      </c>
      <c r="Q34" s="3111">
        <v>26145</v>
      </c>
      <c r="R34" s="3111">
        <v>25541</v>
      </c>
      <c r="S34" s="3111">
        <v>30758</v>
      </c>
      <c r="T34" s="3111">
        <v>28238</v>
      </c>
      <c r="U34" s="3111">
        <v>29933</v>
      </c>
      <c r="V34" s="3111">
        <v>30064</v>
      </c>
      <c r="W34" s="3111">
        <v>26341</v>
      </c>
      <c r="X34" s="3111">
        <v>28430</v>
      </c>
      <c r="Y34" s="3111">
        <v>34496</v>
      </c>
      <c r="Z34" s="3111">
        <v>31482</v>
      </c>
      <c r="AA34" s="3111">
        <v>21843</v>
      </c>
      <c r="AB34" s="3111">
        <v>27703</v>
      </c>
      <c r="AC34" s="3111">
        <v>34155</v>
      </c>
      <c r="AD34" s="3111">
        <v>38445</v>
      </c>
    </row>
    <row r="35" spans="1:30" x14ac:dyDescent="0.25">
      <c r="A35" s="3108" t="s">
        <v>161</v>
      </c>
      <c r="B35" s="3110">
        <v>3264</v>
      </c>
      <c r="C35" s="3110">
        <v>3517</v>
      </c>
      <c r="D35" s="3110">
        <v>3459</v>
      </c>
      <c r="E35" s="3110">
        <v>4609</v>
      </c>
      <c r="F35" s="3110">
        <v>5431</v>
      </c>
      <c r="G35" s="3110">
        <v>6141</v>
      </c>
      <c r="H35" s="3110">
        <v>7528</v>
      </c>
      <c r="I35" s="3110">
        <v>7328</v>
      </c>
      <c r="J35" s="3110">
        <v>6196</v>
      </c>
      <c r="K35" s="3110">
        <v>13241</v>
      </c>
      <c r="L35" s="3110">
        <v>17225</v>
      </c>
      <c r="M35" s="3110">
        <v>17898</v>
      </c>
      <c r="N35" s="3110">
        <v>18881</v>
      </c>
      <c r="O35" s="3110">
        <v>22505</v>
      </c>
      <c r="P35" s="3110">
        <v>18126</v>
      </c>
      <c r="Q35" s="3110">
        <v>20231</v>
      </c>
      <c r="R35" s="3110">
        <v>20577</v>
      </c>
      <c r="S35" s="3110">
        <v>22310</v>
      </c>
      <c r="T35" s="3110">
        <v>24225</v>
      </c>
      <c r="U35" s="3110">
        <v>26719</v>
      </c>
      <c r="V35" s="3110">
        <v>25126</v>
      </c>
      <c r="W35" s="3110">
        <v>21525</v>
      </c>
      <c r="X35" s="3110">
        <v>24105</v>
      </c>
      <c r="Y35" s="3110">
        <v>26068</v>
      </c>
      <c r="Z35" s="3110">
        <v>25178</v>
      </c>
      <c r="AA35" s="3110">
        <v>25395</v>
      </c>
      <c r="AB35" s="3110">
        <v>25818</v>
      </c>
      <c r="AC35" s="3110">
        <v>29914</v>
      </c>
      <c r="AD35" s="3110">
        <v>34212</v>
      </c>
    </row>
    <row r="36" spans="1:30" x14ac:dyDescent="0.25">
      <c r="A36" s="3108" t="s">
        <v>103</v>
      </c>
      <c r="B36" s="3111">
        <v>5794</v>
      </c>
      <c r="C36" s="3111">
        <v>6351</v>
      </c>
      <c r="D36" s="3111">
        <v>6968</v>
      </c>
      <c r="E36" s="3111">
        <v>7348</v>
      </c>
      <c r="F36" s="3111">
        <v>8210</v>
      </c>
      <c r="G36" s="3111">
        <v>8753</v>
      </c>
      <c r="H36" s="3111">
        <v>8615</v>
      </c>
      <c r="I36" s="3111">
        <v>9022</v>
      </c>
      <c r="J36" s="3111">
        <v>10909</v>
      </c>
      <c r="K36" s="3111">
        <v>13004</v>
      </c>
      <c r="L36" s="3111">
        <v>15169</v>
      </c>
      <c r="M36" s="3111">
        <v>17032</v>
      </c>
      <c r="N36" s="3111">
        <v>17681</v>
      </c>
      <c r="O36" s="3111">
        <v>18003</v>
      </c>
      <c r="P36" s="3111">
        <v>17806</v>
      </c>
      <c r="Q36" s="3111">
        <v>18648</v>
      </c>
      <c r="R36" s="3111">
        <v>17404</v>
      </c>
      <c r="S36" s="3111">
        <v>16600</v>
      </c>
      <c r="T36" s="3111">
        <v>15904</v>
      </c>
      <c r="U36" s="3111">
        <v>14420</v>
      </c>
      <c r="V36" s="3111">
        <v>14984</v>
      </c>
      <c r="W36" s="3111">
        <v>16952</v>
      </c>
      <c r="X36" s="3111">
        <v>16448</v>
      </c>
      <c r="Y36" s="3111">
        <v>16920</v>
      </c>
      <c r="Z36" s="3111">
        <v>17429</v>
      </c>
      <c r="AA36" s="3111">
        <v>15410</v>
      </c>
      <c r="AB36" s="3111">
        <v>16303</v>
      </c>
      <c r="AC36" s="3111">
        <v>18204</v>
      </c>
      <c r="AD36" s="3111">
        <v>19167</v>
      </c>
    </row>
    <row r="37" spans="1:30" x14ac:dyDescent="0.25">
      <c r="A37" s="3108" t="s">
        <v>162</v>
      </c>
      <c r="B37" s="3110">
        <v>1139</v>
      </c>
      <c r="C37" s="3110">
        <v>806</v>
      </c>
      <c r="D37" s="3110">
        <v>884</v>
      </c>
      <c r="E37" s="3110">
        <v>1456</v>
      </c>
      <c r="F37" s="3110">
        <v>1609</v>
      </c>
      <c r="G37" s="3110">
        <v>2036</v>
      </c>
      <c r="H37" s="3110">
        <v>2055</v>
      </c>
      <c r="I37" s="3110">
        <v>514</v>
      </c>
      <c r="J37" s="3110">
        <v>748</v>
      </c>
      <c r="K37" s="3110">
        <v>2141</v>
      </c>
      <c r="L37" s="3110">
        <v>2008</v>
      </c>
      <c r="M37" s="3110">
        <v>2271</v>
      </c>
      <c r="N37" s="3110">
        <v>4781</v>
      </c>
      <c r="O37" s="3110">
        <v>4425</v>
      </c>
      <c r="P37" s="3110">
        <v>2772</v>
      </c>
      <c r="Q37" s="3110">
        <v>3157</v>
      </c>
      <c r="R37" s="3110">
        <v>3361</v>
      </c>
      <c r="S37" s="3110">
        <v>3305</v>
      </c>
      <c r="T37" s="3110">
        <v>3455</v>
      </c>
      <c r="U37" s="3110">
        <v>3430</v>
      </c>
      <c r="V37" s="3110">
        <v>3830</v>
      </c>
      <c r="W37" s="3110">
        <v>4678</v>
      </c>
      <c r="X37" s="3110">
        <v>5103</v>
      </c>
      <c r="Y37" s="3110">
        <v>5448</v>
      </c>
      <c r="Z37" s="3110">
        <v>8239</v>
      </c>
      <c r="AA37" s="3110">
        <v>3924</v>
      </c>
      <c r="AB37" s="3110">
        <v>6921</v>
      </c>
      <c r="AC37" s="3110">
        <v>8101</v>
      </c>
      <c r="AD37" s="3110">
        <v>5370</v>
      </c>
    </row>
    <row r="38" spans="1:30" x14ac:dyDescent="0.25">
      <c r="A38" s="3108" t="s">
        <v>163</v>
      </c>
      <c r="B38" s="3111">
        <v>54</v>
      </c>
      <c r="C38" s="3111">
        <v>132</v>
      </c>
      <c r="D38" s="3111">
        <v>177</v>
      </c>
      <c r="E38" s="3111">
        <v>205</v>
      </c>
      <c r="F38" s="3111">
        <v>184</v>
      </c>
      <c r="G38" s="3111">
        <v>183</v>
      </c>
      <c r="H38" s="3111">
        <v>214</v>
      </c>
      <c r="I38" s="3111">
        <v>242</v>
      </c>
      <c r="J38" s="3111">
        <v>252</v>
      </c>
      <c r="K38" s="3111">
        <v>335</v>
      </c>
      <c r="L38" s="3111">
        <v>373</v>
      </c>
      <c r="M38" s="3111">
        <v>588</v>
      </c>
      <c r="N38" s="3111">
        <v>924</v>
      </c>
      <c r="O38" s="3111">
        <v>991</v>
      </c>
      <c r="P38" s="3111">
        <v>683</v>
      </c>
      <c r="Q38" s="3111">
        <v>802</v>
      </c>
      <c r="R38" s="3111">
        <v>611</v>
      </c>
      <c r="S38" s="3111">
        <v>837</v>
      </c>
      <c r="T38" s="3111">
        <v>791</v>
      </c>
      <c r="U38" s="3111">
        <v>908</v>
      </c>
      <c r="V38" s="3111">
        <v>864</v>
      </c>
      <c r="W38" s="3111">
        <v>796</v>
      </c>
      <c r="X38" s="3111">
        <v>873</v>
      </c>
      <c r="Y38" s="3111">
        <v>887</v>
      </c>
      <c r="Z38" s="3111">
        <v>1074</v>
      </c>
      <c r="AA38" s="3111">
        <v>1006</v>
      </c>
      <c r="AB38" s="3111">
        <v>1349</v>
      </c>
      <c r="AC38" s="3111">
        <v>1415</v>
      </c>
      <c r="AD38" s="3111">
        <v>1244</v>
      </c>
    </row>
    <row r="39" spans="1:30" x14ac:dyDescent="0.25">
      <c r="A39" s="3108" t="s">
        <v>164</v>
      </c>
      <c r="B39" s="3110">
        <v>275</v>
      </c>
      <c r="C39" s="3110">
        <v>303</v>
      </c>
      <c r="D39" s="3110">
        <v>354</v>
      </c>
      <c r="E39" s="3110">
        <v>335</v>
      </c>
      <c r="F39" s="3110">
        <v>270</v>
      </c>
      <c r="G39" s="3110">
        <v>342</v>
      </c>
      <c r="H39" s="3110">
        <v>433</v>
      </c>
      <c r="I39" s="3110">
        <v>388</v>
      </c>
      <c r="J39" s="3110">
        <v>512</v>
      </c>
      <c r="K39" s="3110">
        <v>1007</v>
      </c>
      <c r="L39" s="3110">
        <v>1971</v>
      </c>
      <c r="M39" s="3110">
        <v>2376</v>
      </c>
      <c r="N39" s="3110">
        <v>3648</v>
      </c>
      <c r="O39" s="3110">
        <v>4191</v>
      </c>
      <c r="P39" s="3110">
        <v>4198</v>
      </c>
      <c r="Q39" s="3110">
        <v>5139</v>
      </c>
      <c r="R39" s="3110">
        <v>4500</v>
      </c>
      <c r="S39" s="3110">
        <v>4130</v>
      </c>
      <c r="T39" s="3110">
        <v>4213</v>
      </c>
      <c r="U39" s="3110">
        <v>4118</v>
      </c>
      <c r="V39" s="3110">
        <v>4454</v>
      </c>
      <c r="W39" s="3110">
        <v>4409</v>
      </c>
      <c r="X39" s="3110">
        <v>4591</v>
      </c>
      <c r="Y39" s="3110">
        <v>5126</v>
      </c>
      <c r="Z39" s="3110">
        <v>3455</v>
      </c>
      <c r="AA39" s="3110">
        <v>3595</v>
      </c>
      <c r="AB39" s="3110">
        <v>3821</v>
      </c>
      <c r="AC39" s="3110">
        <v>4038</v>
      </c>
      <c r="AD39" s="3110">
        <v>5326</v>
      </c>
    </row>
    <row r="40" spans="1:30" x14ac:dyDescent="0.25">
      <c r="A40" s="3108" t="s">
        <v>165</v>
      </c>
      <c r="B40" s="3111">
        <v>3967</v>
      </c>
      <c r="C40" s="3111">
        <v>4801</v>
      </c>
      <c r="D40" s="3111">
        <v>5066</v>
      </c>
      <c r="E40" s="3111">
        <v>6674</v>
      </c>
      <c r="F40" s="3111">
        <v>7737</v>
      </c>
      <c r="G40" s="3111">
        <v>9601</v>
      </c>
      <c r="H40" s="3111">
        <v>9798</v>
      </c>
      <c r="I40" s="3111">
        <v>9979</v>
      </c>
      <c r="J40" s="3111">
        <v>10925</v>
      </c>
      <c r="K40" s="3111">
        <v>12235</v>
      </c>
      <c r="L40" s="3111">
        <v>12600</v>
      </c>
      <c r="M40" s="3111">
        <v>13799</v>
      </c>
      <c r="N40" s="3111">
        <v>18935</v>
      </c>
      <c r="O40" s="3111">
        <v>17946</v>
      </c>
      <c r="P40" s="3111">
        <v>14894</v>
      </c>
      <c r="Q40" s="3111">
        <v>15313</v>
      </c>
      <c r="R40" s="3111">
        <v>16853</v>
      </c>
      <c r="S40" s="3111">
        <v>15788</v>
      </c>
      <c r="T40" s="3111">
        <v>16057</v>
      </c>
      <c r="U40" s="3111">
        <v>18655</v>
      </c>
      <c r="V40" s="3111">
        <v>18987</v>
      </c>
      <c r="W40" s="3111">
        <v>18845</v>
      </c>
      <c r="X40" s="3111">
        <v>20491</v>
      </c>
      <c r="Y40" s="3111">
        <v>24476</v>
      </c>
      <c r="Z40" s="3111">
        <v>24848</v>
      </c>
      <c r="AA40" s="3111">
        <v>21317</v>
      </c>
      <c r="AB40" s="3111">
        <v>24445</v>
      </c>
      <c r="AC40" s="3111">
        <v>29310</v>
      </c>
      <c r="AD40" s="3111">
        <v>31608</v>
      </c>
    </row>
    <row r="41" spans="1:30" x14ac:dyDescent="0.25">
      <c r="A41" s="3108" t="s">
        <v>166</v>
      </c>
      <c r="B41" s="3110">
        <v>14528</v>
      </c>
      <c r="C41" s="3110">
        <v>26274</v>
      </c>
      <c r="D41" s="3110">
        <v>26070</v>
      </c>
      <c r="E41" s="3110">
        <v>25666</v>
      </c>
      <c r="F41" s="3110">
        <v>27377</v>
      </c>
      <c r="G41" s="3110">
        <v>40786</v>
      </c>
      <c r="H41" s="3110">
        <v>34964</v>
      </c>
      <c r="I41" s="3110">
        <v>25900</v>
      </c>
      <c r="J41" s="3110">
        <v>30316</v>
      </c>
      <c r="K41" s="3110">
        <v>23686</v>
      </c>
      <c r="L41" s="3110">
        <v>34823</v>
      </c>
      <c r="M41" s="3110">
        <v>37093</v>
      </c>
      <c r="N41" s="3110">
        <v>72266</v>
      </c>
      <c r="O41" s="3110">
        <v>57054</v>
      </c>
      <c r="P41" s="3110">
        <v>37188</v>
      </c>
      <c r="Q41" s="3110">
        <v>40735</v>
      </c>
      <c r="R41" s="3110">
        <v>49284</v>
      </c>
      <c r="S41" s="3110">
        <v>52432</v>
      </c>
      <c r="T41" s="3110">
        <v>51287</v>
      </c>
      <c r="U41" s="3110">
        <v>53959</v>
      </c>
      <c r="V41" s="3110">
        <v>57792</v>
      </c>
      <c r="W41" s="3110">
        <v>65679</v>
      </c>
      <c r="X41" s="3110">
        <v>68217</v>
      </c>
      <c r="Y41" s="3110">
        <v>62094</v>
      </c>
      <c r="Z41" s="3110">
        <v>61623</v>
      </c>
      <c r="AA41" s="3110">
        <v>59313</v>
      </c>
      <c r="AB41" s="3110">
        <v>75277</v>
      </c>
      <c r="AC41" s="3110">
        <v>79319</v>
      </c>
      <c r="AD41" s="3110">
        <v>63630</v>
      </c>
    </row>
    <row r="42" spans="1:30" x14ac:dyDescent="0.25">
      <c r="A42" s="3108" t="s">
        <v>167</v>
      </c>
      <c r="B42" s="3111" t="s">
        <v>140</v>
      </c>
      <c r="C42" s="3111" t="s">
        <v>140</v>
      </c>
      <c r="D42" s="3111" t="s">
        <v>140</v>
      </c>
      <c r="E42" s="3111" t="s">
        <v>140</v>
      </c>
      <c r="F42" s="3111" t="s">
        <v>140</v>
      </c>
      <c r="G42" s="3111">
        <v>80</v>
      </c>
      <c r="H42" s="3111">
        <v>84</v>
      </c>
      <c r="I42" s="3111">
        <v>143</v>
      </c>
      <c r="J42" s="3111">
        <v>206</v>
      </c>
      <c r="K42" s="3111">
        <v>172</v>
      </c>
      <c r="L42" s="3111">
        <v>348</v>
      </c>
      <c r="M42" s="3111">
        <v>374</v>
      </c>
      <c r="N42" s="3111">
        <v>141</v>
      </c>
      <c r="O42" s="3111">
        <v>259</v>
      </c>
      <c r="P42" s="3111">
        <v>91</v>
      </c>
      <c r="Q42" s="3111">
        <v>21</v>
      </c>
      <c r="R42" s="3111">
        <v>7</v>
      </c>
      <c r="S42" s="3111">
        <v>90</v>
      </c>
      <c r="T42" s="3111">
        <v>261</v>
      </c>
      <c r="U42" s="3111">
        <v>158</v>
      </c>
      <c r="V42" s="3111" t="s">
        <v>140</v>
      </c>
      <c r="W42" s="3111" t="s">
        <v>140</v>
      </c>
      <c r="X42" s="3111" t="s">
        <v>140</v>
      </c>
      <c r="Y42" s="3111" t="s">
        <v>140</v>
      </c>
      <c r="Z42" s="3111" t="s">
        <v>140</v>
      </c>
      <c r="AA42" s="3111" t="s">
        <v>140</v>
      </c>
      <c r="AB42" s="3111" t="s">
        <v>140</v>
      </c>
      <c r="AC42" s="3111" t="s">
        <v>140</v>
      </c>
      <c r="AD42" s="3111" t="s">
        <v>140</v>
      </c>
    </row>
    <row r="43" spans="1:30" x14ac:dyDescent="0.25">
      <c r="A43" s="3108" t="s">
        <v>168</v>
      </c>
      <c r="B43" s="3110">
        <v>4342</v>
      </c>
      <c r="C43" s="3110">
        <v>6880</v>
      </c>
      <c r="D43" s="3110">
        <v>9385</v>
      </c>
      <c r="E43" s="3110">
        <v>8659</v>
      </c>
      <c r="F43" s="3110">
        <v>10199</v>
      </c>
      <c r="G43" s="3110">
        <v>25036</v>
      </c>
      <c r="H43" s="3110">
        <v>21482</v>
      </c>
      <c r="I43" s="3110">
        <v>23002</v>
      </c>
      <c r="J43" s="3110">
        <v>23752</v>
      </c>
      <c r="K43" s="3110">
        <v>28245</v>
      </c>
      <c r="L43" s="3110">
        <v>42303</v>
      </c>
      <c r="M43" s="3110">
        <v>40356</v>
      </c>
      <c r="N43" s="3110">
        <v>40534</v>
      </c>
      <c r="O43" s="3110">
        <v>48250</v>
      </c>
      <c r="P43" s="3110">
        <v>31184</v>
      </c>
      <c r="Q43" s="3110">
        <v>30662</v>
      </c>
      <c r="R43" s="3110">
        <v>36638</v>
      </c>
      <c r="S43" s="3110">
        <v>47269</v>
      </c>
      <c r="T43" s="3110">
        <v>54851</v>
      </c>
      <c r="U43" s="3110">
        <v>52625</v>
      </c>
      <c r="V43" s="3110">
        <v>48716</v>
      </c>
      <c r="W43" s="3110">
        <v>40610</v>
      </c>
      <c r="X43" s="3110">
        <v>55202</v>
      </c>
      <c r="Y43" s="3110">
        <v>67879</v>
      </c>
      <c r="Z43" s="3110">
        <v>62815</v>
      </c>
      <c r="AA43" s="3110">
        <v>48383</v>
      </c>
      <c r="AB43" s="3110">
        <v>70934</v>
      </c>
      <c r="AC43" s="3110">
        <v>106281</v>
      </c>
      <c r="AD43" s="3110" t="s">
        <v>140</v>
      </c>
    </row>
    <row r="44" spans="1:30" x14ac:dyDescent="0.25">
      <c r="A44" s="3108" t="s">
        <v>169</v>
      </c>
      <c r="B44" s="3111">
        <v>17536</v>
      </c>
      <c r="C44" s="3111">
        <v>18712</v>
      </c>
      <c r="D44" s="3111">
        <v>19038</v>
      </c>
      <c r="E44" s="3111">
        <v>23477</v>
      </c>
      <c r="F44" s="3111">
        <v>25375</v>
      </c>
      <c r="G44" s="3111">
        <v>35035</v>
      </c>
      <c r="H44" s="3111">
        <v>20443</v>
      </c>
      <c r="I44" s="3111">
        <v>25743</v>
      </c>
      <c r="J44" s="3111">
        <v>16939</v>
      </c>
      <c r="K44" s="3111">
        <v>21558</v>
      </c>
      <c r="L44" s="3111">
        <v>21713</v>
      </c>
      <c r="M44" s="3111">
        <v>30280</v>
      </c>
      <c r="N44" s="3111">
        <v>35387</v>
      </c>
      <c r="O44" s="3111">
        <v>40158</v>
      </c>
      <c r="P44" s="3111">
        <v>43498</v>
      </c>
      <c r="Q44" s="3111">
        <v>54169</v>
      </c>
      <c r="R44" s="3111">
        <v>60979</v>
      </c>
      <c r="S44" s="3111">
        <v>65598</v>
      </c>
      <c r="T44" s="3111">
        <v>64914</v>
      </c>
      <c r="U44" s="3111">
        <v>82468</v>
      </c>
      <c r="V44" s="3111">
        <v>95944</v>
      </c>
      <c r="W44" s="3111">
        <v>87941</v>
      </c>
      <c r="X44" s="3111">
        <v>86983</v>
      </c>
      <c r="Y44" s="3111">
        <v>97803</v>
      </c>
      <c r="Z44" s="3111">
        <v>105781</v>
      </c>
      <c r="AA44" s="3111">
        <v>109026</v>
      </c>
      <c r="AB44" s="3111">
        <v>112495</v>
      </c>
      <c r="AC44" s="3111">
        <v>119338</v>
      </c>
      <c r="AD44" s="3111">
        <v>116126</v>
      </c>
    </row>
    <row r="45" spans="1:30" x14ac:dyDescent="0.25">
      <c r="A45" s="3108" t="s">
        <v>170</v>
      </c>
      <c r="B45" s="3110">
        <v>84200</v>
      </c>
      <c r="C45" s="3110">
        <v>93910</v>
      </c>
      <c r="D45" s="3110">
        <v>116763</v>
      </c>
      <c r="E45" s="3110">
        <v>113579</v>
      </c>
      <c r="F45" s="3110">
        <v>110878</v>
      </c>
      <c r="G45" s="3110">
        <v>117841</v>
      </c>
      <c r="H45" s="3110">
        <v>138193</v>
      </c>
      <c r="I45" s="3110">
        <v>124743</v>
      </c>
      <c r="J45" s="3110">
        <v>124125</v>
      </c>
      <c r="K45" s="3110">
        <v>134076</v>
      </c>
      <c r="L45" s="3110">
        <v>154474</v>
      </c>
      <c r="M45" s="3110">
        <v>162366</v>
      </c>
      <c r="N45" s="3110">
        <v>168475</v>
      </c>
      <c r="O45" s="3110">
        <v>158165</v>
      </c>
      <c r="P45" s="3110">
        <v>160119</v>
      </c>
      <c r="Q45" s="3110">
        <v>150624</v>
      </c>
      <c r="R45" s="3110">
        <v>170021</v>
      </c>
      <c r="S45" s="3110">
        <v>197557</v>
      </c>
      <c r="T45" s="3110">
        <v>201769</v>
      </c>
      <c r="U45" s="3110">
        <v>222265</v>
      </c>
      <c r="V45" s="3110">
        <v>285677</v>
      </c>
      <c r="W45" s="3110">
        <v>229120</v>
      </c>
      <c r="X45" s="3110">
        <v>230584</v>
      </c>
      <c r="Y45" s="3110">
        <v>255893</v>
      </c>
      <c r="Z45" s="3110">
        <v>248510</v>
      </c>
      <c r="AA45" s="3110">
        <f>Z45*Table!AB166/Table!AA166</f>
        <v>212840.14644315568</v>
      </c>
      <c r="AB45" s="3281">
        <f>AA45*Table!AC166/Table!AB166</f>
        <v>239975.75675165575</v>
      </c>
      <c r="AC45" s="3281">
        <f>AB45*Table!AD166/Table!AC166</f>
        <v>237613.543032154</v>
      </c>
      <c r="AD45" s="3281">
        <f>AC45*Table!AE166/Table!AD166</f>
        <v>256220.23999691158</v>
      </c>
    </row>
    <row r="46" spans="1:30" x14ac:dyDescent="0.25">
      <c r="A46" s="3108" t="s">
        <v>171</v>
      </c>
      <c r="B46" s="3111" t="s">
        <v>140</v>
      </c>
      <c r="C46" s="3111" t="s">
        <v>140</v>
      </c>
      <c r="D46" s="3111" t="s">
        <v>140</v>
      </c>
      <c r="E46" s="3111" t="s">
        <v>140</v>
      </c>
      <c r="F46" s="3111" t="s">
        <v>140</v>
      </c>
      <c r="G46" s="3111" t="s">
        <v>140</v>
      </c>
      <c r="H46" s="3111" t="s">
        <v>140</v>
      </c>
      <c r="I46" s="3111" t="s">
        <v>140</v>
      </c>
      <c r="J46" s="3111" t="s">
        <v>140</v>
      </c>
      <c r="K46" s="3111" t="s">
        <v>140</v>
      </c>
      <c r="L46" s="3111" t="s">
        <v>140</v>
      </c>
      <c r="M46" s="3111" t="s">
        <v>140</v>
      </c>
      <c r="N46" s="3111" t="s">
        <v>140</v>
      </c>
      <c r="O46" s="3111" t="s">
        <v>140</v>
      </c>
      <c r="P46" s="3111" t="s">
        <v>140</v>
      </c>
      <c r="Q46" s="3111" t="s">
        <v>140</v>
      </c>
      <c r="R46" s="3111" t="s">
        <v>140</v>
      </c>
      <c r="S46" s="3111" t="s">
        <v>140</v>
      </c>
      <c r="T46" s="3111" t="s">
        <v>140</v>
      </c>
      <c r="U46" s="3111" t="s">
        <v>140</v>
      </c>
      <c r="V46" s="3111" t="s">
        <v>140</v>
      </c>
      <c r="W46" s="3111" t="s">
        <v>140</v>
      </c>
      <c r="X46" s="3111" t="s">
        <v>140</v>
      </c>
      <c r="Y46" s="3111" t="s">
        <v>140</v>
      </c>
      <c r="Z46" s="3111" t="s">
        <v>140</v>
      </c>
      <c r="AA46" s="3111" t="s">
        <v>140</v>
      </c>
      <c r="AB46" s="3111" t="s">
        <v>140</v>
      </c>
      <c r="AC46" s="3111" t="s">
        <v>140</v>
      </c>
      <c r="AD46" s="3111" t="s">
        <v>140</v>
      </c>
    </row>
    <row r="47" spans="1:30" x14ac:dyDescent="0.25">
      <c r="A47" s="3108" t="s">
        <v>172</v>
      </c>
      <c r="B47" s="3110" t="s">
        <v>140</v>
      </c>
      <c r="C47" s="3110" t="s">
        <v>140</v>
      </c>
      <c r="D47" s="3110" t="s">
        <v>140</v>
      </c>
      <c r="E47" s="3110" t="s">
        <v>140</v>
      </c>
      <c r="F47" s="3110" t="s">
        <v>140</v>
      </c>
      <c r="G47" s="3110" t="s">
        <v>140</v>
      </c>
      <c r="H47" s="3110" t="s">
        <v>140</v>
      </c>
      <c r="I47" s="3110" t="s">
        <v>140</v>
      </c>
      <c r="J47" s="3110" t="s">
        <v>140</v>
      </c>
      <c r="K47" s="3110" t="s">
        <v>140</v>
      </c>
      <c r="L47" s="3110" t="s">
        <v>140</v>
      </c>
      <c r="M47" s="3110" t="s">
        <v>140</v>
      </c>
      <c r="N47" s="3110" t="s">
        <v>140</v>
      </c>
      <c r="O47" s="3110" t="s">
        <v>140</v>
      </c>
      <c r="P47" s="3110" t="s">
        <v>140</v>
      </c>
      <c r="Q47" s="3110" t="s">
        <v>140</v>
      </c>
      <c r="R47" s="3110" t="s">
        <v>140</v>
      </c>
      <c r="S47" s="3110" t="s">
        <v>140</v>
      </c>
      <c r="T47" s="3110" t="s">
        <v>140</v>
      </c>
      <c r="U47" s="3110" t="s">
        <v>140</v>
      </c>
      <c r="V47" s="3110" t="s">
        <v>140</v>
      </c>
      <c r="W47" s="3110" t="s">
        <v>140</v>
      </c>
      <c r="X47" s="3110" t="s">
        <v>140</v>
      </c>
      <c r="Y47" s="3110" t="s">
        <v>140</v>
      </c>
      <c r="Z47" s="3110" t="s">
        <v>140</v>
      </c>
      <c r="AA47" s="3110" t="s">
        <v>140</v>
      </c>
      <c r="AB47" s="3110" t="s">
        <v>140</v>
      </c>
      <c r="AC47" s="3110" t="s">
        <v>140</v>
      </c>
      <c r="AD47" s="3110" t="s">
        <v>140</v>
      </c>
    </row>
    <row r="48" spans="1:30" x14ac:dyDescent="0.25">
      <c r="A48" s="3108" t="s">
        <v>173</v>
      </c>
      <c r="B48" s="3111" t="s">
        <v>140</v>
      </c>
      <c r="C48" s="3111" t="s">
        <v>140</v>
      </c>
      <c r="D48" s="3111" t="s">
        <v>140</v>
      </c>
      <c r="E48" s="3111" t="s">
        <v>140</v>
      </c>
      <c r="F48" s="3111" t="s">
        <v>140</v>
      </c>
      <c r="G48" s="3111" t="s">
        <v>140</v>
      </c>
      <c r="H48" s="3111" t="s">
        <v>140</v>
      </c>
      <c r="I48" s="3111" t="s">
        <v>140</v>
      </c>
      <c r="J48" s="3111" t="s">
        <v>140</v>
      </c>
      <c r="K48" s="3111" t="s">
        <v>140</v>
      </c>
      <c r="L48" s="3111" t="s">
        <v>140</v>
      </c>
      <c r="M48" s="3111" t="s">
        <v>140</v>
      </c>
      <c r="N48" s="3111" t="s">
        <v>140</v>
      </c>
      <c r="O48" s="3111" t="s">
        <v>140</v>
      </c>
      <c r="P48" s="3111">
        <v>60121</v>
      </c>
      <c r="Q48" s="3111">
        <v>84314</v>
      </c>
      <c r="R48" s="3111">
        <v>101206</v>
      </c>
      <c r="S48" s="3111">
        <v>105873</v>
      </c>
      <c r="T48" s="3111">
        <v>142840</v>
      </c>
      <c r="U48" s="3111">
        <v>139281</v>
      </c>
      <c r="V48" s="3111">
        <v>159923</v>
      </c>
      <c r="W48" s="3111">
        <v>136764</v>
      </c>
      <c r="X48" s="3111">
        <v>140549</v>
      </c>
      <c r="Y48" s="3111">
        <v>97459</v>
      </c>
      <c r="Z48" s="3111">
        <v>90220</v>
      </c>
      <c r="AA48" s="3111">
        <v>75058</v>
      </c>
      <c r="AB48" s="3111">
        <v>89303</v>
      </c>
      <c r="AC48" s="3111">
        <v>132146</v>
      </c>
      <c r="AD48" s="3111">
        <v>117379</v>
      </c>
    </row>
    <row r="49" spans="1:34" x14ac:dyDescent="0.25">
      <c r="A49" s="3280"/>
      <c r="B49" s="3279" t="s">
        <v>6</v>
      </c>
      <c r="C49" s="3279" t="s">
        <v>7</v>
      </c>
      <c r="D49" s="3279" t="s">
        <v>8</v>
      </c>
      <c r="E49" s="3279" t="s">
        <v>9</v>
      </c>
      <c r="F49" s="3279" t="s">
        <v>10</v>
      </c>
      <c r="G49" s="3279" t="s">
        <v>11</v>
      </c>
      <c r="H49" s="3279" t="s">
        <v>12</v>
      </c>
      <c r="I49" s="3279" t="s">
        <v>13</v>
      </c>
      <c r="J49" s="3279" t="s">
        <v>14</v>
      </c>
      <c r="K49" s="3279" t="s">
        <v>15</v>
      </c>
      <c r="L49" s="3279" t="s">
        <v>16</v>
      </c>
      <c r="M49" s="3279" t="s">
        <v>17</v>
      </c>
      <c r="N49" s="3279" t="s">
        <v>18</v>
      </c>
      <c r="O49" s="3279" t="s">
        <v>19</v>
      </c>
      <c r="P49" s="3279" t="s">
        <v>20</v>
      </c>
      <c r="Q49" s="3279" t="s">
        <v>21</v>
      </c>
      <c r="R49" s="3279" t="s">
        <v>22</v>
      </c>
      <c r="S49" s="3279" t="s">
        <v>23</v>
      </c>
      <c r="T49" s="3279" t="s">
        <v>24</v>
      </c>
      <c r="U49" s="3279" t="s">
        <v>25</v>
      </c>
      <c r="V49" s="3279" t="s">
        <v>26</v>
      </c>
      <c r="W49" s="3279" t="s">
        <v>27</v>
      </c>
      <c r="X49" s="3279" t="s">
        <v>28</v>
      </c>
      <c r="Y49" s="3279" t="s">
        <v>29</v>
      </c>
      <c r="Z49" s="3279" t="s">
        <v>30</v>
      </c>
      <c r="AA49" s="3279" t="s">
        <v>31</v>
      </c>
      <c r="AB49" s="3279" t="s">
        <v>32</v>
      </c>
      <c r="AC49" s="3279" t="s">
        <v>33</v>
      </c>
      <c r="AD49" s="3279" t="s">
        <v>34</v>
      </c>
    </row>
    <row r="50" spans="1:34" x14ac:dyDescent="0.25">
      <c r="A50" s="3319" t="s">
        <v>90</v>
      </c>
      <c r="B50" s="3321">
        <f>B19/1000</f>
        <v>142.24199999999999</v>
      </c>
      <c r="C50" s="3321">
        <f t="shared" ref="C50:AD50" si="0">C19/1000</f>
        <v>138.37899999999999</v>
      </c>
      <c r="D50" s="3321">
        <f t="shared" si="0"/>
        <v>152.637</v>
      </c>
      <c r="E50" s="3321">
        <f t="shared" si="0"/>
        <v>174.33099999999999</v>
      </c>
      <c r="F50" s="3321">
        <f t="shared" si="0"/>
        <v>186.34800000000001</v>
      </c>
      <c r="G50" s="3321">
        <f t="shared" si="0"/>
        <v>192.012</v>
      </c>
      <c r="H50" s="3321">
        <f t="shared" si="0"/>
        <v>263.154</v>
      </c>
      <c r="I50" s="3321">
        <f t="shared" si="0"/>
        <v>229.173</v>
      </c>
      <c r="J50" s="3321">
        <f t="shared" si="0"/>
        <v>245.72900000000001</v>
      </c>
      <c r="K50" s="3321">
        <f t="shared" si="0"/>
        <v>255.28200000000001</v>
      </c>
      <c r="L50" s="3321">
        <f t="shared" si="0"/>
        <v>285.98599999999999</v>
      </c>
      <c r="M50" s="3321">
        <f t="shared" si="0"/>
        <v>324.16800000000001</v>
      </c>
      <c r="N50" s="3321">
        <f t="shared" si="0"/>
        <v>344.33600000000001</v>
      </c>
      <c r="O50" s="3321">
        <f t="shared" si="0"/>
        <v>337.67099999999999</v>
      </c>
      <c r="P50" s="3321">
        <f t="shared" si="0"/>
        <v>294.524</v>
      </c>
      <c r="Q50" s="3321">
        <f t="shared" si="0"/>
        <v>285.24299999999999</v>
      </c>
      <c r="R50" s="3321">
        <f t="shared" si="0"/>
        <v>304.37799999999999</v>
      </c>
      <c r="S50" s="3321">
        <f t="shared" si="0"/>
        <v>308.47300000000001</v>
      </c>
      <c r="T50" s="3321">
        <f t="shared" si="0"/>
        <v>300.24900000000002</v>
      </c>
      <c r="U50" s="3321">
        <f t="shared" si="0"/>
        <v>298.48</v>
      </c>
      <c r="V50" s="3321">
        <f t="shared" si="0"/>
        <v>310.197</v>
      </c>
      <c r="W50" s="3321">
        <f t="shared" si="0"/>
        <v>334.01499999999999</v>
      </c>
      <c r="X50" s="3321">
        <f t="shared" si="0"/>
        <v>330.94799999999998</v>
      </c>
      <c r="Y50" s="3321">
        <f t="shared" si="0"/>
        <v>371.73700000000002</v>
      </c>
      <c r="Z50" s="3321">
        <f t="shared" si="0"/>
        <v>345.37700000000001</v>
      </c>
      <c r="AA50" s="3321">
        <f t="shared" si="0"/>
        <v>287.03100000000001</v>
      </c>
      <c r="AB50" s="3321">
        <f t="shared" si="0"/>
        <v>340.005</v>
      </c>
      <c r="AC50" s="3321">
        <f t="shared" si="0"/>
        <v>437.20800000000003</v>
      </c>
      <c r="AD50" s="3321">
        <f t="shared" si="0"/>
        <v>437.471</v>
      </c>
      <c r="AE50" s="3073">
        <f>AD50-B50</f>
        <v>295.22900000000004</v>
      </c>
      <c r="AF50" s="3249">
        <f>AD50/B50*100-100</f>
        <v>207.55402764303091</v>
      </c>
      <c r="AG50" s="3249">
        <f>AD50/B50</f>
        <v>3.075540276430309</v>
      </c>
    </row>
    <row r="51" spans="1:34" x14ac:dyDescent="0.25">
      <c r="A51" t="s">
        <v>96</v>
      </c>
      <c r="B51" s="3073">
        <f t="shared" ref="B51:AD51" si="1">B24/1000</f>
        <v>61.215000000000003</v>
      </c>
      <c r="C51" s="3073">
        <f t="shared" si="1"/>
        <v>62.447000000000003</v>
      </c>
      <c r="D51" s="3073">
        <f t="shared" si="1"/>
        <v>74.978999999999999</v>
      </c>
      <c r="E51" s="3073">
        <f t="shared" si="1"/>
        <v>86.918999999999997</v>
      </c>
      <c r="F51" s="3073">
        <f t="shared" si="1"/>
        <v>90.328999999999994</v>
      </c>
      <c r="G51" s="3073">
        <f t="shared" si="1"/>
        <v>103.229</v>
      </c>
      <c r="H51" s="3073">
        <f t="shared" si="1"/>
        <v>107.932</v>
      </c>
      <c r="I51" s="3073">
        <f t="shared" si="1"/>
        <v>127.789</v>
      </c>
      <c r="J51" s="3073">
        <f t="shared" si="1"/>
        <v>140.762</v>
      </c>
      <c r="K51" s="3073">
        <f t="shared" si="1"/>
        <v>163.44999999999999</v>
      </c>
      <c r="L51" s="3073">
        <f t="shared" si="1"/>
        <v>182.32499999999999</v>
      </c>
      <c r="M51" s="3073">
        <f t="shared" si="1"/>
        <v>207.93799999999999</v>
      </c>
      <c r="N51" s="3073">
        <f t="shared" si="1"/>
        <v>230.58199999999999</v>
      </c>
      <c r="O51" s="3073">
        <f t="shared" si="1"/>
        <v>241.87299999999999</v>
      </c>
      <c r="P51" s="3073">
        <f t="shared" si="1"/>
        <v>234.36500000000001</v>
      </c>
      <c r="Q51" s="3073">
        <f t="shared" si="1"/>
        <v>212.511</v>
      </c>
      <c r="R51" s="3073">
        <f t="shared" si="1"/>
        <v>211.58</v>
      </c>
      <c r="S51" s="3073">
        <f t="shared" si="1"/>
        <v>199.57599999999999</v>
      </c>
      <c r="T51" s="3073">
        <f t="shared" si="1"/>
        <v>174.339</v>
      </c>
      <c r="U51" s="3073">
        <f t="shared" si="1"/>
        <v>189.00299999999999</v>
      </c>
      <c r="V51" s="3073">
        <f t="shared" si="1"/>
        <v>212.13200000000001</v>
      </c>
      <c r="W51" s="3073">
        <f t="shared" si="1"/>
        <v>206.488</v>
      </c>
      <c r="X51" s="3073">
        <f t="shared" si="1"/>
        <v>189.15700000000001</v>
      </c>
      <c r="Y51" s="3073">
        <f t="shared" si="1"/>
        <v>222.23400000000001</v>
      </c>
      <c r="Z51" s="3073">
        <f t="shared" si="1"/>
        <v>244.13200000000001</v>
      </c>
      <c r="AA51" s="3073">
        <f t="shared" si="1"/>
        <v>203.07</v>
      </c>
      <c r="AB51" s="3073">
        <f t="shared" si="1"/>
        <v>232.03200000000001</v>
      </c>
      <c r="AC51" s="3073">
        <f t="shared" si="1"/>
        <v>262.60000000000002</v>
      </c>
      <c r="AD51" s="3073">
        <f t="shared" si="1"/>
        <v>264.75400000000002</v>
      </c>
      <c r="AE51" s="3073">
        <f t="shared" ref="AE51:AE53" si="2">AD51-B51</f>
        <v>203.53900000000002</v>
      </c>
      <c r="AF51" s="3249">
        <f t="shared" ref="AF51:AF53" si="3">AD51/B51*100-100</f>
        <v>332.49857061177818</v>
      </c>
      <c r="AG51" s="3249">
        <f t="shared" ref="AG51:AG53" si="4">AD51/B51</f>
        <v>4.3249857061177819</v>
      </c>
      <c r="AH51" s="3248" t="s">
        <v>243</v>
      </c>
    </row>
    <row r="52" spans="1:34" x14ac:dyDescent="0.25">
      <c r="A52" s="3320" t="s">
        <v>251</v>
      </c>
      <c r="B52" s="3321">
        <f>B45/1000</f>
        <v>84.2</v>
      </c>
      <c r="C52" s="3321">
        <f t="shared" ref="C52:AD52" si="5">C45/1000</f>
        <v>93.91</v>
      </c>
      <c r="D52" s="3321">
        <f t="shared" si="5"/>
        <v>116.76300000000001</v>
      </c>
      <c r="E52" s="3321">
        <f t="shared" si="5"/>
        <v>113.57899999999999</v>
      </c>
      <c r="F52" s="3321">
        <f t="shared" si="5"/>
        <v>110.878</v>
      </c>
      <c r="G52" s="3321">
        <f t="shared" si="5"/>
        <v>117.84099999999999</v>
      </c>
      <c r="H52" s="3321">
        <f t="shared" si="5"/>
        <v>138.19300000000001</v>
      </c>
      <c r="I52" s="3321">
        <f t="shared" si="5"/>
        <v>124.74299999999999</v>
      </c>
      <c r="J52" s="3321">
        <f t="shared" si="5"/>
        <v>124.125</v>
      </c>
      <c r="K52" s="3321">
        <f t="shared" si="5"/>
        <v>134.07599999999999</v>
      </c>
      <c r="L52" s="3321">
        <f t="shared" si="5"/>
        <v>154.47399999999999</v>
      </c>
      <c r="M52" s="3321">
        <f t="shared" si="5"/>
        <v>162.36600000000001</v>
      </c>
      <c r="N52" s="3321">
        <f t="shared" si="5"/>
        <v>168.47499999999999</v>
      </c>
      <c r="O52" s="3321">
        <f t="shared" si="5"/>
        <v>158.16499999999999</v>
      </c>
      <c r="P52" s="3321">
        <f t="shared" si="5"/>
        <v>160.119</v>
      </c>
      <c r="Q52" s="3321">
        <f t="shared" si="5"/>
        <v>150.624</v>
      </c>
      <c r="R52" s="3321">
        <f t="shared" si="5"/>
        <v>170.02099999999999</v>
      </c>
      <c r="S52" s="3321">
        <f t="shared" si="5"/>
        <v>197.55699999999999</v>
      </c>
      <c r="T52" s="3321">
        <f t="shared" si="5"/>
        <v>201.76900000000001</v>
      </c>
      <c r="U52" s="3321">
        <f t="shared" si="5"/>
        <v>222.26499999999999</v>
      </c>
      <c r="V52" s="3321">
        <f t="shared" si="5"/>
        <v>285.67700000000002</v>
      </c>
      <c r="W52" s="3321">
        <f t="shared" si="5"/>
        <v>229.12</v>
      </c>
      <c r="X52" s="3321">
        <f t="shared" si="5"/>
        <v>230.584</v>
      </c>
      <c r="Y52" s="3321">
        <f t="shared" si="5"/>
        <v>255.893</v>
      </c>
      <c r="Z52" s="3321">
        <f t="shared" si="5"/>
        <v>248.51</v>
      </c>
      <c r="AA52" s="3321">
        <f t="shared" si="5"/>
        <v>212.84014644315567</v>
      </c>
      <c r="AB52" s="3321">
        <f t="shared" si="5"/>
        <v>239.97575675165575</v>
      </c>
      <c r="AC52" s="3321">
        <f t="shared" si="5"/>
        <v>237.61354303215401</v>
      </c>
      <c r="AD52" s="3321">
        <f t="shared" si="5"/>
        <v>256.22023999691157</v>
      </c>
      <c r="AE52" s="3073">
        <f t="shared" si="2"/>
        <v>172.02023999691158</v>
      </c>
      <c r="AF52" s="3249">
        <f t="shared" si="3"/>
        <v>204.29957244288784</v>
      </c>
      <c r="AG52" s="3249">
        <f t="shared" si="4"/>
        <v>3.0429957244288786</v>
      </c>
    </row>
    <row r="53" spans="1:34" x14ac:dyDescent="0.25">
      <c r="A53" t="s">
        <v>99</v>
      </c>
      <c r="B53" s="3073">
        <f>B26/1000</f>
        <v>99.948999999999998</v>
      </c>
      <c r="C53" s="3073">
        <f t="shared" ref="C53:AD53" si="6">C26/1000</f>
        <v>119.91</v>
      </c>
      <c r="D53" s="3073">
        <f t="shared" si="6"/>
        <v>129.965</v>
      </c>
      <c r="E53" s="3073">
        <f t="shared" si="6"/>
        <v>131.083</v>
      </c>
      <c r="F53" s="3073">
        <f t="shared" si="6"/>
        <v>146.15600000000001</v>
      </c>
      <c r="G53" s="3073">
        <f t="shared" si="6"/>
        <v>147.08699999999999</v>
      </c>
      <c r="H53" s="3073">
        <f t="shared" si="6"/>
        <v>157.22800000000001</v>
      </c>
      <c r="I53" s="3073">
        <f t="shared" si="6"/>
        <v>167.97800000000001</v>
      </c>
      <c r="J53" s="3073">
        <f t="shared" si="6"/>
        <v>166.62899999999999</v>
      </c>
      <c r="K53" s="3073">
        <f t="shared" si="6"/>
        <v>173.381</v>
      </c>
      <c r="L53" s="3073">
        <f t="shared" si="6"/>
        <v>187.19399999999999</v>
      </c>
      <c r="M53" s="3073">
        <f t="shared" si="6"/>
        <v>187.03700000000001</v>
      </c>
      <c r="N53" s="3073">
        <f t="shared" si="6"/>
        <v>186.90199999999999</v>
      </c>
      <c r="O53" s="3073">
        <f t="shared" si="6"/>
        <v>184.65799999999999</v>
      </c>
      <c r="P53" s="3073">
        <f t="shared" si="6"/>
        <v>159.64099999999999</v>
      </c>
      <c r="Q53" s="3073">
        <f t="shared" si="6"/>
        <v>157.637</v>
      </c>
      <c r="R53" s="3073">
        <f t="shared" si="6"/>
        <v>155.16999999999999</v>
      </c>
      <c r="S53" s="3073">
        <f t="shared" si="6"/>
        <v>142.749</v>
      </c>
      <c r="T53" s="3073">
        <f t="shared" si="6"/>
        <v>137.304</v>
      </c>
      <c r="U53" s="3073">
        <f t="shared" si="6"/>
        <v>136.31100000000001</v>
      </c>
      <c r="V53" s="3073">
        <f t="shared" si="6"/>
        <v>144.126</v>
      </c>
      <c r="W53" s="3073">
        <f t="shared" si="6"/>
        <v>146.55799999999999</v>
      </c>
      <c r="X53" s="3073">
        <f t="shared" si="6"/>
        <v>150.904</v>
      </c>
      <c r="Y53" s="3073">
        <f t="shared" si="6"/>
        <v>151.489</v>
      </c>
      <c r="Z53" s="3073">
        <f t="shared" si="6"/>
        <v>160.85599999999999</v>
      </c>
      <c r="AA53" s="3073">
        <f t="shared" si="6"/>
        <v>131.74199999999999</v>
      </c>
      <c r="AB53" s="3073">
        <f t="shared" si="6"/>
        <v>151.44800000000001</v>
      </c>
      <c r="AC53" s="3073">
        <f t="shared" si="6"/>
        <v>161.27500000000001</v>
      </c>
      <c r="AD53" s="3073">
        <f t="shared" si="6"/>
        <v>167.7</v>
      </c>
      <c r="AE53" s="3073">
        <f t="shared" si="2"/>
        <v>67.750999999999991</v>
      </c>
      <c r="AF53" s="3249">
        <f t="shared" si="3"/>
        <v>67.785570641026936</v>
      </c>
      <c r="AG53" s="3249">
        <f t="shared" si="4"/>
        <v>1.6778557064102693</v>
      </c>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H53"/>
  <sheetViews>
    <sheetView topLeftCell="A20" workbookViewId="0">
      <selection activeCell="AJ55" sqref="AJ55"/>
    </sheetView>
  </sheetViews>
  <sheetFormatPr baseColWidth="10" defaultRowHeight="15" x14ac:dyDescent="0.25"/>
  <sheetData>
    <row r="1" spans="1:30" x14ac:dyDescent="0.25">
      <c r="A1" s="3252" t="s">
        <v>245</v>
      </c>
      <c r="B1" s="3250"/>
      <c r="C1" s="3250"/>
      <c r="D1" s="3250"/>
      <c r="E1" s="3250"/>
      <c r="F1" s="3250"/>
      <c r="G1" s="3250"/>
      <c r="H1" s="3250"/>
      <c r="I1" s="3250"/>
      <c r="J1" s="3250"/>
      <c r="K1" s="3250"/>
      <c r="L1" s="3250"/>
      <c r="M1" s="3250"/>
      <c r="N1" s="3250"/>
      <c r="O1" s="3250"/>
      <c r="P1" s="3250"/>
      <c r="Q1" s="3250"/>
      <c r="R1" s="3250"/>
      <c r="S1" s="3250"/>
      <c r="T1" s="3250"/>
      <c r="U1" s="3250"/>
      <c r="V1" s="3250"/>
      <c r="W1" s="3250"/>
      <c r="X1" s="3250"/>
      <c r="Y1" s="3250"/>
      <c r="Z1" s="3250"/>
      <c r="AA1" s="3250"/>
      <c r="AB1" s="3250"/>
      <c r="AC1" s="3250"/>
      <c r="AD1" s="3250"/>
    </row>
    <row r="2" spans="1:30" x14ac:dyDescent="0.25">
      <c r="A2" s="3252" t="s">
        <v>123</v>
      </c>
      <c r="B2" s="3251" t="s">
        <v>246</v>
      </c>
      <c r="C2" s="3250"/>
      <c r="D2" s="3250"/>
      <c r="E2" s="3250"/>
      <c r="F2" s="3250"/>
      <c r="G2" s="3250"/>
      <c r="H2" s="3250"/>
      <c r="I2" s="3250"/>
      <c r="J2" s="3250"/>
      <c r="K2" s="3250"/>
      <c r="L2" s="3250"/>
      <c r="M2" s="3250"/>
      <c r="N2" s="3250"/>
      <c r="O2" s="3250"/>
      <c r="P2" s="3250"/>
      <c r="Q2" s="3250"/>
      <c r="R2" s="3250"/>
      <c r="S2" s="3250"/>
      <c r="T2" s="3250"/>
      <c r="U2" s="3250"/>
      <c r="V2" s="3250"/>
      <c r="W2" s="3250"/>
      <c r="X2" s="3250"/>
      <c r="Y2" s="3250"/>
      <c r="Z2" s="3250"/>
      <c r="AA2" s="3250"/>
      <c r="AB2" s="3250"/>
      <c r="AC2" s="3250"/>
      <c r="AD2" s="3250"/>
    </row>
    <row r="3" spans="1:30" x14ac:dyDescent="0.25">
      <c r="A3" s="3252" t="s">
        <v>125</v>
      </c>
      <c r="B3" s="3252" t="s">
        <v>126</v>
      </c>
      <c r="C3" s="3250"/>
      <c r="D3" s="3250"/>
      <c r="E3" s="3250"/>
      <c r="F3" s="3250"/>
      <c r="G3" s="3250"/>
      <c r="H3" s="3250"/>
      <c r="I3" s="3250"/>
      <c r="J3" s="3250"/>
      <c r="K3" s="3250"/>
      <c r="L3" s="3250"/>
      <c r="M3" s="3250"/>
      <c r="N3" s="3250"/>
      <c r="O3" s="3250"/>
      <c r="P3" s="3250"/>
      <c r="Q3" s="3250"/>
      <c r="R3" s="3250"/>
      <c r="S3" s="3250"/>
      <c r="T3" s="3250"/>
      <c r="U3" s="3250"/>
      <c r="V3" s="3250"/>
      <c r="W3" s="3250"/>
      <c r="X3" s="3250"/>
      <c r="Y3" s="3250"/>
      <c r="Z3" s="3250"/>
      <c r="AA3" s="3250"/>
      <c r="AB3" s="3250"/>
      <c r="AC3" s="3250"/>
      <c r="AD3" s="3250"/>
    </row>
    <row r="5" spans="1:30" x14ac:dyDescent="0.25">
      <c r="A5" s="3251" t="s">
        <v>127</v>
      </c>
      <c r="B5" s="3250"/>
      <c r="C5" s="3252" t="s">
        <v>128</v>
      </c>
      <c r="D5" s="3250"/>
      <c r="E5" s="3250"/>
      <c r="F5" s="3250"/>
      <c r="G5" s="3250"/>
      <c r="H5" s="3250"/>
      <c r="I5" s="3250"/>
      <c r="J5" s="3250"/>
      <c r="K5" s="3250"/>
      <c r="L5" s="3250"/>
      <c r="M5" s="3250"/>
      <c r="N5" s="3250"/>
      <c r="O5" s="3250"/>
      <c r="P5" s="3250"/>
      <c r="Q5" s="3250"/>
      <c r="R5" s="3250"/>
      <c r="S5" s="3250"/>
      <c r="T5" s="3250"/>
      <c r="U5" s="3250"/>
      <c r="V5" s="3250"/>
      <c r="W5" s="3250"/>
      <c r="X5" s="3250"/>
      <c r="Y5" s="3250"/>
      <c r="Z5" s="3250"/>
      <c r="AA5" s="3250"/>
      <c r="AB5" s="3250"/>
      <c r="AC5" s="3250"/>
      <c r="AD5" s="3250"/>
    </row>
    <row r="6" spans="1:30" x14ac:dyDescent="0.25">
      <c r="A6" s="3251" t="s">
        <v>129</v>
      </c>
      <c r="B6" s="3250"/>
      <c r="C6" s="3252" t="s">
        <v>130</v>
      </c>
      <c r="D6" s="3250"/>
      <c r="E6" s="3250"/>
      <c r="F6" s="3250"/>
      <c r="G6" s="3250"/>
      <c r="H6" s="3250"/>
      <c r="I6" s="3250"/>
      <c r="J6" s="3250"/>
      <c r="K6" s="3250"/>
      <c r="L6" s="3250"/>
      <c r="M6" s="3250"/>
      <c r="N6" s="3250"/>
      <c r="O6" s="3250"/>
      <c r="P6" s="3250"/>
      <c r="Q6" s="3250"/>
      <c r="R6" s="3250"/>
      <c r="S6" s="3250"/>
      <c r="T6" s="3250"/>
      <c r="U6" s="3250"/>
      <c r="V6" s="3250"/>
      <c r="W6" s="3250"/>
      <c r="X6" s="3250"/>
      <c r="Y6" s="3250"/>
      <c r="Z6" s="3250"/>
      <c r="AA6" s="3250"/>
      <c r="AB6" s="3250"/>
      <c r="AC6" s="3250"/>
      <c r="AD6" s="3250"/>
    </row>
    <row r="7" spans="1:30" x14ac:dyDescent="0.25">
      <c r="A7" s="3251" t="s">
        <v>131</v>
      </c>
      <c r="B7" s="3250"/>
      <c r="C7" s="3252" t="s">
        <v>189</v>
      </c>
      <c r="D7" s="3250"/>
      <c r="E7" s="3250"/>
      <c r="F7" s="3250"/>
      <c r="G7" s="3250"/>
      <c r="H7" s="3250"/>
      <c r="I7" s="3250"/>
      <c r="J7" s="3250"/>
      <c r="K7" s="3250"/>
      <c r="L7" s="3250"/>
      <c r="M7" s="3250"/>
      <c r="N7" s="3250"/>
      <c r="O7" s="3250"/>
      <c r="P7" s="3250"/>
      <c r="Q7" s="3250"/>
      <c r="R7" s="3250"/>
      <c r="S7" s="3250"/>
      <c r="T7" s="3250"/>
      <c r="U7" s="3250"/>
      <c r="V7" s="3250"/>
      <c r="W7" s="3250"/>
      <c r="X7" s="3250"/>
      <c r="Y7" s="3250"/>
      <c r="Z7" s="3250"/>
      <c r="AA7" s="3250"/>
      <c r="AB7" s="3250"/>
      <c r="AC7" s="3250"/>
      <c r="AD7" s="3250"/>
    </row>
    <row r="8" spans="1:30" x14ac:dyDescent="0.25">
      <c r="A8" s="3251" t="s">
        <v>133</v>
      </c>
      <c r="B8" s="3250"/>
      <c r="C8" s="3252" t="s">
        <v>179</v>
      </c>
      <c r="D8" s="3250"/>
      <c r="E8" s="3250"/>
      <c r="F8" s="3250"/>
      <c r="G8" s="3250"/>
      <c r="H8" s="3250"/>
      <c r="I8" s="3250"/>
      <c r="J8" s="3250"/>
      <c r="K8" s="3250"/>
      <c r="L8" s="3250"/>
      <c r="M8" s="3250"/>
      <c r="N8" s="3250"/>
      <c r="O8" s="3250"/>
      <c r="P8" s="3250"/>
      <c r="Q8" s="3250"/>
      <c r="R8" s="3250"/>
      <c r="S8" s="3250"/>
      <c r="T8" s="3250"/>
      <c r="U8" s="3250"/>
      <c r="V8" s="3250"/>
      <c r="W8" s="3250"/>
      <c r="X8" s="3250"/>
      <c r="Y8" s="3250"/>
      <c r="Z8" s="3250"/>
      <c r="AA8" s="3250"/>
      <c r="AB8" s="3250"/>
      <c r="AC8" s="3250"/>
      <c r="AD8" s="3250"/>
    </row>
    <row r="9" spans="1:30" x14ac:dyDescent="0.25">
      <c r="A9" s="3251" t="s">
        <v>135</v>
      </c>
      <c r="B9" s="3250"/>
      <c r="C9" s="3252" t="s">
        <v>136</v>
      </c>
      <c r="D9" s="3250"/>
      <c r="E9" s="3250"/>
      <c r="F9" s="3250"/>
      <c r="G9" s="3250"/>
      <c r="H9" s="3250"/>
      <c r="I9" s="3250"/>
      <c r="J9" s="3250"/>
      <c r="K9" s="3250"/>
      <c r="L9" s="3250"/>
      <c r="M9" s="3250"/>
      <c r="N9" s="3250"/>
      <c r="O9" s="3250"/>
      <c r="P9" s="3250"/>
      <c r="Q9" s="3250"/>
      <c r="R9" s="3250"/>
      <c r="S9" s="3250"/>
      <c r="T9" s="3250"/>
      <c r="U9" s="3250"/>
      <c r="V9" s="3250"/>
      <c r="W9" s="3250"/>
      <c r="X9" s="3250"/>
      <c r="Y9" s="3250"/>
      <c r="Z9" s="3250"/>
      <c r="AA9" s="3250"/>
      <c r="AB9" s="3250"/>
      <c r="AC9" s="3250"/>
      <c r="AD9" s="3250"/>
    </row>
    <row r="11" spans="1:30" x14ac:dyDescent="0.25">
      <c r="A11" s="3254" t="s">
        <v>137</v>
      </c>
      <c r="B11" s="3253" t="s">
        <v>6</v>
      </c>
      <c r="C11" s="3253" t="s">
        <v>7</v>
      </c>
      <c r="D11" s="3253" t="s">
        <v>8</v>
      </c>
      <c r="E11" s="3253" t="s">
        <v>9</v>
      </c>
      <c r="F11" s="3253" t="s">
        <v>10</v>
      </c>
      <c r="G11" s="3253" t="s">
        <v>11</v>
      </c>
      <c r="H11" s="3253" t="s">
        <v>12</v>
      </c>
      <c r="I11" s="3253" t="s">
        <v>13</v>
      </c>
      <c r="J11" s="3253" t="s">
        <v>14</v>
      </c>
      <c r="K11" s="3253" t="s">
        <v>15</v>
      </c>
      <c r="L11" s="3253" t="s">
        <v>16</v>
      </c>
      <c r="M11" s="3253" t="s">
        <v>17</v>
      </c>
      <c r="N11" s="3253" t="s">
        <v>18</v>
      </c>
      <c r="O11" s="3253" t="s">
        <v>19</v>
      </c>
      <c r="P11" s="3253" t="s">
        <v>20</v>
      </c>
      <c r="Q11" s="3253" t="s">
        <v>21</v>
      </c>
      <c r="R11" s="3253" t="s">
        <v>22</v>
      </c>
      <c r="S11" s="3253" t="s">
        <v>23</v>
      </c>
      <c r="T11" s="3253" t="s">
        <v>24</v>
      </c>
      <c r="U11" s="3253" t="s">
        <v>25</v>
      </c>
      <c r="V11" s="3253" t="s">
        <v>26</v>
      </c>
      <c r="W11" s="3253" t="s">
        <v>27</v>
      </c>
      <c r="X11" s="3253" t="s">
        <v>28</v>
      </c>
      <c r="Y11" s="3253" t="s">
        <v>29</v>
      </c>
      <c r="Z11" s="3253" t="s">
        <v>30</v>
      </c>
      <c r="AA11" s="3253" t="s">
        <v>31</v>
      </c>
      <c r="AB11" s="3253" t="s">
        <v>32</v>
      </c>
      <c r="AC11" s="3253" t="s">
        <v>33</v>
      </c>
      <c r="AD11" s="3253" t="s">
        <v>34</v>
      </c>
    </row>
    <row r="12" spans="1:30" x14ac:dyDescent="0.25">
      <c r="A12" s="3255" t="s">
        <v>138</v>
      </c>
      <c r="B12" s="3257" t="s">
        <v>35</v>
      </c>
      <c r="C12" s="3257" t="s">
        <v>35</v>
      </c>
      <c r="D12" s="3257" t="s">
        <v>35</v>
      </c>
      <c r="E12" s="3257" t="s">
        <v>35</v>
      </c>
      <c r="F12" s="3257" t="s">
        <v>35</v>
      </c>
      <c r="G12" s="3257" t="s">
        <v>35</v>
      </c>
      <c r="H12" s="3257" t="s">
        <v>35</v>
      </c>
      <c r="I12" s="3257" t="s">
        <v>35</v>
      </c>
      <c r="J12" s="3257" t="s">
        <v>35</v>
      </c>
      <c r="K12" s="3257" t="s">
        <v>35</v>
      </c>
      <c r="L12" s="3257" t="s">
        <v>35</v>
      </c>
      <c r="M12" s="3257" t="s">
        <v>35</v>
      </c>
      <c r="N12" s="3257" t="s">
        <v>35</v>
      </c>
      <c r="O12" s="3257" t="s">
        <v>35</v>
      </c>
      <c r="P12" s="3257" t="s">
        <v>35</v>
      </c>
      <c r="Q12" s="3257" t="s">
        <v>35</v>
      </c>
      <c r="R12" s="3257" t="s">
        <v>35</v>
      </c>
      <c r="S12" s="3257" t="s">
        <v>35</v>
      </c>
      <c r="T12" s="3257" t="s">
        <v>35</v>
      </c>
      <c r="U12" s="3257" t="s">
        <v>35</v>
      </c>
      <c r="V12" s="3257" t="s">
        <v>35</v>
      </c>
      <c r="W12" s="3257" t="s">
        <v>35</v>
      </c>
      <c r="X12" s="3257" t="s">
        <v>35</v>
      </c>
      <c r="Y12" s="3257" t="s">
        <v>35</v>
      </c>
      <c r="Z12" s="3257" t="s">
        <v>35</v>
      </c>
      <c r="AA12" s="3257" t="s">
        <v>35</v>
      </c>
      <c r="AB12" s="3257" t="s">
        <v>35</v>
      </c>
      <c r="AC12" s="3257" t="s">
        <v>35</v>
      </c>
      <c r="AD12" s="3257" t="s">
        <v>35</v>
      </c>
    </row>
    <row r="13" spans="1:30" x14ac:dyDescent="0.25">
      <c r="A13" s="3256" t="s">
        <v>139</v>
      </c>
      <c r="B13" s="3258" t="s">
        <v>140</v>
      </c>
      <c r="C13" s="3258" t="s">
        <v>140</v>
      </c>
      <c r="D13" s="3258" t="s">
        <v>140</v>
      </c>
      <c r="E13" s="3258" t="s">
        <v>140</v>
      </c>
      <c r="F13" s="3258">
        <v>147182</v>
      </c>
      <c r="G13" s="3258">
        <v>200056</v>
      </c>
      <c r="H13" s="3258">
        <v>267072</v>
      </c>
      <c r="I13" s="3258">
        <v>240715</v>
      </c>
      <c r="J13" s="3258">
        <v>240629</v>
      </c>
      <c r="K13" s="3258">
        <v>279361</v>
      </c>
      <c r="L13" s="3258">
        <v>354839</v>
      </c>
      <c r="M13" s="3258">
        <v>400344</v>
      </c>
      <c r="N13" s="3258">
        <v>457788</v>
      </c>
      <c r="O13" s="3258">
        <v>485519</v>
      </c>
      <c r="P13" s="3258">
        <v>402353</v>
      </c>
      <c r="Q13" s="3258">
        <v>402133</v>
      </c>
      <c r="R13" s="3258">
        <v>431535</v>
      </c>
      <c r="S13" s="3258">
        <v>427864</v>
      </c>
      <c r="T13" s="3258">
        <v>413042</v>
      </c>
      <c r="U13" s="3258">
        <v>422886</v>
      </c>
      <c r="V13" s="3258">
        <v>467449</v>
      </c>
      <c r="W13" s="3258">
        <v>494560</v>
      </c>
      <c r="X13" s="3258">
        <v>474563</v>
      </c>
      <c r="Y13" s="3258">
        <v>554288</v>
      </c>
      <c r="Z13" s="3258">
        <v>596313</v>
      </c>
      <c r="AA13" s="3258">
        <v>495850</v>
      </c>
      <c r="AB13" s="3258">
        <v>536414</v>
      </c>
      <c r="AC13" s="3258">
        <v>584460</v>
      </c>
      <c r="AD13" s="3258">
        <v>624023</v>
      </c>
    </row>
    <row r="14" spans="1:30" x14ac:dyDescent="0.25">
      <c r="A14" s="3256" t="s">
        <v>141</v>
      </c>
      <c r="B14" s="3259" t="s">
        <v>140</v>
      </c>
      <c r="C14" s="3259" t="s">
        <v>140</v>
      </c>
      <c r="D14" s="3259" t="s">
        <v>140</v>
      </c>
      <c r="E14" s="3259" t="s">
        <v>140</v>
      </c>
      <c r="F14" s="3259">
        <v>124777</v>
      </c>
      <c r="G14" s="3259">
        <v>164711</v>
      </c>
      <c r="H14" s="3259">
        <v>238571</v>
      </c>
      <c r="I14" s="3259">
        <v>217114</v>
      </c>
      <c r="J14" s="3259">
        <v>212985</v>
      </c>
      <c r="K14" s="3259">
        <v>255755</v>
      </c>
      <c r="L14" s="3259">
        <v>317258</v>
      </c>
      <c r="M14" s="3259">
        <v>363104</v>
      </c>
      <c r="N14" s="3259">
        <v>398428</v>
      </c>
      <c r="O14" s="3259">
        <v>428311</v>
      </c>
      <c r="P14" s="3259">
        <v>368843</v>
      </c>
      <c r="Q14" s="3259">
        <v>369431</v>
      </c>
      <c r="R14" s="3259">
        <v>391394</v>
      </c>
      <c r="S14" s="3259">
        <v>389605</v>
      </c>
      <c r="T14" s="3259">
        <v>370428</v>
      </c>
      <c r="U14" s="3259">
        <v>372995</v>
      </c>
      <c r="V14" s="3259">
        <v>414106</v>
      </c>
      <c r="W14" s="3259">
        <v>429250</v>
      </c>
      <c r="X14" s="3259">
        <v>410192</v>
      </c>
      <c r="Y14" s="3259">
        <v>501947</v>
      </c>
      <c r="Z14" s="3259">
        <v>543826</v>
      </c>
      <c r="AA14" s="3259">
        <v>445439</v>
      </c>
      <c r="AB14" s="3259">
        <v>476054</v>
      </c>
      <c r="AC14" s="3259">
        <v>545249</v>
      </c>
      <c r="AD14" s="3259">
        <v>589125</v>
      </c>
    </row>
    <row r="15" spans="1:30" x14ac:dyDescent="0.25">
      <c r="A15" s="3256" t="s">
        <v>142</v>
      </c>
      <c r="B15" s="3258">
        <v>5796</v>
      </c>
      <c r="C15" s="3258">
        <v>6209</v>
      </c>
      <c r="D15" s="3258">
        <v>6520</v>
      </c>
      <c r="E15" s="3258">
        <v>7030</v>
      </c>
      <c r="F15" s="3258">
        <v>7265</v>
      </c>
      <c r="G15" s="3258">
        <v>10214</v>
      </c>
      <c r="H15" s="3258">
        <v>11846</v>
      </c>
      <c r="I15" s="3258">
        <v>8535</v>
      </c>
      <c r="J15" s="3258">
        <v>9227</v>
      </c>
      <c r="K15" s="3258">
        <v>9045</v>
      </c>
      <c r="L15" s="3258">
        <v>9397</v>
      </c>
      <c r="M15" s="3258">
        <v>8605</v>
      </c>
      <c r="N15" s="3258">
        <v>12050</v>
      </c>
      <c r="O15" s="3258">
        <v>15393</v>
      </c>
      <c r="P15" s="3258">
        <v>15951</v>
      </c>
      <c r="Q15" s="3258">
        <v>14128</v>
      </c>
      <c r="R15" s="3258">
        <v>15575</v>
      </c>
      <c r="S15" s="3258">
        <v>16812</v>
      </c>
      <c r="T15" s="3258">
        <v>16274</v>
      </c>
      <c r="U15" s="3258">
        <v>18806</v>
      </c>
      <c r="V15" s="3258">
        <v>15526</v>
      </c>
      <c r="W15" s="3258">
        <v>18340</v>
      </c>
      <c r="X15" s="3258">
        <v>12362</v>
      </c>
      <c r="Y15" s="3258">
        <v>22289</v>
      </c>
      <c r="Z15" s="3258">
        <v>39058</v>
      </c>
      <c r="AA15" s="3258">
        <v>26305</v>
      </c>
      <c r="AB15" s="3258">
        <v>27940</v>
      </c>
      <c r="AC15" s="3258">
        <v>33143</v>
      </c>
      <c r="AD15" s="3258">
        <v>34898</v>
      </c>
    </row>
    <row r="16" spans="1:30" x14ac:dyDescent="0.25">
      <c r="A16" s="3256" t="s">
        <v>143</v>
      </c>
      <c r="B16" s="3259">
        <v>20</v>
      </c>
      <c r="C16" s="3259">
        <v>19</v>
      </c>
      <c r="D16" s="3259">
        <v>8</v>
      </c>
      <c r="E16" s="3259">
        <v>25</v>
      </c>
      <c r="F16" s="3259">
        <v>27</v>
      </c>
      <c r="G16" s="3259">
        <v>24</v>
      </c>
      <c r="H16" s="3259">
        <v>28</v>
      </c>
      <c r="I16" s="3259">
        <v>58</v>
      </c>
      <c r="J16" s="3259">
        <v>114</v>
      </c>
      <c r="K16" s="3259">
        <v>70</v>
      </c>
      <c r="L16" s="3259">
        <v>128</v>
      </c>
      <c r="M16" s="3259">
        <v>138</v>
      </c>
      <c r="N16" s="3259">
        <v>90</v>
      </c>
      <c r="O16" s="3259">
        <v>151</v>
      </c>
      <c r="P16" s="3259">
        <v>176</v>
      </c>
      <c r="Q16" s="3259">
        <v>105</v>
      </c>
      <c r="R16" s="3259">
        <v>14</v>
      </c>
      <c r="S16" s="3259">
        <v>110</v>
      </c>
      <c r="T16" s="3259">
        <v>269</v>
      </c>
      <c r="U16" s="3259">
        <v>204</v>
      </c>
      <c r="V16" s="3259">
        <v>214</v>
      </c>
      <c r="W16" s="3259">
        <v>297</v>
      </c>
      <c r="X16" s="3259">
        <v>1209</v>
      </c>
      <c r="Y16" s="3259" t="s">
        <v>140</v>
      </c>
      <c r="Z16" s="3259" t="s">
        <v>140</v>
      </c>
      <c r="AA16" s="3259" t="s">
        <v>140</v>
      </c>
      <c r="AB16" s="3259" t="s">
        <v>140</v>
      </c>
      <c r="AC16" s="3259" t="s">
        <v>140</v>
      </c>
      <c r="AD16" s="3259" t="s">
        <v>140</v>
      </c>
    </row>
    <row r="17" spans="1:30" x14ac:dyDescent="0.25">
      <c r="A17" s="3256" t="s">
        <v>144</v>
      </c>
      <c r="B17" s="3258">
        <v>155</v>
      </c>
      <c r="C17" s="3258">
        <v>152</v>
      </c>
      <c r="D17" s="3258">
        <v>145</v>
      </c>
      <c r="E17" s="3258">
        <v>104</v>
      </c>
      <c r="F17" s="3258">
        <v>113</v>
      </c>
      <c r="G17" s="3258">
        <v>126</v>
      </c>
      <c r="H17" s="3258">
        <v>179</v>
      </c>
      <c r="I17" s="3258">
        <v>239</v>
      </c>
      <c r="J17" s="3258">
        <v>304</v>
      </c>
      <c r="K17" s="3258">
        <v>779</v>
      </c>
      <c r="L17" s="3258">
        <v>1247</v>
      </c>
      <c r="M17" s="3258">
        <v>1108</v>
      </c>
      <c r="N17" s="3258">
        <v>1421</v>
      </c>
      <c r="O17" s="3258">
        <v>1653</v>
      </c>
      <c r="P17" s="3258">
        <v>1180</v>
      </c>
      <c r="Q17" s="3258">
        <v>997</v>
      </c>
      <c r="R17" s="3258">
        <v>1536</v>
      </c>
      <c r="S17" s="3258">
        <v>2233</v>
      </c>
      <c r="T17" s="3258">
        <v>1935</v>
      </c>
      <c r="U17" s="3258">
        <v>2335</v>
      </c>
      <c r="V17" s="3258">
        <v>2387</v>
      </c>
      <c r="W17" s="3258">
        <v>2756</v>
      </c>
      <c r="X17" s="3258">
        <v>3146</v>
      </c>
      <c r="Y17" s="3258">
        <v>3927</v>
      </c>
      <c r="Z17" s="3258">
        <v>4525</v>
      </c>
      <c r="AA17" s="3258">
        <v>3759</v>
      </c>
      <c r="AB17" s="3258">
        <v>4129</v>
      </c>
      <c r="AC17" s="3258">
        <v>4925</v>
      </c>
      <c r="AD17" s="3258">
        <v>5305</v>
      </c>
    </row>
    <row r="18" spans="1:30" x14ac:dyDescent="0.25">
      <c r="A18" s="3256" t="s">
        <v>145</v>
      </c>
      <c r="B18" s="3259">
        <v>2560</v>
      </c>
      <c r="C18" s="3259">
        <v>2693</v>
      </c>
      <c r="D18" s="3259">
        <v>2567</v>
      </c>
      <c r="E18" s="3259">
        <v>3052</v>
      </c>
      <c r="F18" s="3259">
        <v>3334</v>
      </c>
      <c r="G18" s="3259">
        <v>2004</v>
      </c>
      <c r="H18" s="3259">
        <v>3351</v>
      </c>
      <c r="I18" s="3259">
        <v>5601</v>
      </c>
      <c r="J18" s="3259">
        <v>4628</v>
      </c>
      <c r="K18" s="3259">
        <v>6932</v>
      </c>
      <c r="L18" s="3259">
        <v>7588</v>
      </c>
      <c r="M18" s="3259">
        <v>16048</v>
      </c>
      <c r="N18" s="3259">
        <v>8131</v>
      </c>
      <c r="O18" s="3259">
        <v>11119</v>
      </c>
      <c r="P18" s="3259">
        <v>10693</v>
      </c>
      <c r="Q18" s="3259">
        <v>7582</v>
      </c>
      <c r="R18" s="3259">
        <v>11446</v>
      </c>
      <c r="S18" s="3259">
        <v>10419</v>
      </c>
      <c r="T18" s="3259">
        <v>7294</v>
      </c>
      <c r="U18" s="3259">
        <v>12791</v>
      </c>
      <c r="V18" s="3259">
        <v>18325</v>
      </c>
      <c r="W18" s="3259">
        <v>19700</v>
      </c>
      <c r="X18" s="3259">
        <v>16456</v>
      </c>
      <c r="Y18" s="3259">
        <v>13166</v>
      </c>
      <c r="Z18" s="3259">
        <v>13803</v>
      </c>
      <c r="AA18" s="3259">
        <v>14224</v>
      </c>
      <c r="AB18" s="3259">
        <v>11398</v>
      </c>
      <c r="AC18" s="3259">
        <v>15248</v>
      </c>
      <c r="AD18" s="3259">
        <v>17581</v>
      </c>
    </row>
    <row r="19" spans="1:30" s="2970" customFormat="1" x14ac:dyDescent="0.25">
      <c r="A19" s="3314" t="s">
        <v>146</v>
      </c>
      <c r="B19" s="3315">
        <v>13937</v>
      </c>
      <c r="C19" s="3315">
        <v>14378</v>
      </c>
      <c r="D19" s="3315">
        <v>16180</v>
      </c>
      <c r="E19" s="3315">
        <v>20015</v>
      </c>
      <c r="F19" s="3315">
        <v>13755</v>
      </c>
      <c r="G19" s="3315">
        <v>33115</v>
      </c>
      <c r="H19" s="3315">
        <v>75707</v>
      </c>
      <c r="I19" s="3315">
        <v>51248</v>
      </c>
      <c r="J19" s="3315">
        <v>32233</v>
      </c>
      <c r="K19" s="3315">
        <v>38897</v>
      </c>
      <c r="L19" s="3315">
        <v>42332</v>
      </c>
      <c r="M19" s="3315">
        <v>54275</v>
      </c>
      <c r="N19" s="3315">
        <v>50375</v>
      </c>
      <c r="O19" s="3315">
        <v>71529</v>
      </c>
      <c r="P19" s="3315">
        <v>44235</v>
      </c>
      <c r="Q19" s="3315">
        <v>63743</v>
      </c>
      <c r="R19" s="3315">
        <v>69085</v>
      </c>
      <c r="S19" s="3315">
        <v>64141</v>
      </c>
      <c r="T19" s="3315">
        <v>63635</v>
      </c>
      <c r="U19" s="3315">
        <v>64028</v>
      </c>
      <c r="V19" s="3315">
        <v>60740</v>
      </c>
      <c r="W19" s="3315">
        <v>79684</v>
      </c>
      <c r="X19" s="3315">
        <v>78308</v>
      </c>
      <c r="Y19" s="3315">
        <v>99729</v>
      </c>
      <c r="Z19" s="3315">
        <v>99475</v>
      </c>
      <c r="AA19" s="3315">
        <v>81505</v>
      </c>
      <c r="AB19" s="3315">
        <v>99455</v>
      </c>
      <c r="AC19" s="3315">
        <v>118755</v>
      </c>
      <c r="AD19" s="3315">
        <v>133971</v>
      </c>
    </row>
    <row r="20" spans="1:30" x14ac:dyDescent="0.25">
      <c r="A20" s="3256" t="s">
        <v>147</v>
      </c>
      <c r="B20" s="3259">
        <v>1</v>
      </c>
      <c r="C20" s="3259">
        <v>1</v>
      </c>
      <c r="D20" s="3259">
        <v>2</v>
      </c>
      <c r="E20" s="3259">
        <v>1</v>
      </c>
      <c r="F20" s="3259">
        <v>2</v>
      </c>
      <c r="G20" s="3259">
        <v>3</v>
      </c>
      <c r="H20" s="3259">
        <v>8</v>
      </c>
      <c r="I20" s="3259">
        <v>5</v>
      </c>
      <c r="J20" s="3259">
        <v>32</v>
      </c>
      <c r="K20" s="3259">
        <v>12</v>
      </c>
      <c r="L20" s="3259">
        <v>14</v>
      </c>
      <c r="M20" s="3259">
        <v>32</v>
      </c>
      <c r="N20" s="3259">
        <v>84</v>
      </c>
      <c r="O20" s="3259">
        <v>336</v>
      </c>
      <c r="P20" s="3259">
        <v>104</v>
      </c>
      <c r="Q20" s="3259">
        <v>64</v>
      </c>
      <c r="R20" s="3259">
        <v>128</v>
      </c>
      <c r="S20" s="3259">
        <v>237</v>
      </c>
      <c r="T20" s="3259">
        <v>258</v>
      </c>
      <c r="U20" s="3259">
        <v>199</v>
      </c>
      <c r="V20" s="3259">
        <v>172</v>
      </c>
      <c r="W20" s="3259">
        <v>211</v>
      </c>
      <c r="X20" s="3259">
        <v>324</v>
      </c>
      <c r="Y20" s="3259">
        <v>219</v>
      </c>
      <c r="Z20" s="3259">
        <v>257</v>
      </c>
      <c r="AA20" s="3259">
        <v>230</v>
      </c>
      <c r="AB20" s="3259">
        <v>347</v>
      </c>
      <c r="AC20" s="3259">
        <v>271</v>
      </c>
      <c r="AD20" s="3259">
        <v>440</v>
      </c>
    </row>
    <row r="21" spans="1:30" x14ac:dyDescent="0.25">
      <c r="A21" s="3256" t="s">
        <v>148</v>
      </c>
      <c r="B21" s="3258">
        <v>0</v>
      </c>
      <c r="C21" s="3258">
        <v>0</v>
      </c>
      <c r="D21" s="3258">
        <v>0</v>
      </c>
      <c r="E21" s="3258">
        <v>0</v>
      </c>
      <c r="F21" s="3258">
        <v>0</v>
      </c>
      <c r="G21" s="3258">
        <v>0</v>
      </c>
      <c r="H21" s="3258">
        <v>0</v>
      </c>
      <c r="I21" s="3258">
        <v>36</v>
      </c>
      <c r="J21" s="3258">
        <v>93</v>
      </c>
      <c r="K21" s="3258">
        <v>96</v>
      </c>
      <c r="L21" s="3258">
        <v>158</v>
      </c>
      <c r="M21" s="3258">
        <v>394</v>
      </c>
      <c r="N21" s="3258">
        <v>86</v>
      </c>
      <c r="O21" s="3258">
        <v>195</v>
      </c>
      <c r="P21" s="3258">
        <v>1025</v>
      </c>
      <c r="Q21" s="3258">
        <v>1063</v>
      </c>
      <c r="R21" s="3258">
        <v>1776</v>
      </c>
      <c r="S21" s="3258">
        <v>2711</v>
      </c>
      <c r="T21" s="3258">
        <v>2881</v>
      </c>
      <c r="U21" s="3258">
        <v>2259</v>
      </c>
      <c r="V21" s="3258">
        <v>1297</v>
      </c>
      <c r="W21" s="3258">
        <v>3036</v>
      </c>
      <c r="X21" s="3258">
        <v>802</v>
      </c>
      <c r="Y21" s="3258">
        <v>1397</v>
      </c>
      <c r="Z21" s="3258">
        <v>2994</v>
      </c>
      <c r="AA21" s="3258">
        <v>1851</v>
      </c>
      <c r="AB21" s="3258">
        <v>13385</v>
      </c>
      <c r="AC21" s="3258">
        <v>7992</v>
      </c>
      <c r="AD21" s="3258">
        <v>11832</v>
      </c>
    </row>
    <row r="22" spans="1:30" x14ac:dyDescent="0.25">
      <c r="A22" s="3256" t="s">
        <v>149</v>
      </c>
      <c r="B22" s="3259">
        <v>482</v>
      </c>
      <c r="C22" s="3259">
        <v>812</v>
      </c>
      <c r="D22" s="3259">
        <v>570</v>
      </c>
      <c r="E22" s="3259">
        <v>817</v>
      </c>
      <c r="F22" s="3259">
        <v>1589</v>
      </c>
      <c r="G22" s="3259">
        <v>1618</v>
      </c>
      <c r="H22" s="3259">
        <v>1797</v>
      </c>
      <c r="I22" s="3259">
        <v>1693</v>
      </c>
      <c r="J22" s="3259">
        <v>1685</v>
      </c>
      <c r="K22" s="3259">
        <v>1658</v>
      </c>
      <c r="L22" s="3259">
        <v>1352</v>
      </c>
      <c r="M22" s="3259">
        <v>1155</v>
      </c>
      <c r="N22" s="3259">
        <v>1329</v>
      </c>
      <c r="O22" s="3259">
        <v>2362</v>
      </c>
      <c r="P22" s="3259">
        <v>1597</v>
      </c>
      <c r="Q22" s="3259">
        <v>1156</v>
      </c>
      <c r="R22" s="3259">
        <v>632</v>
      </c>
      <c r="S22" s="3259">
        <v>554</v>
      </c>
      <c r="T22" s="3259">
        <v>327</v>
      </c>
      <c r="U22" s="3259">
        <v>483</v>
      </c>
      <c r="V22" s="3259">
        <v>406</v>
      </c>
      <c r="W22" s="3259">
        <v>500</v>
      </c>
      <c r="X22" s="3259">
        <v>821</v>
      </c>
      <c r="Y22" s="3259">
        <v>592</v>
      </c>
      <c r="Z22" s="3259">
        <v>903</v>
      </c>
      <c r="AA22" s="3259">
        <v>689</v>
      </c>
      <c r="AB22" s="3259">
        <v>705</v>
      </c>
      <c r="AC22" s="3259">
        <v>941</v>
      </c>
      <c r="AD22" s="3259">
        <v>663</v>
      </c>
    </row>
    <row r="23" spans="1:30" x14ac:dyDescent="0.25">
      <c r="A23" s="3256" t="s">
        <v>150</v>
      </c>
      <c r="B23" s="3258">
        <v>1888</v>
      </c>
      <c r="C23" s="3258">
        <v>2328</v>
      </c>
      <c r="D23" s="3258">
        <v>3145</v>
      </c>
      <c r="E23" s="3258">
        <v>3217</v>
      </c>
      <c r="F23" s="3258">
        <v>4024</v>
      </c>
      <c r="G23" s="3258">
        <v>7113</v>
      </c>
      <c r="H23" s="3258">
        <v>10971</v>
      </c>
      <c r="I23" s="3258">
        <v>13959</v>
      </c>
      <c r="J23" s="3258">
        <v>12884</v>
      </c>
      <c r="K23" s="3258">
        <v>13204</v>
      </c>
      <c r="L23" s="3258">
        <v>19995</v>
      </c>
      <c r="M23" s="3258">
        <v>25969</v>
      </c>
      <c r="N23" s="3258">
        <v>27590</v>
      </c>
      <c r="O23" s="3258">
        <v>31260</v>
      </c>
      <c r="P23" s="3258">
        <v>30578</v>
      </c>
      <c r="Q23" s="3258">
        <v>32368</v>
      </c>
      <c r="R23" s="3258">
        <v>32128</v>
      </c>
      <c r="S23" s="3258">
        <v>32213</v>
      </c>
      <c r="T23" s="3258">
        <v>33137</v>
      </c>
      <c r="U23" s="3258">
        <v>31532</v>
      </c>
      <c r="V23" s="3258">
        <v>29537</v>
      </c>
      <c r="W23" s="3258">
        <v>33393</v>
      </c>
      <c r="X23" s="3258">
        <v>35604</v>
      </c>
      <c r="Y23" s="3258">
        <v>46224</v>
      </c>
      <c r="Z23" s="3258">
        <v>49308</v>
      </c>
      <c r="AA23" s="3258">
        <v>45652</v>
      </c>
      <c r="AB23" s="3258">
        <v>27470</v>
      </c>
      <c r="AC23" s="3258">
        <v>34198</v>
      </c>
      <c r="AD23" s="3258">
        <v>46993</v>
      </c>
    </row>
    <row r="24" spans="1:30" x14ac:dyDescent="0.25">
      <c r="A24" s="3256" t="s">
        <v>96</v>
      </c>
      <c r="B24" s="3259">
        <v>42956</v>
      </c>
      <c r="C24" s="3259">
        <v>45088</v>
      </c>
      <c r="D24" s="3259">
        <v>56714</v>
      </c>
      <c r="E24" s="3259">
        <v>66188</v>
      </c>
      <c r="F24" s="3259">
        <v>70054</v>
      </c>
      <c r="G24" s="3259">
        <v>77714</v>
      </c>
      <c r="H24" s="3259">
        <v>88228</v>
      </c>
      <c r="I24" s="3259">
        <v>99296</v>
      </c>
      <c r="J24" s="3259">
        <v>109643</v>
      </c>
      <c r="K24" s="3259">
        <v>132587</v>
      </c>
      <c r="L24" s="3259">
        <v>145531</v>
      </c>
      <c r="M24" s="3259">
        <v>162852</v>
      </c>
      <c r="N24" s="3259">
        <v>180435</v>
      </c>
      <c r="O24" s="3259">
        <v>187343</v>
      </c>
      <c r="P24" s="3259">
        <v>178013</v>
      </c>
      <c r="Q24" s="3259">
        <v>156875</v>
      </c>
      <c r="R24" s="3259">
        <v>161734</v>
      </c>
      <c r="S24" s="3259">
        <v>154304</v>
      </c>
      <c r="T24" s="3259">
        <v>149409</v>
      </c>
      <c r="U24" s="3259">
        <v>158256</v>
      </c>
      <c r="V24" s="3259">
        <v>179927</v>
      </c>
      <c r="W24" s="3259">
        <v>167815</v>
      </c>
      <c r="X24" s="3259">
        <v>151657</v>
      </c>
      <c r="Y24" s="3259">
        <v>170790</v>
      </c>
      <c r="Z24" s="3259">
        <v>190192</v>
      </c>
      <c r="AA24" s="3259">
        <v>159135</v>
      </c>
      <c r="AB24" s="3259">
        <v>156489</v>
      </c>
      <c r="AC24" s="3259">
        <v>188401</v>
      </c>
      <c r="AD24" s="3259">
        <v>191086</v>
      </c>
    </row>
    <row r="25" spans="1:30" x14ac:dyDescent="0.25">
      <c r="A25" s="3256" t="s">
        <v>151</v>
      </c>
      <c r="B25" s="3258">
        <v>172</v>
      </c>
      <c r="C25" s="3258">
        <v>167</v>
      </c>
      <c r="D25" s="3258">
        <v>358</v>
      </c>
      <c r="E25" s="3258">
        <v>293</v>
      </c>
      <c r="F25" s="3258">
        <v>238</v>
      </c>
      <c r="G25" s="3258">
        <v>255</v>
      </c>
      <c r="H25" s="3258">
        <v>121</v>
      </c>
      <c r="I25" s="3258">
        <v>197</v>
      </c>
      <c r="J25" s="3258">
        <v>246</v>
      </c>
      <c r="K25" s="3258">
        <v>413</v>
      </c>
      <c r="L25" s="3258">
        <v>483</v>
      </c>
      <c r="M25" s="3258">
        <v>484</v>
      </c>
      <c r="N25" s="3258">
        <v>532</v>
      </c>
      <c r="O25" s="3258">
        <v>448</v>
      </c>
      <c r="P25" s="3258">
        <v>293</v>
      </c>
      <c r="Q25" s="3258">
        <v>324</v>
      </c>
      <c r="R25" s="3258">
        <v>469</v>
      </c>
      <c r="S25" s="3258">
        <v>317</v>
      </c>
      <c r="T25" s="3258">
        <v>382</v>
      </c>
      <c r="U25" s="3258">
        <v>500</v>
      </c>
      <c r="V25" s="3258">
        <v>418</v>
      </c>
      <c r="W25" s="3258">
        <v>417</v>
      </c>
      <c r="X25" s="3258">
        <v>484</v>
      </c>
      <c r="Y25" s="3258">
        <v>489</v>
      </c>
      <c r="Z25" s="3258">
        <v>479</v>
      </c>
      <c r="AA25" s="3258">
        <v>483</v>
      </c>
      <c r="AB25" s="3258">
        <v>647</v>
      </c>
      <c r="AC25" s="3258">
        <v>675</v>
      </c>
      <c r="AD25" s="3258">
        <v>682</v>
      </c>
    </row>
    <row r="26" spans="1:30" x14ac:dyDescent="0.25">
      <c r="A26" s="3256" t="s">
        <v>152</v>
      </c>
      <c r="B26" s="3259">
        <v>3693</v>
      </c>
      <c r="C26" s="3259">
        <v>5701</v>
      </c>
      <c r="D26" s="3259">
        <v>6696</v>
      </c>
      <c r="E26" s="3259">
        <v>8904</v>
      </c>
      <c r="F26" s="3259">
        <v>11460</v>
      </c>
      <c r="G26" s="3259">
        <v>12114</v>
      </c>
      <c r="H26" s="3259">
        <v>16287</v>
      </c>
      <c r="I26" s="3259">
        <v>19308</v>
      </c>
      <c r="J26" s="3259">
        <v>19467</v>
      </c>
      <c r="K26" s="3259">
        <v>22535</v>
      </c>
      <c r="L26" s="3259">
        <v>34512</v>
      </c>
      <c r="M26" s="3259">
        <v>30126</v>
      </c>
      <c r="N26" s="3259">
        <v>28999</v>
      </c>
      <c r="O26" s="3259">
        <v>29938</v>
      </c>
      <c r="P26" s="3259">
        <v>20672</v>
      </c>
      <c r="Q26" s="3259">
        <v>20021</v>
      </c>
      <c r="R26" s="3259">
        <v>18121</v>
      </c>
      <c r="S26" s="3259">
        <v>18246</v>
      </c>
      <c r="T26" s="3259">
        <v>14425</v>
      </c>
      <c r="U26" s="3259">
        <v>12904</v>
      </c>
      <c r="V26" s="3259">
        <v>18174</v>
      </c>
      <c r="W26" s="3259">
        <v>18078</v>
      </c>
      <c r="X26" s="3259">
        <v>17955</v>
      </c>
      <c r="Y26" s="3259">
        <v>20725</v>
      </c>
      <c r="Z26" s="3259">
        <v>21792</v>
      </c>
      <c r="AA26" s="3259">
        <v>17748</v>
      </c>
      <c r="AB26" s="3259">
        <v>18851</v>
      </c>
      <c r="AC26" s="3259">
        <v>20089</v>
      </c>
      <c r="AD26" s="3259">
        <v>24299</v>
      </c>
    </row>
    <row r="27" spans="1:30" x14ac:dyDescent="0.25">
      <c r="A27" s="3256" t="s">
        <v>153</v>
      </c>
      <c r="B27" s="3258">
        <v>188</v>
      </c>
      <c r="C27" s="3258">
        <v>201</v>
      </c>
      <c r="D27" s="3258">
        <v>218</v>
      </c>
      <c r="E27" s="3258">
        <v>237</v>
      </c>
      <c r="F27" s="3258">
        <v>151</v>
      </c>
      <c r="G27" s="3258">
        <v>167</v>
      </c>
      <c r="H27" s="3258">
        <v>424</v>
      </c>
      <c r="I27" s="3258">
        <v>55</v>
      </c>
      <c r="J27" s="3258">
        <v>132</v>
      </c>
      <c r="K27" s="3258">
        <v>327</v>
      </c>
      <c r="L27" s="3258">
        <v>406</v>
      </c>
      <c r="M27" s="3258">
        <v>461</v>
      </c>
      <c r="N27" s="3258">
        <v>671</v>
      </c>
      <c r="O27" s="3258">
        <v>879</v>
      </c>
      <c r="P27" s="3258">
        <v>1351</v>
      </c>
      <c r="Q27" s="3258">
        <v>1413</v>
      </c>
      <c r="R27" s="3258">
        <v>918</v>
      </c>
      <c r="S27" s="3258">
        <v>367</v>
      </c>
      <c r="T27" s="3258">
        <v>214</v>
      </c>
      <c r="U27" s="3258">
        <v>298</v>
      </c>
      <c r="V27" s="3258">
        <v>184</v>
      </c>
      <c r="W27" s="3258">
        <v>221</v>
      </c>
      <c r="X27" s="3258">
        <v>294</v>
      </c>
      <c r="Y27" s="3258">
        <v>537</v>
      </c>
      <c r="Z27" s="3258">
        <v>463</v>
      </c>
      <c r="AA27" s="3258">
        <v>459</v>
      </c>
      <c r="AB27" s="3258">
        <v>434</v>
      </c>
      <c r="AC27" s="3258">
        <v>491</v>
      </c>
      <c r="AD27" s="3258">
        <v>979</v>
      </c>
    </row>
    <row r="28" spans="1:30" x14ac:dyDescent="0.25">
      <c r="A28" s="3256" t="s">
        <v>154</v>
      </c>
      <c r="B28" s="3259">
        <v>0</v>
      </c>
      <c r="C28" s="3259">
        <v>5</v>
      </c>
      <c r="D28" s="3259">
        <v>0</v>
      </c>
      <c r="E28" s="3259">
        <v>0</v>
      </c>
      <c r="F28" s="3259">
        <v>7</v>
      </c>
      <c r="G28" s="3259">
        <v>50</v>
      </c>
      <c r="H28" s="3259">
        <v>58</v>
      </c>
      <c r="I28" s="3259">
        <v>124</v>
      </c>
      <c r="J28" s="3259">
        <v>114</v>
      </c>
      <c r="K28" s="3259">
        <v>236</v>
      </c>
      <c r="L28" s="3259">
        <v>275</v>
      </c>
      <c r="M28" s="3259">
        <v>271</v>
      </c>
      <c r="N28" s="3259">
        <v>401</v>
      </c>
      <c r="O28" s="3259">
        <v>325</v>
      </c>
      <c r="P28" s="3259">
        <v>347</v>
      </c>
      <c r="Q28" s="3259">
        <v>219</v>
      </c>
      <c r="R28" s="3259">
        <v>248</v>
      </c>
      <c r="S28" s="3259">
        <v>261</v>
      </c>
      <c r="T28" s="3259">
        <v>285</v>
      </c>
      <c r="U28" s="3259">
        <v>175</v>
      </c>
      <c r="V28" s="3259">
        <v>228</v>
      </c>
      <c r="W28" s="3259">
        <v>240</v>
      </c>
      <c r="X28" s="3259">
        <v>186</v>
      </c>
      <c r="Y28" s="3259">
        <v>341</v>
      </c>
      <c r="Z28" s="3259">
        <v>421</v>
      </c>
      <c r="AA28" s="3259">
        <v>293</v>
      </c>
      <c r="AB28" s="3259">
        <v>338</v>
      </c>
      <c r="AC28" s="3259">
        <v>469</v>
      </c>
      <c r="AD28" s="3259">
        <v>170</v>
      </c>
    </row>
    <row r="29" spans="1:30" x14ac:dyDescent="0.25">
      <c r="A29" s="3256" t="s">
        <v>155</v>
      </c>
      <c r="B29" s="3258">
        <v>18</v>
      </c>
      <c r="C29" s="3258">
        <v>16</v>
      </c>
      <c r="D29" s="3258">
        <v>10</v>
      </c>
      <c r="E29" s="3258">
        <v>12</v>
      </c>
      <c r="F29" s="3258">
        <v>11</v>
      </c>
      <c r="G29" s="3258">
        <v>19</v>
      </c>
      <c r="H29" s="3258">
        <v>18</v>
      </c>
      <c r="I29" s="3258">
        <v>22</v>
      </c>
      <c r="J29" s="3258">
        <v>51</v>
      </c>
      <c r="K29" s="3258">
        <v>-44</v>
      </c>
      <c r="L29" s="3258">
        <v>16</v>
      </c>
      <c r="M29" s="3258">
        <v>116</v>
      </c>
      <c r="N29" s="3258">
        <v>3</v>
      </c>
      <c r="O29" s="3258">
        <v>-225</v>
      </c>
      <c r="P29" s="3258">
        <v>295</v>
      </c>
      <c r="Q29" s="3258">
        <v>-16</v>
      </c>
      <c r="R29" s="3258">
        <v>40</v>
      </c>
      <c r="S29" s="3258">
        <v>407</v>
      </c>
      <c r="T29" s="3258">
        <v>184</v>
      </c>
      <c r="U29" s="3258">
        <v>342</v>
      </c>
      <c r="V29" s="3258">
        <v>643</v>
      </c>
      <c r="W29" s="3258">
        <v>832</v>
      </c>
      <c r="X29" s="3258">
        <v>367</v>
      </c>
      <c r="Y29" s="3258">
        <v>-26</v>
      </c>
      <c r="Z29" s="3258">
        <v>156</v>
      </c>
      <c r="AA29" s="3258">
        <v>509</v>
      </c>
      <c r="AB29" s="3258">
        <v>913</v>
      </c>
      <c r="AC29" s="3258">
        <v>901</v>
      </c>
      <c r="AD29" s="3258">
        <v>833</v>
      </c>
    </row>
    <row r="30" spans="1:30" x14ac:dyDescent="0.25">
      <c r="A30" s="3256" t="s">
        <v>156</v>
      </c>
      <c r="B30" s="3259">
        <v>129</v>
      </c>
      <c r="C30" s="3259">
        <v>111</v>
      </c>
      <c r="D30" s="3259">
        <v>188</v>
      </c>
      <c r="E30" s="3259">
        <v>862</v>
      </c>
      <c r="F30" s="3259">
        <v>609</v>
      </c>
      <c r="G30" s="3259">
        <v>906</v>
      </c>
      <c r="H30" s="3259">
        <v>608</v>
      </c>
      <c r="I30" s="3259">
        <v>769</v>
      </c>
      <c r="J30" s="3259">
        <v>1886</v>
      </c>
      <c r="K30" s="3259">
        <v>1968</v>
      </c>
      <c r="L30" s="3259">
        <v>4879</v>
      </c>
      <c r="M30" s="3259">
        <v>7034</v>
      </c>
      <c r="N30" s="3259">
        <v>5394</v>
      </c>
      <c r="O30" s="3259">
        <v>7809</v>
      </c>
      <c r="P30" s="3259">
        <v>5157</v>
      </c>
      <c r="Q30" s="3259">
        <v>3700</v>
      </c>
      <c r="R30" s="3259">
        <v>3822</v>
      </c>
      <c r="S30" s="3259">
        <v>7855</v>
      </c>
      <c r="T30" s="3259">
        <v>6279</v>
      </c>
      <c r="U30" s="3259">
        <v>8802</v>
      </c>
      <c r="V30" s="3259">
        <v>8273</v>
      </c>
      <c r="W30" s="3259">
        <v>9681</v>
      </c>
      <c r="X30" s="3259">
        <v>7054</v>
      </c>
      <c r="Y30" s="3259">
        <v>8550</v>
      </c>
      <c r="Z30" s="3259">
        <v>4700</v>
      </c>
      <c r="AA30" s="3259">
        <v>4696</v>
      </c>
      <c r="AB30" s="3259">
        <v>4246</v>
      </c>
      <c r="AC30" s="3259">
        <v>6163</v>
      </c>
      <c r="AD30" s="3259">
        <v>4984</v>
      </c>
    </row>
    <row r="31" spans="1:30" x14ac:dyDescent="0.25">
      <c r="A31" s="3256" t="s">
        <v>157</v>
      </c>
      <c r="B31" s="3258">
        <v>202</v>
      </c>
      <c r="C31" s="3258">
        <v>85</v>
      </c>
      <c r="D31" s="3258">
        <v>121</v>
      </c>
      <c r="E31" s="3258">
        <v>192</v>
      </c>
      <c r="F31" s="3258">
        <v>228</v>
      </c>
      <c r="G31" s="3258">
        <v>312</v>
      </c>
      <c r="H31" s="3258">
        <v>468</v>
      </c>
      <c r="I31" s="3258">
        <v>483</v>
      </c>
      <c r="J31" s="3258">
        <v>717</v>
      </c>
      <c r="K31" s="3258">
        <v>1240</v>
      </c>
      <c r="L31" s="3258">
        <v>1769</v>
      </c>
      <c r="M31" s="3258">
        <v>2060</v>
      </c>
      <c r="N31" s="3258">
        <v>1901</v>
      </c>
      <c r="O31" s="3258">
        <v>2840</v>
      </c>
      <c r="P31" s="3258">
        <v>1862</v>
      </c>
      <c r="Q31" s="3258">
        <v>1905</v>
      </c>
      <c r="R31" s="3258">
        <v>2052</v>
      </c>
      <c r="S31" s="3258">
        <v>1554</v>
      </c>
      <c r="T31" s="3258">
        <v>4622</v>
      </c>
      <c r="U31" s="3258">
        <v>1818</v>
      </c>
      <c r="V31" s="3258">
        <v>2145</v>
      </c>
      <c r="W31" s="3258">
        <v>7762</v>
      </c>
      <c r="X31" s="3258">
        <v>3078</v>
      </c>
      <c r="Y31" s="3258">
        <v>3054</v>
      </c>
      <c r="Z31" s="3258">
        <v>3375</v>
      </c>
      <c r="AA31" s="3258">
        <v>3334</v>
      </c>
      <c r="AB31" s="3258">
        <v>3778</v>
      </c>
      <c r="AC31" s="3258">
        <v>4940</v>
      </c>
      <c r="AD31" s="3258">
        <v>5938</v>
      </c>
    </row>
    <row r="32" spans="1:30" x14ac:dyDescent="0.25">
      <c r="A32" s="3256" t="s">
        <v>158</v>
      </c>
      <c r="B32" s="3259">
        <v>25</v>
      </c>
      <c r="C32" s="3259">
        <v>30</v>
      </c>
      <c r="D32" s="3259">
        <v>34</v>
      </c>
      <c r="E32" s="3259">
        <v>40</v>
      </c>
      <c r="F32" s="3259">
        <v>52</v>
      </c>
      <c r="G32" s="3259">
        <v>66</v>
      </c>
      <c r="H32" s="3259">
        <v>73</v>
      </c>
      <c r="I32" s="3259">
        <v>55</v>
      </c>
      <c r="J32" s="3259">
        <v>70</v>
      </c>
      <c r="K32" s="3259">
        <v>33</v>
      </c>
      <c r="L32" s="3259">
        <v>25</v>
      </c>
      <c r="M32" s="3259">
        <v>39</v>
      </c>
      <c r="N32" s="3259">
        <v>122</v>
      </c>
      <c r="O32" s="3259">
        <v>64</v>
      </c>
      <c r="P32" s="3259">
        <v>34</v>
      </c>
      <c r="Q32" s="3259">
        <v>61</v>
      </c>
      <c r="R32" s="3259">
        <v>74</v>
      </c>
      <c r="S32" s="3259">
        <v>53</v>
      </c>
      <c r="T32" s="3259">
        <v>66</v>
      </c>
      <c r="U32" s="3259">
        <v>78</v>
      </c>
      <c r="V32" s="3259">
        <v>136</v>
      </c>
      <c r="W32" s="3259">
        <v>182</v>
      </c>
      <c r="X32" s="3259">
        <v>330</v>
      </c>
      <c r="Y32" s="3259">
        <v>614</v>
      </c>
      <c r="Z32" s="3259">
        <v>529</v>
      </c>
      <c r="AA32" s="3259">
        <v>389</v>
      </c>
      <c r="AB32" s="3259">
        <v>603</v>
      </c>
      <c r="AC32" s="3259">
        <v>689</v>
      </c>
      <c r="AD32" s="3259">
        <v>796</v>
      </c>
    </row>
    <row r="33" spans="1:30" x14ac:dyDescent="0.25">
      <c r="A33" s="3256" t="s">
        <v>159</v>
      </c>
      <c r="B33" s="3258">
        <v>4915</v>
      </c>
      <c r="C33" s="3258">
        <v>7013</v>
      </c>
      <c r="D33" s="3258">
        <v>7147</v>
      </c>
      <c r="E33" s="3258">
        <v>8578</v>
      </c>
      <c r="F33" s="3258">
        <v>8683</v>
      </c>
      <c r="G33" s="3258">
        <v>12689</v>
      </c>
      <c r="H33" s="3258">
        <v>19877</v>
      </c>
      <c r="I33" s="3258">
        <v>12930</v>
      </c>
      <c r="J33" s="3258">
        <v>13832</v>
      </c>
      <c r="K33" s="3258">
        <v>22294</v>
      </c>
      <c r="L33" s="3258">
        <v>49916</v>
      </c>
      <c r="M33" s="3258">
        <v>49393</v>
      </c>
      <c r="N33" s="3258">
        <v>64059</v>
      </c>
      <c r="O33" s="3258">
        <v>58334</v>
      </c>
      <c r="P33" s="3258">
        <v>46933</v>
      </c>
      <c r="Q33" s="3258">
        <v>45939</v>
      </c>
      <c r="R33" s="3258">
        <v>59537</v>
      </c>
      <c r="S33" s="3258">
        <v>60875</v>
      </c>
      <c r="T33" s="3258">
        <v>59140</v>
      </c>
      <c r="U33" s="3258">
        <v>50713</v>
      </c>
      <c r="V33" s="3258">
        <v>71413</v>
      </c>
      <c r="W33" s="3258">
        <v>73668</v>
      </c>
      <c r="X33" s="3258">
        <v>77067</v>
      </c>
      <c r="Y33" s="3258">
        <v>101417</v>
      </c>
      <c r="Z33" s="3258">
        <v>106420</v>
      </c>
      <c r="AA33" s="3258">
        <v>81327</v>
      </c>
      <c r="AB33" s="3258">
        <v>96668</v>
      </c>
      <c r="AC33" s="3258">
        <v>89081</v>
      </c>
      <c r="AD33" s="3258">
        <v>97144</v>
      </c>
    </row>
    <row r="34" spans="1:30" x14ac:dyDescent="0.25">
      <c r="A34" s="3256" t="s">
        <v>160</v>
      </c>
      <c r="B34" s="3259">
        <v>1677</v>
      </c>
      <c r="C34" s="3259">
        <v>1651</v>
      </c>
      <c r="D34" s="3259">
        <v>1476</v>
      </c>
      <c r="E34" s="3259">
        <v>3253</v>
      </c>
      <c r="F34" s="3259">
        <v>1828</v>
      </c>
      <c r="G34" s="3259">
        <v>3827</v>
      </c>
      <c r="H34" s="3259">
        <v>3918</v>
      </c>
      <c r="I34" s="3259">
        <v>4700</v>
      </c>
      <c r="J34" s="3259">
        <v>5689</v>
      </c>
      <c r="K34" s="3259">
        <v>6873</v>
      </c>
      <c r="L34" s="3259">
        <v>7482</v>
      </c>
      <c r="M34" s="3259">
        <v>7653</v>
      </c>
      <c r="N34" s="3259">
        <v>8693</v>
      </c>
      <c r="O34" s="3259">
        <v>9283</v>
      </c>
      <c r="P34" s="3259">
        <v>8934</v>
      </c>
      <c r="Q34" s="3259">
        <v>9172</v>
      </c>
      <c r="R34" s="3259">
        <v>9951</v>
      </c>
      <c r="S34" s="3259">
        <v>10642</v>
      </c>
      <c r="T34" s="3259">
        <v>9725</v>
      </c>
      <c r="U34" s="3259">
        <v>9709</v>
      </c>
      <c r="V34" s="3259">
        <v>8288</v>
      </c>
      <c r="W34" s="3259">
        <v>8654</v>
      </c>
      <c r="X34" s="3259">
        <v>9119</v>
      </c>
      <c r="Y34" s="3259">
        <v>11244</v>
      </c>
      <c r="Z34" s="3259">
        <v>11407</v>
      </c>
      <c r="AA34" s="3259">
        <v>9919</v>
      </c>
      <c r="AB34" s="3259">
        <v>12289</v>
      </c>
      <c r="AC34" s="3259">
        <v>14035</v>
      </c>
      <c r="AD34" s="3259">
        <v>14581</v>
      </c>
    </row>
    <row r="35" spans="1:30" x14ac:dyDescent="0.25">
      <c r="A35" s="3256" t="s">
        <v>161</v>
      </c>
      <c r="B35" s="3258">
        <v>13</v>
      </c>
      <c r="C35" s="3258">
        <v>23</v>
      </c>
      <c r="D35" s="3258">
        <v>17</v>
      </c>
      <c r="E35" s="3258">
        <v>39</v>
      </c>
      <c r="F35" s="3258">
        <v>18</v>
      </c>
      <c r="G35" s="3258">
        <v>22</v>
      </c>
      <c r="H35" s="3258">
        <v>23</v>
      </c>
      <c r="I35" s="3258">
        <v>32</v>
      </c>
      <c r="J35" s="3258">
        <v>30</v>
      </c>
      <c r="K35" s="3258">
        <v>2297</v>
      </c>
      <c r="L35" s="3258">
        <v>2475</v>
      </c>
      <c r="M35" s="3258">
        <v>2647</v>
      </c>
      <c r="N35" s="3258">
        <v>2928</v>
      </c>
      <c r="O35" s="3258">
        <v>3288</v>
      </c>
      <c r="P35" s="3258">
        <v>2960</v>
      </c>
      <c r="Q35" s="3258">
        <v>2887</v>
      </c>
      <c r="R35" s="3258">
        <v>3280</v>
      </c>
      <c r="S35" s="3258">
        <v>3109</v>
      </c>
      <c r="T35" s="3258">
        <v>4049</v>
      </c>
      <c r="U35" s="3258">
        <v>6129</v>
      </c>
      <c r="V35" s="3258">
        <v>4456</v>
      </c>
      <c r="W35" s="3258">
        <v>4208</v>
      </c>
      <c r="X35" s="3258">
        <v>5168</v>
      </c>
      <c r="Y35" s="3258">
        <v>3796</v>
      </c>
      <c r="Z35" s="3258">
        <v>4205</v>
      </c>
      <c r="AA35" s="3258">
        <v>4071</v>
      </c>
      <c r="AB35" s="3258">
        <v>4358</v>
      </c>
      <c r="AC35" s="3258">
        <v>4871</v>
      </c>
      <c r="AD35" s="3258">
        <v>5841</v>
      </c>
    </row>
    <row r="36" spans="1:30" x14ac:dyDescent="0.25">
      <c r="A36" s="3256" t="s">
        <v>103</v>
      </c>
      <c r="B36" s="3259">
        <v>2370</v>
      </c>
      <c r="C36" s="3259">
        <v>2943</v>
      </c>
      <c r="D36" s="3259">
        <v>2642</v>
      </c>
      <c r="E36" s="3259">
        <v>2768</v>
      </c>
      <c r="F36" s="3259">
        <v>2827</v>
      </c>
      <c r="G36" s="3259">
        <v>3012</v>
      </c>
      <c r="H36" s="3259">
        <v>2465</v>
      </c>
      <c r="I36" s="3259">
        <v>2430</v>
      </c>
      <c r="J36" s="3259">
        <v>4286</v>
      </c>
      <c r="K36" s="3259">
        <v>5510</v>
      </c>
      <c r="L36" s="3259">
        <v>5752</v>
      </c>
      <c r="M36" s="3259">
        <v>8076</v>
      </c>
      <c r="N36" s="3259">
        <v>8925</v>
      </c>
      <c r="O36" s="3259">
        <v>8714</v>
      </c>
      <c r="P36" s="3259">
        <v>5883</v>
      </c>
      <c r="Q36" s="3259">
        <v>9487</v>
      </c>
      <c r="R36" s="3259">
        <v>6399</v>
      </c>
      <c r="S36" s="3259">
        <v>6009</v>
      </c>
      <c r="T36" s="3259">
        <v>5339</v>
      </c>
      <c r="U36" s="3259">
        <v>6036</v>
      </c>
      <c r="V36" s="3259">
        <v>6034</v>
      </c>
      <c r="W36" s="3259">
        <v>5281</v>
      </c>
      <c r="X36" s="3259">
        <v>5919</v>
      </c>
      <c r="Y36" s="3259">
        <v>6102</v>
      </c>
      <c r="Z36" s="3259">
        <v>6684</v>
      </c>
      <c r="AA36" s="3259">
        <v>5915</v>
      </c>
      <c r="AB36" s="3259">
        <v>6988</v>
      </c>
      <c r="AC36" s="3259">
        <v>7650</v>
      </c>
      <c r="AD36" s="3259">
        <v>7598</v>
      </c>
    </row>
    <row r="37" spans="1:30" x14ac:dyDescent="0.25">
      <c r="A37" s="3256" t="s">
        <v>162</v>
      </c>
      <c r="B37" s="3258">
        <v>41</v>
      </c>
      <c r="C37" s="3258">
        <v>66</v>
      </c>
      <c r="D37" s="3258">
        <v>87</v>
      </c>
      <c r="E37" s="3258">
        <v>140</v>
      </c>
      <c r="F37" s="3258">
        <v>126</v>
      </c>
      <c r="G37" s="3258">
        <v>168</v>
      </c>
      <c r="H37" s="3258">
        <v>127</v>
      </c>
      <c r="I37" s="3258">
        <v>90</v>
      </c>
      <c r="J37" s="3258">
        <v>33</v>
      </c>
      <c r="K37" s="3258">
        <v>246</v>
      </c>
      <c r="L37" s="3258">
        <v>96</v>
      </c>
      <c r="M37" s="3258">
        <v>301</v>
      </c>
      <c r="N37" s="3258">
        <v>269</v>
      </c>
      <c r="O37" s="3258">
        <v>371</v>
      </c>
      <c r="P37" s="3258">
        <v>239</v>
      </c>
      <c r="Q37" s="3258">
        <v>287</v>
      </c>
      <c r="R37" s="3258">
        <v>288</v>
      </c>
      <c r="S37" s="3258">
        <v>370</v>
      </c>
      <c r="T37" s="3258">
        <v>389</v>
      </c>
      <c r="U37" s="3258">
        <v>507</v>
      </c>
      <c r="V37" s="3258">
        <v>612</v>
      </c>
      <c r="W37" s="3258">
        <v>666</v>
      </c>
      <c r="X37" s="3258">
        <v>591</v>
      </c>
      <c r="Y37" s="3258">
        <v>919</v>
      </c>
      <c r="Z37" s="3258">
        <v>1604</v>
      </c>
      <c r="AA37" s="3258">
        <v>48</v>
      </c>
      <c r="AB37" s="3258">
        <v>2689</v>
      </c>
      <c r="AC37" s="3258">
        <v>2024</v>
      </c>
      <c r="AD37" s="3258">
        <v>11</v>
      </c>
    </row>
    <row r="38" spans="1:30" x14ac:dyDescent="0.25">
      <c r="A38" s="3256" t="s">
        <v>163</v>
      </c>
      <c r="B38" s="3259">
        <v>15</v>
      </c>
      <c r="C38" s="3259">
        <v>34</v>
      </c>
      <c r="D38" s="3259">
        <v>39</v>
      </c>
      <c r="E38" s="3259">
        <v>31</v>
      </c>
      <c r="F38" s="3259">
        <v>21</v>
      </c>
      <c r="G38" s="3259">
        <v>53</v>
      </c>
      <c r="H38" s="3259">
        <v>63</v>
      </c>
      <c r="I38" s="3259">
        <v>63</v>
      </c>
      <c r="J38" s="3259">
        <v>93</v>
      </c>
      <c r="K38" s="3259">
        <v>104</v>
      </c>
      <c r="L38" s="3259">
        <v>107</v>
      </c>
      <c r="M38" s="3259">
        <v>228</v>
      </c>
      <c r="N38" s="3259">
        <v>291</v>
      </c>
      <c r="O38" s="3259">
        <v>452</v>
      </c>
      <c r="P38" s="3259">
        <v>299</v>
      </c>
      <c r="Q38" s="3259">
        <v>220</v>
      </c>
      <c r="R38" s="3259">
        <v>187</v>
      </c>
      <c r="S38" s="3259">
        <v>161</v>
      </c>
      <c r="T38" s="3259">
        <v>114</v>
      </c>
      <c r="U38" s="3259">
        <v>147</v>
      </c>
      <c r="V38" s="3259">
        <v>143</v>
      </c>
      <c r="W38" s="3259">
        <v>180</v>
      </c>
      <c r="X38" s="3259">
        <v>155</v>
      </c>
      <c r="Y38" s="3259">
        <v>149</v>
      </c>
      <c r="Z38" s="3259">
        <v>155</v>
      </c>
      <c r="AA38" s="3259">
        <v>125</v>
      </c>
      <c r="AB38" s="3259">
        <v>152</v>
      </c>
      <c r="AC38" s="3259">
        <v>242</v>
      </c>
      <c r="AD38" s="3259">
        <v>206</v>
      </c>
    </row>
    <row r="39" spans="1:30" x14ac:dyDescent="0.25">
      <c r="A39" s="3256" t="s">
        <v>164</v>
      </c>
      <c r="B39" s="3258">
        <v>14</v>
      </c>
      <c r="C39" s="3258">
        <v>14</v>
      </c>
      <c r="D39" s="3258">
        <v>26</v>
      </c>
      <c r="E39" s="3258">
        <v>18</v>
      </c>
      <c r="F39" s="3258">
        <v>13</v>
      </c>
      <c r="G39" s="3258">
        <v>36</v>
      </c>
      <c r="H39" s="3258">
        <v>34</v>
      </c>
      <c r="I39" s="3258">
        <v>29</v>
      </c>
      <c r="J39" s="3258">
        <v>34</v>
      </c>
      <c r="K39" s="3258">
        <v>44</v>
      </c>
      <c r="L39" s="3258">
        <v>143</v>
      </c>
      <c r="M39" s="3258">
        <v>138</v>
      </c>
      <c r="N39" s="3258">
        <v>502</v>
      </c>
      <c r="O39" s="3258">
        <v>1360</v>
      </c>
      <c r="P39" s="3258">
        <v>1125</v>
      </c>
      <c r="Q39" s="3258">
        <v>2235</v>
      </c>
      <c r="R39" s="3258">
        <v>1716</v>
      </c>
      <c r="S39" s="3258">
        <v>824</v>
      </c>
      <c r="T39" s="3258">
        <v>1181</v>
      </c>
      <c r="U39" s="3258">
        <v>613</v>
      </c>
      <c r="V39" s="3258">
        <v>297</v>
      </c>
      <c r="W39" s="3258">
        <v>360</v>
      </c>
      <c r="X39" s="3258">
        <v>601</v>
      </c>
      <c r="Y39" s="3258">
        <v>442</v>
      </c>
      <c r="Z39" s="3258">
        <v>466</v>
      </c>
      <c r="AA39" s="3258">
        <v>493</v>
      </c>
      <c r="AB39" s="3258">
        <v>354</v>
      </c>
      <c r="AC39" s="3258">
        <v>385</v>
      </c>
      <c r="AD39" s="3258">
        <v>477</v>
      </c>
    </row>
    <row r="40" spans="1:30" x14ac:dyDescent="0.25">
      <c r="A40" s="3256" t="s">
        <v>165</v>
      </c>
      <c r="B40" s="3259">
        <v>803</v>
      </c>
      <c r="C40" s="3259">
        <v>1155</v>
      </c>
      <c r="D40" s="3259">
        <v>1411</v>
      </c>
      <c r="E40" s="3259">
        <v>1781</v>
      </c>
      <c r="F40" s="3259">
        <v>2370</v>
      </c>
      <c r="G40" s="3259">
        <v>2390</v>
      </c>
      <c r="H40" s="3259">
        <v>7063</v>
      </c>
      <c r="I40" s="3259">
        <v>4607</v>
      </c>
      <c r="J40" s="3259">
        <v>5188</v>
      </c>
      <c r="K40" s="3259">
        <v>3657</v>
      </c>
      <c r="L40" s="3259">
        <v>4032</v>
      </c>
      <c r="M40" s="3259">
        <v>8732</v>
      </c>
      <c r="N40" s="3259">
        <v>10578</v>
      </c>
      <c r="O40" s="3259">
        <v>8024</v>
      </c>
      <c r="P40" s="3259">
        <v>6900</v>
      </c>
      <c r="Q40" s="3259">
        <v>8232</v>
      </c>
      <c r="R40" s="3259">
        <v>9694</v>
      </c>
      <c r="S40" s="3259">
        <v>10086</v>
      </c>
      <c r="T40" s="3259">
        <v>7935</v>
      </c>
      <c r="U40" s="3259">
        <v>9698</v>
      </c>
      <c r="V40" s="3259">
        <v>12259</v>
      </c>
      <c r="W40" s="3259">
        <v>8602</v>
      </c>
      <c r="X40" s="3259">
        <v>11414</v>
      </c>
      <c r="Y40" s="3259">
        <v>11332</v>
      </c>
      <c r="Z40" s="3259">
        <v>11689</v>
      </c>
      <c r="AA40" s="3259">
        <v>9654</v>
      </c>
      <c r="AB40" s="3259">
        <v>12206</v>
      </c>
      <c r="AC40" s="3259">
        <v>15267</v>
      </c>
      <c r="AD40" s="3259">
        <v>18452</v>
      </c>
    </row>
    <row r="41" spans="1:30" x14ac:dyDescent="0.25">
      <c r="A41" s="3256" t="s">
        <v>166</v>
      </c>
      <c r="B41" s="3258">
        <v>8754</v>
      </c>
      <c r="C41" s="3258">
        <v>20776</v>
      </c>
      <c r="D41" s="3258">
        <v>19824</v>
      </c>
      <c r="E41" s="3258">
        <v>20168</v>
      </c>
      <c r="F41" s="3258">
        <v>21092</v>
      </c>
      <c r="G41" s="3258">
        <v>35008</v>
      </c>
      <c r="H41" s="3258">
        <v>28185</v>
      </c>
      <c r="I41" s="3258">
        <v>22599</v>
      </c>
      <c r="J41" s="3258">
        <v>24333</v>
      </c>
      <c r="K41" s="3258">
        <v>19129</v>
      </c>
      <c r="L41" s="3258">
        <v>28487</v>
      </c>
      <c r="M41" s="3258">
        <v>27229</v>
      </c>
      <c r="N41" s="3258">
        <v>55985</v>
      </c>
      <c r="O41" s="3258">
        <v>44971</v>
      </c>
      <c r="P41" s="3258">
        <v>26345</v>
      </c>
      <c r="Q41" s="3258">
        <v>28711</v>
      </c>
      <c r="R41" s="3258">
        <v>31388</v>
      </c>
      <c r="S41" s="3258">
        <v>33720</v>
      </c>
      <c r="T41" s="3258">
        <v>33454</v>
      </c>
      <c r="U41" s="3258">
        <v>35870</v>
      </c>
      <c r="V41" s="3258">
        <v>36505</v>
      </c>
      <c r="W41" s="3258">
        <v>36538</v>
      </c>
      <c r="X41" s="3258">
        <v>39915</v>
      </c>
      <c r="Y41" s="3258">
        <v>37630</v>
      </c>
      <c r="Z41" s="3258">
        <v>35359</v>
      </c>
      <c r="AA41" s="3258">
        <v>37977</v>
      </c>
      <c r="AB41" s="3258">
        <v>44627</v>
      </c>
      <c r="AC41" s="3258">
        <v>53092</v>
      </c>
      <c r="AD41" s="3258">
        <v>44621</v>
      </c>
    </row>
    <row r="42" spans="1:30" x14ac:dyDescent="0.25">
      <c r="A42" s="3256" t="s">
        <v>167</v>
      </c>
      <c r="B42" s="3259" t="s">
        <v>140</v>
      </c>
      <c r="C42" s="3259" t="s">
        <v>140</v>
      </c>
      <c r="D42" s="3259" t="s">
        <v>140</v>
      </c>
      <c r="E42" s="3259" t="s">
        <v>140</v>
      </c>
      <c r="F42" s="3259" t="s">
        <v>140</v>
      </c>
      <c r="G42" s="3259">
        <v>13</v>
      </c>
      <c r="H42" s="3259">
        <v>5</v>
      </c>
      <c r="I42" s="3259">
        <v>36</v>
      </c>
      <c r="J42" s="3259">
        <v>54</v>
      </c>
      <c r="K42" s="3259">
        <v>129</v>
      </c>
      <c r="L42" s="3259">
        <v>232</v>
      </c>
      <c r="M42" s="3259">
        <v>204</v>
      </c>
      <c r="N42" s="3259">
        <v>99</v>
      </c>
      <c r="O42" s="3259">
        <v>29</v>
      </c>
      <c r="P42" s="3259">
        <v>12</v>
      </c>
      <c r="Q42" s="3259">
        <v>33</v>
      </c>
      <c r="R42" s="3259">
        <v>21</v>
      </c>
      <c r="S42" s="3259">
        <v>30</v>
      </c>
      <c r="T42" s="3259">
        <v>444</v>
      </c>
      <c r="U42" s="3259">
        <v>61</v>
      </c>
      <c r="V42" s="3259" t="s">
        <v>140</v>
      </c>
      <c r="W42" s="3259" t="s">
        <v>140</v>
      </c>
      <c r="X42" s="3259" t="s">
        <v>140</v>
      </c>
      <c r="Y42" s="3259" t="s">
        <v>140</v>
      </c>
      <c r="Z42" s="3259" t="s">
        <v>140</v>
      </c>
      <c r="AA42" s="3259" t="s">
        <v>140</v>
      </c>
      <c r="AB42" s="3259" t="s">
        <v>140</v>
      </c>
      <c r="AC42" s="3259" t="s">
        <v>140</v>
      </c>
      <c r="AD42" s="3259" t="s">
        <v>140</v>
      </c>
    </row>
    <row r="43" spans="1:30" x14ac:dyDescent="0.25">
      <c r="A43" s="3256" t="s">
        <v>168</v>
      </c>
      <c r="B43" s="3258">
        <v>700</v>
      </c>
      <c r="C43" s="3258">
        <v>799</v>
      </c>
      <c r="D43" s="3258">
        <v>1443</v>
      </c>
      <c r="E43" s="3258">
        <v>2041</v>
      </c>
      <c r="F43" s="3258">
        <v>2246</v>
      </c>
      <c r="G43" s="3258">
        <v>6656</v>
      </c>
      <c r="H43" s="3258">
        <v>6055</v>
      </c>
      <c r="I43" s="3258">
        <v>5610</v>
      </c>
      <c r="J43" s="3258">
        <v>5472</v>
      </c>
      <c r="K43" s="3258">
        <v>6648</v>
      </c>
      <c r="L43" s="3258">
        <v>13529</v>
      </c>
      <c r="M43" s="3258">
        <v>15203</v>
      </c>
      <c r="N43" s="3258">
        <v>17653</v>
      </c>
      <c r="O43" s="3258">
        <v>17474</v>
      </c>
      <c r="P43" s="3258">
        <v>7705</v>
      </c>
      <c r="Q43" s="3258">
        <v>6213</v>
      </c>
      <c r="R43" s="3258">
        <v>9451</v>
      </c>
      <c r="S43" s="3258">
        <v>17736</v>
      </c>
      <c r="T43" s="3258">
        <v>26504</v>
      </c>
      <c r="U43" s="3258">
        <v>25442</v>
      </c>
      <c r="V43" s="3258">
        <v>23848</v>
      </c>
      <c r="W43" s="3258">
        <v>22936</v>
      </c>
      <c r="X43" s="3258">
        <v>31757</v>
      </c>
      <c r="Y43" s="3258">
        <v>41246</v>
      </c>
      <c r="Z43" s="3258">
        <v>32792</v>
      </c>
      <c r="AA43" s="3258">
        <v>26552</v>
      </c>
      <c r="AB43" s="3258">
        <v>31188</v>
      </c>
      <c r="AC43" s="3258">
        <v>33774</v>
      </c>
      <c r="AD43" s="3258" t="s">
        <v>140</v>
      </c>
    </row>
    <row r="44" spans="1:30" x14ac:dyDescent="0.25">
      <c r="A44" s="3256" t="s">
        <v>169</v>
      </c>
      <c r="B44" s="3259">
        <v>6240</v>
      </c>
      <c r="C44" s="3259">
        <v>6581</v>
      </c>
      <c r="D44" s="3259">
        <v>6410</v>
      </c>
      <c r="E44" s="3259">
        <v>14445</v>
      </c>
      <c r="F44" s="3259">
        <v>15964</v>
      </c>
      <c r="G44" s="3259">
        <v>21458</v>
      </c>
      <c r="H44" s="3259">
        <v>17253</v>
      </c>
      <c r="I44" s="3259">
        <v>16411</v>
      </c>
      <c r="J44" s="3259">
        <v>12607</v>
      </c>
      <c r="K44" s="3259">
        <v>16043</v>
      </c>
      <c r="L44" s="3259">
        <v>17984</v>
      </c>
      <c r="M44" s="3259">
        <v>23583</v>
      </c>
      <c r="N44" s="3259">
        <v>29348</v>
      </c>
      <c r="O44" s="3259">
        <v>30085</v>
      </c>
      <c r="P44" s="3259">
        <v>22256</v>
      </c>
      <c r="Q44" s="3259">
        <v>29201</v>
      </c>
      <c r="R44" s="3259">
        <v>27611</v>
      </c>
      <c r="S44" s="3259">
        <v>31888</v>
      </c>
      <c r="T44" s="3259">
        <v>29933</v>
      </c>
      <c r="U44" s="3259">
        <v>32911</v>
      </c>
      <c r="V44" s="3259">
        <v>37071</v>
      </c>
      <c r="W44" s="3259">
        <v>39320</v>
      </c>
      <c r="X44" s="3259">
        <v>40368</v>
      </c>
      <c r="Y44" s="3259">
        <v>45667</v>
      </c>
      <c r="Z44" s="3259">
        <v>46857</v>
      </c>
      <c r="AA44" s="3259">
        <v>46003</v>
      </c>
      <c r="AB44" s="3259">
        <v>43327</v>
      </c>
      <c r="AC44" s="3259">
        <v>43503</v>
      </c>
      <c r="AD44" s="3259">
        <v>43222</v>
      </c>
    </row>
    <row r="45" spans="1:30" s="3324" customFormat="1" x14ac:dyDescent="0.25">
      <c r="A45" s="3322" t="s">
        <v>170</v>
      </c>
      <c r="B45" s="3323">
        <v>26988</v>
      </c>
      <c r="C45" s="3323">
        <v>28164</v>
      </c>
      <c r="D45" s="3323">
        <v>38349</v>
      </c>
      <c r="E45" s="3323">
        <v>37089</v>
      </c>
      <c r="F45" s="3323">
        <v>22813</v>
      </c>
      <c r="G45" s="3323">
        <v>34894</v>
      </c>
      <c r="H45" s="3323">
        <v>35908</v>
      </c>
      <c r="I45" s="3323">
        <v>34095</v>
      </c>
      <c r="J45" s="3323">
        <v>52942</v>
      </c>
      <c r="K45" s="3323">
        <v>47476</v>
      </c>
      <c r="L45" s="3323">
        <v>52400</v>
      </c>
      <c r="M45" s="3323">
        <v>53049</v>
      </c>
      <c r="N45" s="3323">
        <v>44763</v>
      </c>
      <c r="O45" s="3323">
        <v>48750</v>
      </c>
      <c r="P45" s="3323">
        <v>60033</v>
      </c>
      <c r="Q45" s="3323">
        <v>58800</v>
      </c>
      <c r="R45" s="3323">
        <v>67152</v>
      </c>
      <c r="S45" s="3323">
        <v>65755</v>
      </c>
      <c r="T45" s="3323">
        <v>65100</v>
      </c>
      <c r="U45" s="3323">
        <v>93079</v>
      </c>
      <c r="V45" s="3323">
        <v>73016</v>
      </c>
      <c r="W45" s="3323">
        <v>67112</v>
      </c>
      <c r="X45" s="3323">
        <v>55859</v>
      </c>
      <c r="Y45" s="3323">
        <v>72938</v>
      </c>
      <c r="Z45" s="3323">
        <v>129864</v>
      </c>
      <c r="AA45" s="3323">
        <f>Z45*AA46/Z46</f>
        <v>68380.483301495289</v>
      </c>
      <c r="AB45" s="3323">
        <f>AA45*AB46/AA46</f>
        <v>69701.065278967129</v>
      </c>
      <c r="AC45" s="3323">
        <f>AB45*AC46/AB46</f>
        <v>91554.291087543636</v>
      </c>
      <c r="AD45" s="3323">
        <f>AC45*AD46/AC46</f>
        <v>88889.602595349439</v>
      </c>
    </row>
    <row r="46" spans="1:30" x14ac:dyDescent="0.25">
      <c r="A46" s="3251" t="s">
        <v>174</v>
      </c>
      <c r="B46" s="3250"/>
      <c r="Y46" t="s">
        <v>249</v>
      </c>
      <c r="Z46" s="3313">
        <v>121448</v>
      </c>
      <c r="AA46" s="3313">
        <v>63949</v>
      </c>
      <c r="AB46" s="3313">
        <v>65184</v>
      </c>
      <c r="AC46" s="3313">
        <v>85621</v>
      </c>
      <c r="AD46" s="3313">
        <v>83129</v>
      </c>
    </row>
    <row r="47" spans="1:30" x14ac:dyDescent="0.25">
      <c r="A47" s="3251" t="s">
        <v>140</v>
      </c>
      <c r="B47" s="3252" t="s">
        <v>175</v>
      </c>
    </row>
    <row r="49" spans="1:34" x14ac:dyDescent="0.25">
      <c r="A49" s="3280"/>
      <c r="B49" s="3279" t="s">
        <v>6</v>
      </c>
      <c r="C49" s="3279" t="s">
        <v>7</v>
      </c>
      <c r="D49" s="3279" t="s">
        <v>8</v>
      </c>
      <c r="E49" s="3279" t="s">
        <v>9</v>
      </c>
      <c r="F49" s="3279" t="s">
        <v>10</v>
      </c>
      <c r="G49" s="3279" t="s">
        <v>11</v>
      </c>
      <c r="H49" s="3279" t="s">
        <v>12</v>
      </c>
      <c r="I49" s="3279" t="s">
        <v>13</v>
      </c>
      <c r="J49" s="3279" t="s">
        <v>14</v>
      </c>
      <c r="K49" s="3279" t="s">
        <v>15</v>
      </c>
      <c r="L49" s="3279" t="s">
        <v>16</v>
      </c>
      <c r="M49" s="3279" t="s">
        <v>17</v>
      </c>
      <c r="N49" s="3279" t="s">
        <v>18</v>
      </c>
      <c r="O49" s="3279" t="s">
        <v>19</v>
      </c>
      <c r="P49" s="3279" t="s">
        <v>20</v>
      </c>
      <c r="Q49" s="3279" t="s">
        <v>21</v>
      </c>
      <c r="R49" s="3279" t="s">
        <v>22</v>
      </c>
      <c r="S49" s="3279" t="s">
        <v>23</v>
      </c>
      <c r="T49" s="3279" t="s">
        <v>24</v>
      </c>
      <c r="U49" s="3279" t="s">
        <v>25</v>
      </c>
      <c r="V49" s="3279" t="s">
        <v>26</v>
      </c>
      <c r="W49" s="3279" t="s">
        <v>27</v>
      </c>
      <c r="X49" s="3279" t="s">
        <v>28</v>
      </c>
      <c r="Y49" s="3279" t="s">
        <v>29</v>
      </c>
      <c r="Z49" s="3279" t="s">
        <v>30</v>
      </c>
      <c r="AA49" s="3279" t="s">
        <v>31</v>
      </c>
      <c r="AB49" s="3279" t="s">
        <v>32</v>
      </c>
      <c r="AC49" s="3279" t="s">
        <v>33</v>
      </c>
      <c r="AD49" s="3279" t="s">
        <v>34</v>
      </c>
    </row>
    <row r="50" spans="1:34" x14ac:dyDescent="0.25">
      <c r="A50" t="s">
        <v>96</v>
      </c>
      <c r="B50" s="3073">
        <f t="shared" ref="B50:AD50" si="0">B24/1000</f>
        <v>42.956000000000003</v>
      </c>
      <c r="C50" s="3073">
        <f t="shared" si="0"/>
        <v>45.088000000000001</v>
      </c>
      <c r="D50" s="3073">
        <f t="shared" si="0"/>
        <v>56.713999999999999</v>
      </c>
      <c r="E50" s="3073">
        <f t="shared" si="0"/>
        <v>66.188000000000002</v>
      </c>
      <c r="F50" s="3073">
        <f t="shared" si="0"/>
        <v>70.054000000000002</v>
      </c>
      <c r="G50" s="3073">
        <f t="shared" si="0"/>
        <v>77.713999999999999</v>
      </c>
      <c r="H50" s="3073">
        <f t="shared" si="0"/>
        <v>88.227999999999994</v>
      </c>
      <c r="I50" s="3073">
        <f t="shared" si="0"/>
        <v>99.296000000000006</v>
      </c>
      <c r="J50" s="3073">
        <f t="shared" si="0"/>
        <v>109.643</v>
      </c>
      <c r="K50" s="3073">
        <f t="shared" si="0"/>
        <v>132.58699999999999</v>
      </c>
      <c r="L50" s="3073">
        <f t="shared" si="0"/>
        <v>145.53100000000001</v>
      </c>
      <c r="M50" s="3073">
        <f t="shared" si="0"/>
        <v>162.852</v>
      </c>
      <c r="N50" s="3073">
        <f t="shared" si="0"/>
        <v>180.435</v>
      </c>
      <c r="O50" s="3073">
        <f t="shared" si="0"/>
        <v>187.34299999999999</v>
      </c>
      <c r="P50" s="3073">
        <f t="shared" si="0"/>
        <v>178.01300000000001</v>
      </c>
      <c r="Q50" s="3073">
        <f t="shared" si="0"/>
        <v>156.875</v>
      </c>
      <c r="R50" s="3073">
        <f t="shared" si="0"/>
        <v>161.73400000000001</v>
      </c>
      <c r="S50" s="3073">
        <f t="shared" si="0"/>
        <v>154.304</v>
      </c>
      <c r="T50" s="3073">
        <f t="shared" si="0"/>
        <v>149.40899999999999</v>
      </c>
      <c r="U50" s="3073">
        <f t="shared" si="0"/>
        <v>158.256</v>
      </c>
      <c r="V50" s="3073">
        <f t="shared" si="0"/>
        <v>179.92699999999999</v>
      </c>
      <c r="W50" s="3073">
        <f t="shared" si="0"/>
        <v>167.815</v>
      </c>
      <c r="X50" s="3073">
        <f t="shared" si="0"/>
        <v>151.65700000000001</v>
      </c>
      <c r="Y50" s="3073">
        <f t="shared" si="0"/>
        <v>170.79</v>
      </c>
      <c r="Z50" s="3073">
        <f t="shared" si="0"/>
        <v>190.19200000000001</v>
      </c>
      <c r="AA50" s="3073">
        <f t="shared" si="0"/>
        <v>159.13499999999999</v>
      </c>
      <c r="AB50" s="3073">
        <f t="shared" si="0"/>
        <v>156.489</v>
      </c>
      <c r="AC50" s="3073">
        <f t="shared" si="0"/>
        <v>188.40100000000001</v>
      </c>
      <c r="AD50" s="3073">
        <f t="shared" si="0"/>
        <v>191.08600000000001</v>
      </c>
      <c r="AE50" s="3073">
        <f>AD50-B50</f>
        <v>148.13</v>
      </c>
      <c r="AF50" s="3249">
        <f>AD50/B50*100-100</f>
        <v>344.8412328894683</v>
      </c>
      <c r="AG50" s="3249"/>
      <c r="AH50" s="3248" t="s">
        <v>243</v>
      </c>
    </row>
    <row r="51" spans="1:34" x14ac:dyDescent="0.25">
      <c r="A51" s="3319" t="s">
        <v>90</v>
      </c>
      <c r="B51" s="3321">
        <f>B19/1000</f>
        <v>13.936999999999999</v>
      </c>
      <c r="C51" s="3321">
        <f t="shared" ref="C51:AD51" si="1">C19/1000</f>
        <v>14.378</v>
      </c>
      <c r="D51" s="3321">
        <f t="shared" si="1"/>
        <v>16.18</v>
      </c>
      <c r="E51" s="3321">
        <f t="shared" si="1"/>
        <v>20.015000000000001</v>
      </c>
      <c r="F51" s="3321">
        <f t="shared" si="1"/>
        <v>13.755000000000001</v>
      </c>
      <c r="G51" s="3321">
        <f t="shared" si="1"/>
        <v>33.115000000000002</v>
      </c>
      <c r="H51" s="3321">
        <f t="shared" si="1"/>
        <v>75.706999999999994</v>
      </c>
      <c r="I51" s="3321">
        <f t="shared" si="1"/>
        <v>51.247999999999998</v>
      </c>
      <c r="J51" s="3321">
        <f t="shared" si="1"/>
        <v>32.232999999999997</v>
      </c>
      <c r="K51" s="3321">
        <f t="shared" si="1"/>
        <v>38.896999999999998</v>
      </c>
      <c r="L51" s="3321">
        <f t="shared" si="1"/>
        <v>42.332000000000001</v>
      </c>
      <c r="M51" s="3321">
        <f t="shared" si="1"/>
        <v>54.274999999999999</v>
      </c>
      <c r="N51" s="3321">
        <f t="shared" si="1"/>
        <v>50.375</v>
      </c>
      <c r="O51" s="3321">
        <f t="shared" si="1"/>
        <v>71.528999999999996</v>
      </c>
      <c r="P51" s="3321">
        <f t="shared" si="1"/>
        <v>44.234999999999999</v>
      </c>
      <c r="Q51" s="3321">
        <f t="shared" si="1"/>
        <v>63.743000000000002</v>
      </c>
      <c r="R51" s="3321">
        <f t="shared" si="1"/>
        <v>69.084999999999994</v>
      </c>
      <c r="S51" s="3321">
        <f t="shared" si="1"/>
        <v>64.141000000000005</v>
      </c>
      <c r="T51" s="3321">
        <f t="shared" si="1"/>
        <v>63.634999999999998</v>
      </c>
      <c r="U51" s="3321">
        <f t="shared" si="1"/>
        <v>64.028000000000006</v>
      </c>
      <c r="V51" s="3321">
        <f t="shared" si="1"/>
        <v>60.74</v>
      </c>
      <c r="W51" s="3321">
        <f t="shared" si="1"/>
        <v>79.683999999999997</v>
      </c>
      <c r="X51" s="3321">
        <f t="shared" si="1"/>
        <v>78.308000000000007</v>
      </c>
      <c r="Y51" s="3321">
        <f t="shared" si="1"/>
        <v>99.728999999999999</v>
      </c>
      <c r="Z51" s="3321">
        <f t="shared" si="1"/>
        <v>99.474999999999994</v>
      </c>
      <c r="AA51" s="3321">
        <f t="shared" si="1"/>
        <v>81.504999999999995</v>
      </c>
      <c r="AB51" s="3321">
        <f t="shared" si="1"/>
        <v>99.454999999999998</v>
      </c>
      <c r="AC51" s="3321">
        <f t="shared" si="1"/>
        <v>118.755</v>
      </c>
      <c r="AD51" s="3321">
        <f t="shared" si="1"/>
        <v>133.971</v>
      </c>
      <c r="AE51" s="3073">
        <f>AD51-B51</f>
        <v>120.03400000000001</v>
      </c>
      <c r="AF51" s="3249">
        <f>AD51/B51*100-100</f>
        <v>861.26139054315854</v>
      </c>
      <c r="AG51" s="3249"/>
    </row>
    <row r="52" spans="1:34" x14ac:dyDescent="0.25">
      <c r="A52" s="3320" t="s">
        <v>251</v>
      </c>
      <c r="B52" s="3321">
        <f t="shared" ref="B52:AD52" si="2">B45/1000</f>
        <v>26.988</v>
      </c>
      <c r="C52" s="3321">
        <f t="shared" si="2"/>
        <v>28.164000000000001</v>
      </c>
      <c r="D52" s="3321">
        <f t="shared" si="2"/>
        <v>38.348999999999997</v>
      </c>
      <c r="E52" s="3321">
        <f t="shared" si="2"/>
        <v>37.088999999999999</v>
      </c>
      <c r="F52" s="3321">
        <f t="shared" si="2"/>
        <v>22.812999999999999</v>
      </c>
      <c r="G52" s="3321">
        <f t="shared" si="2"/>
        <v>34.893999999999998</v>
      </c>
      <c r="H52" s="3321">
        <f t="shared" si="2"/>
        <v>35.908000000000001</v>
      </c>
      <c r="I52" s="3321">
        <f t="shared" si="2"/>
        <v>34.094999999999999</v>
      </c>
      <c r="J52" s="3321">
        <f t="shared" si="2"/>
        <v>52.942</v>
      </c>
      <c r="K52" s="3321">
        <f t="shared" si="2"/>
        <v>47.475999999999999</v>
      </c>
      <c r="L52" s="3321">
        <f t="shared" si="2"/>
        <v>52.4</v>
      </c>
      <c r="M52" s="3321">
        <f t="shared" si="2"/>
        <v>53.048999999999999</v>
      </c>
      <c r="N52" s="3321">
        <f t="shared" si="2"/>
        <v>44.762999999999998</v>
      </c>
      <c r="O52" s="3321">
        <f t="shared" si="2"/>
        <v>48.75</v>
      </c>
      <c r="P52" s="3321">
        <f t="shared" si="2"/>
        <v>60.033000000000001</v>
      </c>
      <c r="Q52" s="3321">
        <f t="shared" si="2"/>
        <v>58.8</v>
      </c>
      <c r="R52" s="3321">
        <f t="shared" si="2"/>
        <v>67.152000000000001</v>
      </c>
      <c r="S52" s="3321">
        <f t="shared" si="2"/>
        <v>65.754999999999995</v>
      </c>
      <c r="T52" s="3321">
        <f t="shared" si="2"/>
        <v>65.099999999999994</v>
      </c>
      <c r="U52" s="3321">
        <f t="shared" si="2"/>
        <v>93.078999999999994</v>
      </c>
      <c r="V52" s="3321">
        <f t="shared" si="2"/>
        <v>73.016000000000005</v>
      </c>
      <c r="W52" s="3321">
        <f t="shared" si="2"/>
        <v>67.111999999999995</v>
      </c>
      <c r="X52" s="3321">
        <f t="shared" si="2"/>
        <v>55.859000000000002</v>
      </c>
      <c r="Y52" s="3321">
        <f t="shared" si="2"/>
        <v>72.938000000000002</v>
      </c>
      <c r="Z52" s="3321">
        <f t="shared" si="2"/>
        <v>129.864</v>
      </c>
      <c r="AA52" s="3321">
        <f t="shared" si="2"/>
        <v>68.380483301495289</v>
      </c>
      <c r="AB52" s="3321">
        <f t="shared" si="2"/>
        <v>69.701065278967135</v>
      </c>
      <c r="AC52" s="3321">
        <f t="shared" si="2"/>
        <v>91.554291087543632</v>
      </c>
      <c r="AD52" s="3321">
        <f t="shared" si="2"/>
        <v>88.889602595349444</v>
      </c>
      <c r="AE52" s="3073">
        <f t="shared" ref="AE52:AE53" si="3">AD52-B52</f>
        <v>61.901602595349445</v>
      </c>
      <c r="AF52" s="3249">
        <f t="shared" ref="AF52:AF53" si="4">AD52/B52*100-100</f>
        <v>229.36713574681136</v>
      </c>
      <c r="AG52" s="3249"/>
    </row>
    <row r="53" spans="1:34" x14ac:dyDescent="0.25">
      <c r="A53" t="s">
        <v>99</v>
      </c>
      <c r="B53" s="3073">
        <f t="shared" ref="B53:AD53" si="5">B26/1000</f>
        <v>3.6930000000000001</v>
      </c>
      <c r="C53" s="3073">
        <f t="shared" si="5"/>
        <v>5.7009999999999996</v>
      </c>
      <c r="D53" s="3073">
        <f t="shared" si="5"/>
        <v>6.6959999999999997</v>
      </c>
      <c r="E53" s="3073">
        <f t="shared" si="5"/>
        <v>8.9039999999999999</v>
      </c>
      <c r="F53" s="3073">
        <f t="shared" si="5"/>
        <v>11.46</v>
      </c>
      <c r="G53" s="3073">
        <f t="shared" si="5"/>
        <v>12.114000000000001</v>
      </c>
      <c r="H53" s="3073">
        <f t="shared" si="5"/>
        <v>16.286999999999999</v>
      </c>
      <c r="I53" s="3073">
        <f t="shared" si="5"/>
        <v>19.308</v>
      </c>
      <c r="J53" s="3073">
        <f t="shared" si="5"/>
        <v>19.466999999999999</v>
      </c>
      <c r="K53" s="3073">
        <f t="shared" si="5"/>
        <v>22.535</v>
      </c>
      <c r="L53" s="3073">
        <f t="shared" si="5"/>
        <v>34.512</v>
      </c>
      <c r="M53" s="3073">
        <f t="shared" si="5"/>
        <v>30.126000000000001</v>
      </c>
      <c r="N53" s="3073">
        <f t="shared" si="5"/>
        <v>28.998999999999999</v>
      </c>
      <c r="O53" s="3073">
        <f t="shared" si="5"/>
        <v>29.937999999999999</v>
      </c>
      <c r="P53" s="3073">
        <f t="shared" si="5"/>
        <v>20.672000000000001</v>
      </c>
      <c r="Q53" s="3073">
        <f t="shared" si="5"/>
        <v>20.021000000000001</v>
      </c>
      <c r="R53" s="3073">
        <f t="shared" si="5"/>
        <v>18.120999999999999</v>
      </c>
      <c r="S53" s="3073">
        <f t="shared" si="5"/>
        <v>18.245999999999999</v>
      </c>
      <c r="T53" s="3073">
        <f t="shared" si="5"/>
        <v>14.425000000000001</v>
      </c>
      <c r="U53" s="3073">
        <f t="shared" si="5"/>
        <v>12.904</v>
      </c>
      <c r="V53" s="3073">
        <f t="shared" si="5"/>
        <v>18.173999999999999</v>
      </c>
      <c r="W53" s="3073">
        <f t="shared" si="5"/>
        <v>18.077999999999999</v>
      </c>
      <c r="X53" s="3073">
        <f t="shared" si="5"/>
        <v>17.954999999999998</v>
      </c>
      <c r="Y53" s="3073">
        <f t="shared" si="5"/>
        <v>20.725000000000001</v>
      </c>
      <c r="Z53" s="3073">
        <f t="shared" si="5"/>
        <v>21.792000000000002</v>
      </c>
      <c r="AA53" s="3073">
        <f t="shared" si="5"/>
        <v>17.748000000000001</v>
      </c>
      <c r="AB53" s="3073">
        <f t="shared" si="5"/>
        <v>18.850999999999999</v>
      </c>
      <c r="AC53" s="3073">
        <f t="shared" si="5"/>
        <v>20.088999999999999</v>
      </c>
      <c r="AD53" s="3073">
        <f t="shared" si="5"/>
        <v>24.298999999999999</v>
      </c>
      <c r="AE53" s="3073">
        <f t="shared" si="3"/>
        <v>20.605999999999998</v>
      </c>
      <c r="AF53" s="3249">
        <f t="shared" si="4"/>
        <v>557.97454643920923</v>
      </c>
      <c r="AG53" s="3249"/>
    </row>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AC73"/>
  <sheetViews>
    <sheetView workbookViewId="0">
      <selection activeCell="AC1" sqref="AC1"/>
    </sheetView>
  </sheetViews>
  <sheetFormatPr baseColWidth="10" defaultRowHeight="15" x14ac:dyDescent="0.25"/>
  <cols>
    <col min="2" max="2" width="23.7109375" customWidth="1"/>
  </cols>
  <sheetData>
    <row r="2" spans="1:27" x14ac:dyDescent="0.25">
      <c r="A2" t="s">
        <v>237</v>
      </c>
      <c r="C2" s="11" t="s">
        <v>10</v>
      </c>
      <c r="D2" s="12" t="s">
        <v>11</v>
      </c>
      <c r="E2" s="13" t="s">
        <v>12</v>
      </c>
      <c r="F2" s="14" t="s">
        <v>13</v>
      </c>
      <c r="G2" s="15" t="s">
        <v>14</v>
      </c>
      <c r="H2" s="16" t="s">
        <v>15</v>
      </c>
      <c r="I2" s="17" t="s">
        <v>16</v>
      </c>
      <c r="J2" s="18" t="s">
        <v>17</v>
      </c>
      <c r="K2" s="19" t="s">
        <v>18</v>
      </c>
      <c r="L2" s="2971" t="s">
        <v>19</v>
      </c>
      <c r="M2" s="21" t="s">
        <v>20</v>
      </c>
      <c r="N2" s="22" t="s">
        <v>21</v>
      </c>
      <c r="O2" s="23" t="s">
        <v>22</v>
      </c>
      <c r="P2" s="24" t="s">
        <v>23</v>
      </c>
      <c r="Q2" s="25" t="s">
        <v>24</v>
      </c>
      <c r="R2" s="26" t="s">
        <v>25</v>
      </c>
      <c r="S2" s="27" t="s">
        <v>26</v>
      </c>
      <c r="T2" s="28" t="s">
        <v>27</v>
      </c>
      <c r="U2" s="3022" t="s">
        <v>28</v>
      </c>
      <c r="V2" s="30" t="s">
        <v>29</v>
      </c>
      <c r="W2" s="31" t="s">
        <v>30</v>
      </c>
      <c r="X2" s="32" t="s">
        <v>31</v>
      </c>
      <c r="Y2" s="33" t="s">
        <v>32</v>
      </c>
      <c r="Z2" s="34" t="s">
        <v>33</v>
      </c>
      <c r="AA2" s="35" t="s">
        <v>34</v>
      </c>
    </row>
    <row r="3" spans="1:27" x14ac:dyDescent="0.25">
      <c r="B3" t="s">
        <v>90</v>
      </c>
      <c r="C3" s="3073">
        <f>' revenus distribués recuEuro '!F19/1000</f>
        <v>13.755000000000001</v>
      </c>
      <c r="D3" s="3073">
        <f>' revenus distribués recuEuro '!G19/1000</f>
        <v>33.115000000000002</v>
      </c>
      <c r="E3" s="3073">
        <f>' revenus distribués recuEuro '!H19/1000</f>
        <v>75.706999999999994</v>
      </c>
      <c r="F3" s="3073">
        <f>' revenus distribués recuEuro '!I19/1000</f>
        <v>51.247999999999998</v>
      </c>
      <c r="G3" s="3073">
        <f>' revenus distribués recuEuro '!J19/1000</f>
        <v>32.232999999999997</v>
      </c>
      <c r="H3" s="3073">
        <f>' revenus distribués recuEuro '!K19/1000</f>
        <v>38.896999999999998</v>
      </c>
      <c r="I3" s="3073">
        <f>' revenus distribués recuEuro '!L19/1000</f>
        <v>42.332000000000001</v>
      </c>
      <c r="J3" s="3073">
        <f>' revenus distribués recuEuro '!M19/1000</f>
        <v>54.274999999999999</v>
      </c>
      <c r="K3" s="3073">
        <f>' revenus distribués recuEuro '!N19/1000</f>
        <v>50.375</v>
      </c>
      <c r="L3" s="3073">
        <f>' revenus distribués recuEuro '!O19/1000</f>
        <v>71.528999999999996</v>
      </c>
      <c r="M3" s="3073">
        <f>' revenus distribués recuEuro '!P19/1000</f>
        <v>44.234999999999999</v>
      </c>
      <c r="N3" s="3073">
        <f>' revenus distribués recuEuro '!Q19/1000</f>
        <v>63.743000000000002</v>
      </c>
      <c r="O3" s="3073">
        <f>' revenus distribués recuEuro '!R19/1000</f>
        <v>69.084999999999994</v>
      </c>
      <c r="P3" s="3073">
        <f>' revenus distribués recuEuro '!S19/1000</f>
        <v>64.141000000000005</v>
      </c>
      <c r="Q3" s="3073">
        <f>' revenus distribués recuEuro '!T19/1000</f>
        <v>63.634999999999998</v>
      </c>
      <c r="R3" s="3073">
        <f>' revenus distribués recuEuro '!U19/1000</f>
        <v>64.028000000000006</v>
      </c>
      <c r="S3" s="3073">
        <f>' revenus distribués recuEuro '!V19/1000</f>
        <v>60.74</v>
      </c>
      <c r="T3" s="3073">
        <f>' revenus distribués recuEuro '!W19/1000</f>
        <v>79.683999999999997</v>
      </c>
      <c r="U3" s="3073">
        <f>' revenus distribués recuEuro '!X19/1000</f>
        <v>78.308000000000007</v>
      </c>
      <c r="V3" s="3073">
        <f>' revenus distribués recuEuro '!Y19/1000</f>
        <v>99.728999999999999</v>
      </c>
      <c r="W3" s="3073">
        <f>' revenus distribués recuEuro '!Z19/1000</f>
        <v>99.474999999999994</v>
      </c>
      <c r="X3" s="3073">
        <f>' revenus distribués recuEuro '!AA19/1000</f>
        <v>81.504999999999995</v>
      </c>
      <c r="Y3" s="3073">
        <f>' revenus distribués recuEuro '!AB19/1000</f>
        <v>99.454999999999998</v>
      </c>
      <c r="Z3" s="3073">
        <f>' revenus distribués recuEuro '!AC19/1000</f>
        <v>118.755</v>
      </c>
      <c r="AA3" s="3073">
        <f>' revenus distribués recuEuro '!AD19/1000</f>
        <v>133.971</v>
      </c>
    </row>
    <row r="4" spans="1:27" x14ac:dyDescent="0.25">
      <c r="B4" t="s">
        <v>92</v>
      </c>
      <c r="C4" s="3073">
        <f>' revenus distribués recuEuro '!F15/1000</f>
        <v>7.2649999999999997</v>
      </c>
      <c r="D4" s="3073">
        <f>' revenus distribués recuEuro '!G15/1000</f>
        <v>10.214</v>
      </c>
      <c r="E4" s="3073">
        <f>' revenus distribués recuEuro '!H15/1000</f>
        <v>11.846</v>
      </c>
      <c r="F4" s="3073">
        <f>' revenus distribués recuEuro '!I15/1000</f>
        <v>8.5350000000000001</v>
      </c>
      <c r="G4" s="3073">
        <f>' revenus distribués recuEuro '!J15/1000</f>
        <v>9.2270000000000003</v>
      </c>
      <c r="H4" s="3073">
        <f>' revenus distribués recuEuro '!K15/1000</f>
        <v>9.0449999999999999</v>
      </c>
      <c r="I4" s="3073">
        <f>' revenus distribués recuEuro '!L15/1000</f>
        <v>9.3970000000000002</v>
      </c>
      <c r="J4" s="3073">
        <f>' revenus distribués recuEuro '!M15/1000</f>
        <v>8.6050000000000004</v>
      </c>
      <c r="K4" s="3073">
        <f>' revenus distribués recuEuro '!N15/1000</f>
        <v>12.05</v>
      </c>
      <c r="L4" s="3073">
        <f>' revenus distribués recuEuro '!O15/1000</f>
        <v>15.393000000000001</v>
      </c>
      <c r="M4" s="3073">
        <f>' revenus distribués recuEuro '!P15/1000</f>
        <v>15.951000000000001</v>
      </c>
      <c r="N4" s="3073">
        <f>' revenus distribués recuEuro '!Q15/1000</f>
        <v>14.128</v>
      </c>
      <c r="O4" s="3073">
        <f>' revenus distribués recuEuro '!R15/1000</f>
        <v>15.574999999999999</v>
      </c>
      <c r="P4" s="3073">
        <f>' revenus distribués recuEuro '!S15/1000</f>
        <v>16.812000000000001</v>
      </c>
      <c r="Q4" s="3073">
        <f>' revenus distribués recuEuro '!T15/1000</f>
        <v>16.274000000000001</v>
      </c>
      <c r="R4" s="3073">
        <f>' revenus distribués recuEuro '!U15/1000</f>
        <v>18.806000000000001</v>
      </c>
      <c r="S4" s="3073">
        <f>' revenus distribués recuEuro '!V15/1000</f>
        <v>15.526</v>
      </c>
      <c r="T4" s="3073">
        <f>' revenus distribués recuEuro '!W15/1000</f>
        <v>18.34</v>
      </c>
      <c r="U4" s="3073">
        <f>' revenus distribués recuEuro '!X15/1000</f>
        <v>12.362</v>
      </c>
      <c r="V4" s="3073">
        <f>' revenus distribués recuEuro '!Y15/1000</f>
        <v>22.289000000000001</v>
      </c>
      <c r="W4" s="3073">
        <f>' revenus distribués recuEuro '!Z15/1000</f>
        <v>39.058</v>
      </c>
      <c r="X4" s="3073">
        <f>' revenus distribués recuEuro '!AA15/1000</f>
        <v>26.305</v>
      </c>
      <c r="Y4" s="3073">
        <f>' revenus distribués recuEuro '!AB15/1000</f>
        <v>27.94</v>
      </c>
      <c r="Z4" s="3073">
        <f>' revenus distribués recuEuro '!AC15/1000</f>
        <v>33.143000000000001</v>
      </c>
      <c r="AA4" s="3073">
        <f>' revenus distribués recuEuro '!AD15/1000</f>
        <v>34.898000000000003</v>
      </c>
    </row>
    <row r="5" spans="1:27" x14ac:dyDescent="0.25">
      <c r="B5" t="s">
        <v>94</v>
      </c>
      <c r="C5" s="3073">
        <f>' revenus distribués recuEuro '!F23/1000</f>
        <v>4.024</v>
      </c>
      <c r="D5" s="3073">
        <f>' revenus distribués recuEuro '!G23/1000</f>
        <v>7.1130000000000004</v>
      </c>
      <c r="E5" s="3073">
        <f>' revenus distribués recuEuro '!H23/1000</f>
        <v>10.971</v>
      </c>
      <c r="F5" s="3073">
        <f>' revenus distribués recuEuro '!I23/1000</f>
        <v>13.959</v>
      </c>
      <c r="G5" s="3073">
        <f>' revenus distribués recuEuro '!J23/1000</f>
        <v>12.884</v>
      </c>
      <c r="H5" s="3073">
        <f>' revenus distribués recuEuro '!K23/1000</f>
        <v>13.204000000000001</v>
      </c>
      <c r="I5" s="3073">
        <f>' revenus distribués recuEuro '!L23/1000</f>
        <v>19.995000000000001</v>
      </c>
      <c r="J5" s="3073">
        <f>' revenus distribués recuEuro '!M23/1000</f>
        <v>25.969000000000001</v>
      </c>
      <c r="K5" s="3073">
        <f>' revenus distribués recuEuro '!N23/1000</f>
        <v>27.59</v>
      </c>
      <c r="L5" s="3073">
        <f>' revenus distribués recuEuro '!O23/1000</f>
        <v>31.26</v>
      </c>
      <c r="M5" s="3073">
        <f>' revenus distribués recuEuro '!P23/1000</f>
        <v>30.577999999999999</v>
      </c>
      <c r="N5" s="3073">
        <f>' revenus distribués recuEuro '!Q23/1000</f>
        <v>32.368000000000002</v>
      </c>
      <c r="O5" s="3073">
        <f>' revenus distribués recuEuro '!R23/1000</f>
        <v>32.128</v>
      </c>
      <c r="P5" s="3073">
        <f>' revenus distribués recuEuro '!S23/1000</f>
        <v>32.213000000000001</v>
      </c>
      <c r="Q5" s="3073">
        <f>' revenus distribués recuEuro '!T23/1000</f>
        <v>33.137</v>
      </c>
      <c r="R5" s="3073">
        <f>' revenus distribués recuEuro '!U23/1000</f>
        <v>31.532</v>
      </c>
      <c r="S5" s="3073">
        <f>' revenus distribués recuEuro '!V23/1000</f>
        <v>29.536999999999999</v>
      </c>
      <c r="T5" s="3073">
        <f>' revenus distribués recuEuro '!W23/1000</f>
        <v>33.393000000000001</v>
      </c>
      <c r="U5" s="3073">
        <f>' revenus distribués recuEuro '!X23/1000</f>
        <v>35.603999999999999</v>
      </c>
      <c r="V5" s="3073">
        <f>' revenus distribués recuEuro '!Y23/1000</f>
        <v>46.223999999999997</v>
      </c>
      <c r="W5" s="3073">
        <f>' revenus distribués recuEuro '!Z23/1000</f>
        <v>49.308</v>
      </c>
      <c r="X5" s="3073">
        <f>' revenus distribués recuEuro '!AA23/1000</f>
        <v>45.652000000000001</v>
      </c>
      <c r="Y5" s="3073">
        <f>' revenus distribués recuEuro '!AB23/1000</f>
        <v>27.47</v>
      </c>
      <c r="Z5" s="3073">
        <f>' revenus distribués recuEuro '!AC23/1000</f>
        <v>34.198</v>
      </c>
      <c r="AA5" s="3073">
        <f>' revenus distribués recuEuro '!AD23/1000</f>
        <v>46.993000000000002</v>
      </c>
    </row>
    <row r="6" spans="1:27" x14ac:dyDescent="0.25">
      <c r="B6" t="s">
        <v>96</v>
      </c>
      <c r="C6" s="3073">
        <f>' revenus distribués recuEuro '!F24/1000</f>
        <v>70.054000000000002</v>
      </c>
      <c r="D6" s="3073">
        <f>' revenus distribués recuEuro '!G24/1000</f>
        <v>77.713999999999999</v>
      </c>
      <c r="E6" s="3073">
        <f>' revenus distribués recuEuro '!H24/1000</f>
        <v>88.227999999999994</v>
      </c>
      <c r="F6" s="3073">
        <f>' revenus distribués recuEuro '!I24/1000</f>
        <v>99.296000000000006</v>
      </c>
      <c r="G6" s="3073">
        <f>' revenus distribués recuEuro '!J24/1000</f>
        <v>109.643</v>
      </c>
      <c r="H6" s="3073">
        <f>' revenus distribués recuEuro '!K24/1000</f>
        <v>132.58699999999999</v>
      </c>
      <c r="I6" s="3073">
        <f>' revenus distribués recuEuro '!L24/1000</f>
        <v>145.53100000000001</v>
      </c>
      <c r="J6" s="3073">
        <f>' revenus distribués recuEuro '!M24/1000</f>
        <v>162.852</v>
      </c>
      <c r="K6" s="3073">
        <f>' revenus distribués recuEuro '!N24/1000</f>
        <v>180.435</v>
      </c>
      <c r="L6" s="3073">
        <f>' revenus distribués recuEuro '!O24/1000</f>
        <v>187.34299999999999</v>
      </c>
      <c r="M6" s="3073">
        <f>' revenus distribués recuEuro '!P24/1000</f>
        <v>178.01300000000001</v>
      </c>
      <c r="N6" s="3073">
        <f>' revenus distribués recuEuro '!Q24/1000</f>
        <v>156.875</v>
      </c>
      <c r="O6" s="3073">
        <f>' revenus distribués recuEuro '!R24/1000</f>
        <v>161.73400000000001</v>
      </c>
      <c r="P6" s="3073">
        <f>' revenus distribués recuEuro '!S24/1000</f>
        <v>154.304</v>
      </c>
      <c r="Q6" s="3073">
        <f>' revenus distribués recuEuro '!T24/1000</f>
        <v>149.40899999999999</v>
      </c>
      <c r="R6" s="3073">
        <f>' revenus distribués recuEuro '!U24/1000</f>
        <v>158.256</v>
      </c>
      <c r="S6" s="3073">
        <f>' revenus distribués recuEuro '!V24/1000</f>
        <v>179.92699999999999</v>
      </c>
      <c r="T6" s="3073">
        <f>' revenus distribués recuEuro '!W24/1000</f>
        <v>167.815</v>
      </c>
      <c r="U6" s="3073">
        <f>' revenus distribués recuEuro '!X24/1000</f>
        <v>151.65700000000001</v>
      </c>
      <c r="V6" s="3073">
        <f>' revenus distribués recuEuro '!Y24/1000</f>
        <v>170.79</v>
      </c>
      <c r="W6" s="3073">
        <f>' revenus distribués recuEuro '!Z24/1000</f>
        <v>190.19200000000001</v>
      </c>
      <c r="X6" s="3073">
        <f>' revenus distribués recuEuro '!AA24/1000</f>
        <v>159.13499999999999</v>
      </c>
      <c r="Y6" s="3073">
        <f>' revenus distribués recuEuro '!AB24/1000</f>
        <v>156.489</v>
      </c>
      <c r="Z6" s="3073">
        <f>' revenus distribués recuEuro '!AC24/1000</f>
        <v>188.40100000000001</v>
      </c>
      <c r="AA6" s="3073">
        <f>' revenus distribués recuEuro '!AD24/1000</f>
        <v>191.08600000000001</v>
      </c>
    </row>
    <row r="7" spans="1:27" x14ac:dyDescent="0.25">
      <c r="B7" t="s">
        <v>99</v>
      </c>
      <c r="C7" s="3073">
        <f>' revenus distribués recuEuro '!F26/1000</f>
        <v>11.46</v>
      </c>
      <c r="D7" s="3073">
        <f>' revenus distribués recuEuro '!G26/1000</f>
        <v>12.114000000000001</v>
      </c>
      <c r="E7" s="3073">
        <f>' revenus distribués recuEuro '!H26/1000</f>
        <v>16.286999999999999</v>
      </c>
      <c r="F7" s="3073">
        <f>' revenus distribués recuEuro '!I26/1000</f>
        <v>19.308</v>
      </c>
      <c r="G7" s="3073">
        <f>' revenus distribués recuEuro '!J26/1000</f>
        <v>19.466999999999999</v>
      </c>
      <c r="H7" s="3073">
        <f>' revenus distribués recuEuro '!K26/1000</f>
        <v>22.535</v>
      </c>
      <c r="I7" s="3073">
        <f>' revenus distribués recuEuro '!L26/1000</f>
        <v>34.512</v>
      </c>
      <c r="J7" s="3073">
        <f>' revenus distribués recuEuro '!M26/1000</f>
        <v>30.126000000000001</v>
      </c>
      <c r="K7" s="3073">
        <f>' revenus distribués recuEuro '!N26/1000</f>
        <v>28.998999999999999</v>
      </c>
      <c r="L7" s="3073">
        <f>' revenus distribués recuEuro '!O26/1000</f>
        <v>29.937999999999999</v>
      </c>
      <c r="M7" s="3073">
        <f>' revenus distribués recuEuro '!P26/1000</f>
        <v>20.672000000000001</v>
      </c>
      <c r="N7" s="3073">
        <f>' revenus distribués recuEuro '!Q26/1000</f>
        <v>20.021000000000001</v>
      </c>
      <c r="O7" s="3073">
        <f>' revenus distribués recuEuro '!R26/1000</f>
        <v>18.120999999999999</v>
      </c>
      <c r="P7" s="3073">
        <f>' revenus distribués recuEuro '!S26/1000</f>
        <v>18.245999999999999</v>
      </c>
      <c r="Q7" s="3073">
        <f>' revenus distribués recuEuro '!T26/1000</f>
        <v>14.425000000000001</v>
      </c>
      <c r="R7" s="3073">
        <f>' revenus distribués recuEuro '!U26/1000</f>
        <v>12.904</v>
      </c>
      <c r="S7" s="3073">
        <f>' revenus distribués recuEuro '!V26/1000</f>
        <v>18.173999999999999</v>
      </c>
      <c r="T7" s="3073">
        <f>' revenus distribués recuEuro '!W26/1000</f>
        <v>18.077999999999999</v>
      </c>
      <c r="U7" s="3073">
        <f>' revenus distribués recuEuro '!X26/1000</f>
        <v>17.954999999999998</v>
      </c>
      <c r="V7" s="3073">
        <f>' revenus distribués recuEuro '!Y26/1000</f>
        <v>20.725000000000001</v>
      </c>
      <c r="W7" s="3073">
        <f>' revenus distribués recuEuro '!Z26/1000</f>
        <v>21.792000000000002</v>
      </c>
      <c r="X7" s="3073">
        <f>' revenus distribués recuEuro '!AA26/1000</f>
        <v>17.748000000000001</v>
      </c>
      <c r="Y7" s="3073">
        <f>' revenus distribués recuEuro '!AB26/1000</f>
        <v>18.850999999999999</v>
      </c>
      <c r="Z7" s="3073">
        <f>' revenus distribués recuEuro '!AC26/1000</f>
        <v>20.088999999999999</v>
      </c>
      <c r="AA7" s="3073">
        <f>' revenus distribués recuEuro '!AD26/1000</f>
        <v>24.298999999999999</v>
      </c>
    </row>
    <row r="8" spans="1:27" x14ac:dyDescent="0.25">
      <c r="B8" t="s">
        <v>100</v>
      </c>
      <c r="C8" s="3073">
        <f>' revenus distribués recuEuro '!F33/1000</f>
        <v>8.6829999999999998</v>
      </c>
      <c r="D8" s="3073">
        <f>' revenus distribués recuEuro '!G33/1000</f>
        <v>12.689</v>
      </c>
      <c r="E8" s="3073">
        <f>' revenus distribués recuEuro '!H33/1000</f>
        <v>19.876999999999999</v>
      </c>
      <c r="F8" s="3073">
        <f>' revenus distribués recuEuro '!I33/1000</f>
        <v>12.93</v>
      </c>
      <c r="G8" s="3073">
        <f>' revenus distribués recuEuro '!J33/1000</f>
        <v>13.832000000000001</v>
      </c>
      <c r="H8" s="3073">
        <f>' revenus distribués recuEuro '!K33/1000</f>
        <v>22.294</v>
      </c>
      <c r="I8" s="3073">
        <f>' revenus distribués recuEuro '!L33/1000</f>
        <v>49.915999999999997</v>
      </c>
      <c r="J8" s="3073">
        <f>' revenus distribués recuEuro '!M33/1000</f>
        <v>49.393000000000001</v>
      </c>
      <c r="K8" s="3073">
        <f>' revenus distribués recuEuro '!N33/1000</f>
        <v>64.058999999999997</v>
      </c>
      <c r="L8" s="3073">
        <f>' revenus distribués recuEuro '!O33/1000</f>
        <v>58.334000000000003</v>
      </c>
      <c r="M8" s="3073">
        <f>' revenus distribués recuEuro '!P33/1000</f>
        <v>46.933</v>
      </c>
      <c r="N8" s="3073">
        <f>' revenus distribués recuEuro '!Q33/1000</f>
        <v>45.939</v>
      </c>
      <c r="O8" s="3073">
        <f>' revenus distribués recuEuro '!R33/1000</f>
        <v>59.536999999999999</v>
      </c>
      <c r="P8" s="3073">
        <f>' revenus distribués recuEuro '!S33/1000</f>
        <v>60.875</v>
      </c>
      <c r="Q8" s="3073">
        <f>' revenus distribués recuEuro '!T33/1000</f>
        <v>59.14</v>
      </c>
      <c r="R8" s="3073">
        <f>' revenus distribués recuEuro '!U33/1000</f>
        <v>50.713000000000001</v>
      </c>
      <c r="S8" s="3073">
        <f>' revenus distribués recuEuro '!V33/1000</f>
        <v>71.412999999999997</v>
      </c>
      <c r="T8" s="3073">
        <f>' revenus distribués recuEuro '!W33/1000</f>
        <v>73.668000000000006</v>
      </c>
      <c r="U8" s="3073">
        <f>' revenus distribués recuEuro '!X33/1000</f>
        <v>77.066999999999993</v>
      </c>
      <c r="V8" s="3073">
        <f>' revenus distribués recuEuro '!Y33/1000</f>
        <v>101.417</v>
      </c>
      <c r="W8" s="3073">
        <f>' revenus distribués recuEuro '!Z33/1000</f>
        <v>106.42</v>
      </c>
      <c r="X8" s="3073">
        <f>' revenus distribués recuEuro '!AA33/1000</f>
        <v>81.326999999999998</v>
      </c>
      <c r="Y8" s="3073">
        <f>' revenus distribués recuEuro '!AB33/1000</f>
        <v>96.668000000000006</v>
      </c>
      <c r="Z8" s="3073">
        <f>' revenus distribués recuEuro '!AC33/1000</f>
        <v>89.081000000000003</v>
      </c>
      <c r="AA8" s="3073">
        <f>' revenus distribués recuEuro '!AD33/1000</f>
        <v>97.144000000000005</v>
      </c>
    </row>
    <row r="9" spans="1:27" x14ac:dyDescent="0.25">
      <c r="B9" t="s">
        <v>106</v>
      </c>
      <c r="C9" s="3073">
        <f>' revenus distribués recuEuro '!F41/1000</f>
        <v>21.091999999999999</v>
      </c>
      <c r="D9" s="3073">
        <f>' revenus distribués recuEuro '!G41/1000</f>
        <v>35.008000000000003</v>
      </c>
      <c r="E9" s="3073">
        <f>' revenus distribués recuEuro '!H41/1000</f>
        <v>28.184999999999999</v>
      </c>
      <c r="F9" s="3073">
        <f>' revenus distribués recuEuro '!I41/1000</f>
        <v>22.599</v>
      </c>
      <c r="G9" s="3073">
        <f>' revenus distribués recuEuro '!J41/1000</f>
        <v>24.332999999999998</v>
      </c>
      <c r="H9" s="3073">
        <f>' revenus distribués recuEuro '!K41/1000</f>
        <v>19.129000000000001</v>
      </c>
      <c r="I9" s="3073">
        <f>' revenus distribués recuEuro '!L41/1000</f>
        <v>28.486999999999998</v>
      </c>
      <c r="J9" s="3073">
        <f>' revenus distribués recuEuro '!M41/1000</f>
        <v>27.228999999999999</v>
      </c>
      <c r="K9" s="3073">
        <f>' revenus distribués recuEuro '!N41/1000</f>
        <v>55.984999999999999</v>
      </c>
      <c r="L9" s="3073">
        <f>' revenus distribués recuEuro '!O41/1000</f>
        <v>44.970999999999997</v>
      </c>
      <c r="M9" s="3073">
        <f>' revenus distribués recuEuro '!P41/1000</f>
        <v>26.344999999999999</v>
      </c>
      <c r="N9" s="3073">
        <f>' revenus distribués recuEuro '!Q41/1000</f>
        <v>28.710999999999999</v>
      </c>
      <c r="O9" s="3073">
        <f>' revenus distribués recuEuro '!R41/1000</f>
        <v>31.388000000000002</v>
      </c>
      <c r="P9" s="3073">
        <f>' revenus distribués recuEuro '!S41/1000</f>
        <v>33.72</v>
      </c>
      <c r="Q9" s="3073">
        <f>' revenus distribués recuEuro '!T41/1000</f>
        <v>33.454000000000001</v>
      </c>
      <c r="R9" s="3073">
        <f>' revenus distribués recuEuro '!U41/1000</f>
        <v>35.869999999999997</v>
      </c>
      <c r="S9" s="3073">
        <f>' revenus distribués recuEuro '!V41/1000</f>
        <v>36.505000000000003</v>
      </c>
      <c r="T9" s="3073">
        <f>' revenus distribués recuEuro '!W41/1000</f>
        <v>36.537999999999997</v>
      </c>
      <c r="U9" s="3073">
        <f>' revenus distribués recuEuro '!X41/1000</f>
        <v>39.914999999999999</v>
      </c>
      <c r="V9" s="3073">
        <f>' revenus distribués recuEuro '!Y41/1000</f>
        <v>37.630000000000003</v>
      </c>
      <c r="W9" s="3073">
        <f>' revenus distribués recuEuro '!Z41/1000</f>
        <v>35.359000000000002</v>
      </c>
      <c r="X9" s="3073">
        <f>' revenus distribués recuEuro '!AA41/1000</f>
        <v>37.976999999999997</v>
      </c>
      <c r="Y9" s="3073">
        <f>' revenus distribués recuEuro '!AB41/1000</f>
        <v>44.627000000000002</v>
      </c>
      <c r="Z9" s="3073">
        <f>' revenus distribués recuEuro '!AC41/1000</f>
        <v>53.091999999999999</v>
      </c>
      <c r="AA9" s="3073">
        <f>' revenus distribués recuEuro '!AD41/1000</f>
        <v>44.621000000000002</v>
      </c>
    </row>
    <row r="10" spans="1:27" x14ac:dyDescent="0.25">
      <c r="B10" t="s">
        <v>104</v>
      </c>
      <c r="C10" s="3073">
        <f>' revenus distribués recuEuro '!F45/1000</f>
        <v>22.812999999999999</v>
      </c>
      <c r="D10" s="3073">
        <f>' revenus distribués recuEuro '!G45/1000</f>
        <v>34.893999999999998</v>
      </c>
      <c r="E10" s="3073">
        <f>' revenus distribués recuEuro '!H45/1000</f>
        <v>35.908000000000001</v>
      </c>
      <c r="F10" s="3073">
        <f>' revenus distribués recuEuro '!I45/1000</f>
        <v>34.094999999999999</v>
      </c>
      <c r="G10" s="3073">
        <f>' revenus distribués recuEuro '!J45/1000</f>
        <v>52.942</v>
      </c>
      <c r="H10" s="3073">
        <f>' revenus distribués recuEuro '!K45/1000</f>
        <v>47.475999999999999</v>
      </c>
      <c r="I10" s="3073">
        <f>' revenus distribués recuEuro '!L45/1000</f>
        <v>52.4</v>
      </c>
      <c r="J10" s="3073">
        <f>' revenus distribués recuEuro '!M45/1000</f>
        <v>53.048999999999999</v>
      </c>
      <c r="K10" s="3073">
        <f>' revenus distribués recuEuro '!N45/1000</f>
        <v>44.762999999999998</v>
      </c>
      <c r="L10" s="3073">
        <f>' revenus distribués recuEuro '!O45/1000</f>
        <v>48.75</v>
      </c>
      <c r="M10" s="3073">
        <f>' revenus distribués recuEuro '!P45/1000</f>
        <v>60.033000000000001</v>
      </c>
      <c r="N10" s="3073">
        <f>' revenus distribués recuEuro '!Q45/1000</f>
        <v>58.8</v>
      </c>
      <c r="O10" s="3073">
        <f>' revenus distribués recuEuro '!R45/1000</f>
        <v>67.152000000000001</v>
      </c>
      <c r="P10" s="3073">
        <f>' revenus distribués recuEuro '!S45/1000</f>
        <v>65.754999999999995</v>
      </c>
      <c r="Q10" s="3073">
        <f>' revenus distribués recuEuro '!T45/1000</f>
        <v>65.099999999999994</v>
      </c>
      <c r="R10" s="3073">
        <f>' revenus distribués recuEuro '!U45/1000</f>
        <v>93.078999999999994</v>
      </c>
      <c r="S10" s="3073">
        <f>' revenus distribués recuEuro '!V45/1000</f>
        <v>73.016000000000005</v>
      </c>
      <c r="T10" s="3073">
        <f>' revenus distribués recuEuro '!W45/1000</f>
        <v>67.111999999999995</v>
      </c>
      <c r="U10" s="3073">
        <f>' revenus distribués recuEuro '!X45/1000</f>
        <v>55.859000000000002</v>
      </c>
      <c r="V10" s="3073">
        <f>' revenus distribués recuEuro '!Y45/1000</f>
        <v>72.938000000000002</v>
      </c>
      <c r="W10" s="3073">
        <f>' revenus distribués recuEuro '!Z45/1000</f>
        <v>129.864</v>
      </c>
      <c r="X10" s="3073">
        <f>W10*X11/W11</f>
        <v>109.66836652104803</v>
      </c>
      <c r="Y10" s="3073">
        <f t="shared" ref="Y10:AA10" si="0">X10*Y11/X11</f>
        <v>154.08784104991867</v>
      </c>
      <c r="Z10" s="3073">
        <f t="shared" si="0"/>
        <v>113.22895070280958</v>
      </c>
      <c r="AA10" s="3073">
        <f t="shared" si="0"/>
        <v>121.08597313056386</v>
      </c>
    </row>
    <row r="11" spans="1:27" x14ac:dyDescent="0.25">
      <c r="B11" t="s">
        <v>242</v>
      </c>
      <c r="C11" s="3073">
        <f>' revenus distribués recuEuro '!F13/1000-SUM(C3:C9)</f>
        <v>10.849000000000018</v>
      </c>
      <c r="D11" s="3073">
        <f>' revenus distribués recuEuro '!G13/1000-SUM(D3:D9)</f>
        <v>12.088999999999999</v>
      </c>
      <c r="E11" s="3073">
        <f>' revenus distribués recuEuro '!H13/1000-SUM(E3:E9)</f>
        <v>15.970999999999975</v>
      </c>
      <c r="F11" s="3073">
        <f>' revenus distribués recuEuro '!I13/1000-SUM(F3:F9)</f>
        <v>12.840000000000003</v>
      </c>
      <c r="G11" s="3073">
        <f>' revenus distribués recuEuro '!J13/1000-SUM(G3:G9)</f>
        <v>19.009999999999991</v>
      </c>
      <c r="H11" s="3073">
        <f>' revenus distribués recuEuro '!K13/1000-SUM(H3:H9)</f>
        <v>21.669999999999959</v>
      </c>
      <c r="I11" s="3073">
        <f>' revenus distribués recuEuro '!L13/1000-SUM(I3:I9)</f>
        <v>24.668999999999983</v>
      </c>
      <c r="J11" s="3073">
        <f>' revenus distribués recuEuro '!M13/1000-SUM(J3:J9)</f>
        <v>41.894999999999982</v>
      </c>
      <c r="K11" s="3073">
        <f>' revenus distribués recuEuro '!N13/1000-SUM(K3:K9)</f>
        <v>38.294999999999959</v>
      </c>
      <c r="L11" s="3073">
        <f>' revenus distribués recuEuro '!O13/1000-SUM(L3:L9)</f>
        <v>46.751000000000033</v>
      </c>
      <c r="M11" s="3073">
        <f>' revenus distribués recuEuro '!P13/1000-SUM(M3:M9)</f>
        <v>39.626000000000033</v>
      </c>
      <c r="N11" s="3073">
        <f>' revenus distribués recuEuro '!Q13/1000-SUM(N3:N9)</f>
        <v>40.3479999999999</v>
      </c>
      <c r="O11" s="3073">
        <f>' revenus distribués recuEuro '!R13/1000-SUM(O3:O9)</f>
        <v>43.967000000000098</v>
      </c>
      <c r="P11" s="3073">
        <f>' revenus distribués recuEuro '!S13/1000-SUM(P3:P9)</f>
        <v>47.55299999999994</v>
      </c>
      <c r="Q11" s="3073">
        <f>' revenus distribués recuEuro '!T13/1000-SUM(Q3:Q9)</f>
        <v>43.567999999999984</v>
      </c>
      <c r="R11" s="3073">
        <f>' revenus distribués recuEuro '!U13/1000-SUM(R3:R9)</f>
        <v>50.776999999999987</v>
      </c>
      <c r="S11" s="3073">
        <f>' revenus distribués recuEuro '!V13/1000-SUM(S3:S9)</f>
        <v>55.62700000000001</v>
      </c>
      <c r="T11" s="3073">
        <f>' revenus distribués recuEuro '!W13/1000-SUM(T3:T9)</f>
        <v>67.04400000000004</v>
      </c>
      <c r="U11" s="3073">
        <f>' revenus distribués recuEuro '!X13/1000-SUM(U3:U9)</f>
        <v>61.694999999999936</v>
      </c>
      <c r="V11" s="3073">
        <f>' revenus distribués recuEuro '!Y13/1000-SUM(V3:V9)</f>
        <v>55.484000000000037</v>
      </c>
      <c r="W11" s="3073">
        <f>' revenus distribués recuEuro '!Z13/1000-SUM(W3:W9)</f>
        <v>54.708999999999946</v>
      </c>
      <c r="X11" s="3073">
        <f>' revenus distribués recuEuro '!AA13/1000-SUM(X3:X9)</f>
        <v>46.201000000000079</v>
      </c>
      <c r="Y11" s="3073">
        <f>' revenus distribués recuEuro '!AB13/1000-SUM(Y3:Y9)</f>
        <v>64.91399999999993</v>
      </c>
      <c r="Z11" s="3073">
        <f>' revenus distribués recuEuro '!AC13/1000-SUM(Z3:Z9)</f>
        <v>47.701000000000022</v>
      </c>
      <c r="AA11" s="3073">
        <f>' revenus distribués recuEuro '!AD13/1000-SUM(AA3:AA9)</f>
        <v>51.011000000000081</v>
      </c>
    </row>
    <row r="12" spans="1:27" x14ac:dyDescent="0.25">
      <c r="B12" t="s">
        <v>244</v>
      </c>
      <c r="C12" s="3249">
        <f>SUM(C3:C11)</f>
        <v>169.99499999999998</v>
      </c>
      <c r="D12" s="3249">
        <f t="shared" ref="D12:AA12" si="1">SUM(D3:D11)</f>
        <v>234.95000000000002</v>
      </c>
      <c r="E12" s="3249">
        <f t="shared" si="1"/>
        <v>302.98</v>
      </c>
      <c r="F12" s="3249">
        <f t="shared" si="1"/>
        <v>274.81000000000006</v>
      </c>
      <c r="G12" s="3249">
        <f t="shared" si="1"/>
        <v>293.57099999999997</v>
      </c>
      <c r="H12" s="3249">
        <f t="shared" si="1"/>
        <v>326.83699999999999</v>
      </c>
      <c r="I12" s="3249">
        <f t="shared" si="1"/>
        <v>407.23899999999998</v>
      </c>
      <c r="J12" s="3249">
        <f t="shared" si="1"/>
        <v>453.39299999999997</v>
      </c>
      <c r="K12" s="3249">
        <f t="shared" si="1"/>
        <v>502.55099999999999</v>
      </c>
      <c r="L12" s="3249">
        <f t="shared" si="1"/>
        <v>534.26900000000001</v>
      </c>
      <c r="M12" s="3249">
        <f t="shared" si="1"/>
        <v>462.38600000000002</v>
      </c>
      <c r="N12" s="3249">
        <f t="shared" si="1"/>
        <v>460.93299999999999</v>
      </c>
      <c r="O12" s="3249">
        <f t="shared" si="1"/>
        <v>498.68700000000001</v>
      </c>
      <c r="P12" s="3249">
        <f t="shared" si="1"/>
        <v>493.61899999999997</v>
      </c>
      <c r="Q12" s="3249">
        <f t="shared" si="1"/>
        <v>478.14199999999994</v>
      </c>
      <c r="R12" s="3249">
        <f t="shared" si="1"/>
        <v>515.96500000000003</v>
      </c>
      <c r="S12" s="3249">
        <f t="shared" si="1"/>
        <v>540.46500000000003</v>
      </c>
      <c r="T12" s="3249">
        <f t="shared" si="1"/>
        <v>561.67200000000003</v>
      </c>
      <c r="U12" s="3249">
        <f t="shared" si="1"/>
        <v>530.42200000000003</v>
      </c>
      <c r="V12" s="3249">
        <f t="shared" si="1"/>
        <v>627.226</v>
      </c>
      <c r="W12" s="3249">
        <f t="shared" si="1"/>
        <v>726.17700000000002</v>
      </c>
      <c r="X12" s="3249">
        <f t="shared" si="1"/>
        <v>605.51836652104794</v>
      </c>
      <c r="Y12" s="3249">
        <f t="shared" si="1"/>
        <v>690.50184104991877</v>
      </c>
      <c r="Z12" s="3249">
        <f t="shared" si="1"/>
        <v>697.68895070280962</v>
      </c>
      <c r="AA12" s="3249">
        <f t="shared" si="1"/>
        <v>745.10897313056387</v>
      </c>
    </row>
    <row r="13" spans="1:27" x14ac:dyDescent="0.25">
      <c r="B13" s="2938"/>
      <c r="C13" s="2938" t="s">
        <v>10</v>
      </c>
      <c r="D13" s="2938" t="s">
        <v>11</v>
      </c>
      <c r="E13" s="2938" t="s">
        <v>12</v>
      </c>
      <c r="F13" s="2938" t="s">
        <v>13</v>
      </c>
      <c r="G13" s="2938" t="s">
        <v>14</v>
      </c>
      <c r="H13" s="2938" t="s">
        <v>15</v>
      </c>
      <c r="I13" s="2938" t="s">
        <v>16</v>
      </c>
      <c r="J13" s="2938" t="s">
        <v>17</v>
      </c>
      <c r="K13" s="2938" t="s">
        <v>18</v>
      </c>
      <c r="L13" s="2938" t="s">
        <v>19</v>
      </c>
      <c r="M13" t="s">
        <v>20</v>
      </c>
      <c r="N13" t="s">
        <v>21</v>
      </c>
      <c r="O13" t="s">
        <v>22</v>
      </c>
      <c r="P13" t="s">
        <v>23</v>
      </c>
      <c r="Q13" t="s">
        <v>24</v>
      </c>
      <c r="R13" t="s">
        <v>25</v>
      </c>
      <c r="S13" t="s">
        <v>26</v>
      </c>
      <c r="T13" t="s">
        <v>27</v>
      </c>
      <c r="U13" t="s">
        <v>28</v>
      </c>
      <c r="V13" t="s">
        <v>29</v>
      </c>
      <c r="W13" t="s">
        <v>30</v>
      </c>
      <c r="X13" t="s">
        <v>31</v>
      </c>
      <c r="Y13" t="s">
        <v>32</v>
      </c>
      <c r="Z13" t="s">
        <v>33</v>
      </c>
      <c r="AA13" t="s">
        <v>34</v>
      </c>
    </row>
    <row r="14" spans="1:27" x14ac:dyDescent="0.25">
      <c r="B14" t="s">
        <v>96</v>
      </c>
      <c r="C14" s="3073">
        <v>70.054000000000002</v>
      </c>
      <c r="D14" s="3073">
        <v>77.713999999999999</v>
      </c>
      <c r="E14" s="3073">
        <v>88.227999999999994</v>
      </c>
      <c r="F14" s="3073">
        <v>99.296000000000006</v>
      </c>
      <c r="G14" s="3073">
        <v>109.643</v>
      </c>
      <c r="H14" s="3073">
        <v>132.58699999999999</v>
      </c>
      <c r="I14" s="3073">
        <v>145.53100000000001</v>
      </c>
      <c r="J14" s="3073">
        <v>162.852</v>
      </c>
      <c r="K14" s="3073">
        <v>180.435</v>
      </c>
      <c r="L14" s="3073">
        <v>187.34299999999999</v>
      </c>
      <c r="M14" s="3073">
        <v>178.01300000000001</v>
      </c>
      <c r="N14" s="3073">
        <v>156.875</v>
      </c>
      <c r="O14" s="3073">
        <v>161.73400000000001</v>
      </c>
      <c r="P14" s="3073">
        <v>154.304</v>
      </c>
      <c r="Q14" s="3073">
        <v>149.40899999999999</v>
      </c>
      <c r="R14" s="3073">
        <v>158.256</v>
      </c>
      <c r="S14" s="3073">
        <v>179.92699999999999</v>
      </c>
      <c r="T14" s="3073">
        <v>167.815</v>
      </c>
      <c r="U14" s="3073">
        <v>151.65700000000001</v>
      </c>
      <c r="V14" s="3073">
        <v>170.79</v>
      </c>
      <c r="W14" s="3073">
        <v>190.19200000000001</v>
      </c>
      <c r="X14" s="3073">
        <v>159.13499999999999</v>
      </c>
      <c r="Y14" s="3073">
        <v>156.489</v>
      </c>
      <c r="Z14" s="3073">
        <v>188.40100000000001</v>
      </c>
      <c r="AA14" s="3073">
        <v>191.08600000000001</v>
      </c>
    </row>
    <row r="15" spans="1:27" x14ac:dyDescent="0.25">
      <c r="B15" t="s">
        <v>90</v>
      </c>
      <c r="C15" s="3073">
        <v>13.755000000000001</v>
      </c>
      <c r="D15" s="3073">
        <v>33.115000000000002</v>
      </c>
      <c r="E15" s="3073">
        <v>75.706999999999994</v>
      </c>
      <c r="F15" s="3073">
        <v>51.247999999999998</v>
      </c>
      <c r="G15" s="3073">
        <v>32.232999999999997</v>
      </c>
      <c r="H15" s="3073">
        <v>38.896999999999998</v>
      </c>
      <c r="I15" s="3073">
        <v>42.332000000000001</v>
      </c>
      <c r="J15" s="3073">
        <v>54.274999999999999</v>
      </c>
      <c r="K15" s="3073">
        <v>50.375</v>
      </c>
      <c r="L15" s="3073">
        <v>71.528999999999996</v>
      </c>
      <c r="M15" s="3073">
        <v>44.234999999999999</v>
      </c>
      <c r="N15" s="3073">
        <v>63.743000000000002</v>
      </c>
      <c r="O15" s="3073">
        <v>69.084999999999994</v>
      </c>
      <c r="P15" s="3073">
        <v>64.141000000000005</v>
      </c>
      <c r="Q15" s="3073">
        <v>63.634999999999998</v>
      </c>
      <c r="R15" s="3073">
        <v>64.028000000000006</v>
      </c>
      <c r="S15" s="3073">
        <v>60.74</v>
      </c>
      <c r="T15" s="3073">
        <v>79.683999999999997</v>
      </c>
      <c r="U15" s="3073">
        <v>78.308000000000007</v>
      </c>
      <c r="V15" s="3073">
        <v>99.728999999999999</v>
      </c>
      <c r="W15" s="3073">
        <v>99.474999999999994</v>
      </c>
      <c r="X15" s="3073">
        <v>81.504999999999995</v>
      </c>
      <c r="Y15" s="3073">
        <v>99.454999999999998</v>
      </c>
      <c r="Z15" s="3073">
        <v>118.755</v>
      </c>
      <c r="AA15" s="3073">
        <v>133.971</v>
      </c>
    </row>
    <row r="16" spans="1:27" x14ac:dyDescent="0.25">
      <c r="B16" t="s">
        <v>104</v>
      </c>
      <c r="C16" s="3073">
        <v>22.812999999999999</v>
      </c>
      <c r="D16" s="3073">
        <v>34.893999999999998</v>
      </c>
      <c r="E16" s="3073">
        <v>35.908000000000001</v>
      </c>
      <c r="F16" s="3073">
        <v>34.094999999999999</v>
      </c>
      <c r="G16" s="3073">
        <v>52.942</v>
      </c>
      <c r="H16" s="3073">
        <v>47.475999999999999</v>
      </c>
      <c r="I16" s="3073">
        <v>52.4</v>
      </c>
      <c r="J16" s="3073">
        <v>53.048999999999999</v>
      </c>
      <c r="K16" s="3073">
        <v>44.762999999999998</v>
      </c>
      <c r="L16" s="3073">
        <v>48.75</v>
      </c>
      <c r="M16" s="3073">
        <v>60.033000000000001</v>
      </c>
      <c r="N16" s="3073">
        <v>58.8</v>
      </c>
      <c r="O16" s="3073">
        <v>67.152000000000001</v>
      </c>
      <c r="P16" s="3073">
        <v>65.754999999999995</v>
      </c>
      <c r="Q16" s="3073">
        <v>65.099999999999994</v>
      </c>
      <c r="R16" s="3073">
        <v>93.078999999999994</v>
      </c>
      <c r="S16" s="3073">
        <v>73.016000000000005</v>
      </c>
      <c r="T16" s="3073">
        <v>67.111999999999995</v>
      </c>
      <c r="U16" s="3073">
        <v>55.859000000000002</v>
      </c>
      <c r="V16" s="3073">
        <v>72.938000000000002</v>
      </c>
      <c r="W16" s="3073">
        <v>129.864</v>
      </c>
      <c r="X16" s="3073">
        <v>109.66836652104803</v>
      </c>
      <c r="Y16" s="3073">
        <v>154.08784104991867</v>
      </c>
      <c r="Z16" s="3073">
        <v>113.22895070280958</v>
      </c>
      <c r="AA16" s="3073">
        <v>121.08597313056386</v>
      </c>
    </row>
    <row r="17" spans="2:29" x14ac:dyDescent="0.25">
      <c r="B17" t="s">
        <v>100</v>
      </c>
      <c r="C17" s="3073">
        <v>8.6829999999999998</v>
      </c>
      <c r="D17" s="3073">
        <v>12.689</v>
      </c>
      <c r="E17" s="3073">
        <v>19.876999999999999</v>
      </c>
      <c r="F17" s="3073">
        <v>12.93</v>
      </c>
      <c r="G17" s="3073">
        <v>13.832000000000001</v>
      </c>
      <c r="H17" s="3073">
        <v>22.294</v>
      </c>
      <c r="I17" s="3073">
        <v>49.915999999999997</v>
      </c>
      <c r="J17" s="3073">
        <v>49.393000000000001</v>
      </c>
      <c r="K17" s="3073">
        <v>64.058999999999997</v>
      </c>
      <c r="L17" s="3073">
        <v>58.334000000000003</v>
      </c>
      <c r="M17" s="3073">
        <v>46.933</v>
      </c>
      <c r="N17" s="3073">
        <v>45.939</v>
      </c>
      <c r="O17" s="3073">
        <v>59.536999999999999</v>
      </c>
      <c r="P17" s="3073">
        <v>60.875</v>
      </c>
      <c r="Q17" s="3073">
        <v>59.14</v>
      </c>
      <c r="R17" s="3073">
        <v>50.713000000000001</v>
      </c>
      <c r="S17" s="3073">
        <v>71.412999999999997</v>
      </c>
      <c r="T17" s="3073">
        <v>73.668000000000006</v>
      </c>
      <c r="U17" s="3073">
        <v>77.066999999999993</v>
      </c>
      <c r="V17" s="3073">
        <v>101.417</v>
      </c>
      <c r="W17" s="3073">
        <v>106.42</v>
      </c>
      <c r="X17" s="3073">
        <v>81.326999999999998</v>
      </c>
      <c r="Y17" s="3073">
        <v>96.668000000000006</v>
      </c>
      <c r="Z17" s="3073">
        <v>89.081000000000003</v>
      </c>
      <c r="AA17" s="3073">
        <v>97.144000000000005</v>
      </c>
    </row>
    <row r="18" spans="2:29" x14ac:dyDescent="0.25">
      <c r="B18" t="s">
        <v>242</v>
      </c>
      <c r="C18" s="3073">
        <v>10.849000000000018</v>
      </c>
      <c r="D18" s="3073">
        <v>12.088999999999999</v>
      </c>
      <c r="E18" s="3073">
        <v>15.970999999999975</v>
      </c>
      <c r="F18" s="3073">
        <v>12.840000000000003</v>
      </c>
      <c r="G18" s="3073">
        <v>19.009999999999991</v>
      </c>
      <c r="H18" s="3073">
        <v>21.669999999999959</v>
      </c>
      <c r="I18" s="3073">
        <v>24.668999999999983</v>
      </c>
      <c r="J18" s="3073">
        <v>41.894999999999982</v>
      </c>
      <c r="K18" s="3073">
        <v>38.294999999999959</v>
      </c>
      <c r="L18" s="3073">
        <v>46.751000000000033</v>
      </c>
      <c r="M18" s="3073">
        <v>39.626000000000033</v>
      </c>
      <c r="N18" s="3073">
        <v>40.3479999999999</v>
      </c>
      <c r="O18" s="3073">
        <v>43.967000000000098</v>
      </c>
      <c r="P18" s="3073">
        <v>47.55299999999994</v>
      </c>
      <c r="Q18" s="3073">
        <v>43.567999999999984</v>
      </c>
      <c r="R18" s="3073">
        <v>50.776999999999987</v>
      </c>
      <c r="S18" s="3073">
        <v>55.62700000000001</v>
      </c>
      <c r="T18" s="3073">
        <v>67.04400000000004</v>
      </c>
      <c r="U18" s="3073">
        <v>61.694999999999936</v>
      </c>
      <c r="V18" s="3073">
        <v>55.484000000000037</v>
      </c>
      <c r="W18" s="3073">
        <v>54.708999999999946</v>
      </c>
      <c r="X18" s="3073">
        <v>46.201000000000079</v>
      </c>
      <c r="Y18" s="3073">
        <v>64.91399999999993</v>
      </c>
      <c r="Z18" s="3073">
        <v>47.701000000000022</v>
      </c>
      <c r="AA18" s="3073">
        <v>51.011000000000081</v>
      </c>
    </row>
    <row r="19" spans="2:29" x14ac:dyDescent="0.25">
      <c r="B19" s="2938" t="s">
        <v>94</v>
      </c>
      <c r="C19" s="3073">
        <v>4.024</v>
      </c>
      <c r="D19" s="3073">
        <v>7.1130000000000004</v>
      </c>
      <c r="E19" s="3073">
        <v>10.971</v>
      </c>
      <c r="F19" s="3073">
        <v>13.959</v>
      </c>
      <c r="G19" s="3073">
        <v>12.884</v>
      </c>
      <c r="H19" s="3073">
        <v>13.204000000000001</v>
      </c>
      <c r="I19" s="3073">
        <v>19.995000000000001</v>
      </c>
      <c r="J19" s="3073">
        <v>25.969000000000001</v>
      </c>
      <c r="K19" s="3073">
        <v>27.59</v>
      </c>
      <c r="L19" s="3073">
        <v>31.26</v>
      </c>
      <c r="M19" s="3073">
        <v>30.577999999999999</v>
      </c>
      <c r="N19" s="3073">
        <v>32.368000000000002</v>
      </c>
      <c r="O19" s="3073">
        <v>32.128</v>
      </c>
      <c r="P19" s="3073">
        <v>32.213000000000001</v>
      </c>
      <c r="Q19" s="3073">
        <v>33.137</v>
      </c>
      <c r="R19" s="3073">
        <v>31.532</v>
      </c>
      <c r="S19" s="3073">
        <v>29.536999999999999</v>
      </c>
      <c r="T19" s="3073">
        <v>33.393000000000001</v>
      </c>
      <c r="U19" s="3073">
        <v>35.603999999999999</v>
      </c>
      <c r="V19" s="3073">
        <v>46.223999999999997</v>
      </c>
      <c r="W19" s="3073">
        <v>49.308</v>
      </c>
      <c r="X19" s="3073">
        <v>45.652000000000001</v>
      </c>
      <c r="Y19" s="3073">
        <v>27.47</v>
      </c>
      <c r="Z19" s="3073">
        <v>34.198</v>
      </c>
      <c r="AA19" s="3073">
        <v>46.993000000000002</v>
      </c>
    </row>
    <row r="20" spans="2:29" x14ac:dyDescent="0.25">
      <c r="B20" t="s">
        <v>106</v>
      </c>
      <c r="C20" s="3073">
        <v>21.091999999999999</v>
      </c>
      <c r="D20" s="3073">
        <v>35.008000000000003</v>
      </c>
      <c r="E20" s="3073">
        <v>28.184999999999999</v>
      </c>
      <c r="F20" s="3073">
        <v>22.599</v>
      </c>
      <c r="G20" s="3073">
        <v>24.332999999999998</v>
      </c>
      <c r="H20" s="3073">
        <v>19.129000000000001</v>
      </c>
      <c r="I20" s="3073">
        <v>28.486999999999998</v>
      </c>
      <c r="J20" s="3073">
        <v>27.228999999999999</v>
      </c>
      <c r="K20" s="3073">
        <v>55.984999999999999</v>
      </c>
      <c r="L20" s="3073">
        <v>44.970999999999997</v>
      </c>
      <c r="M20" s="3073">
        <v>26.344999999999999</v>
      </c>
      <c r="N20" s="3073">
        <v>28.710999999999999</v>
      </c>
      <c r="O20" s="3073">
        <v>31.388000000000002</v>
      </c>
      <c r="P20" s="3073">
        <v>33.72</v>
      </c>
      <c r="Q20" s="3073">
        <v>33.454000000000001</v>
      </c>
      <c r="R20" s="3073">
        <v>35.869999999999997</v>
      </c>
      <c r="S20" s="3073">
        <v>36.505000000000003</v>
      </c>
      <c r="T20" s="3073">
        <v>36.537999999999997</v>
      </c>
      <c r="U20" s="3073">
        <v>39.914999999999999</v>
      </c>
      <c r="V20" s="3073">
        <v>37.630000000000003</v>
      </c>
      <c r="W20" s="3073">
        <v>35.359000000000002</v>
      </c>
      <c r="X20" s="3073">
        <v>37.976999999999997</v>
      </c>
      <c r="Y20" s="3073">
        <v>44.627000000000002</v>
      </c>
      <c r="Z20" s="3073">
        <v>53.091999999999999</v>
      </c>
      <c r="AA20" s="3073">
        <v>44.621000000000002</v>
      </c>
    </row>
    <row r="21" spans="2:29" x14ac:dyDescent="0.25">
      <c r="B21" t="s">
        <v>92</v>
      </c>
      <c r="C21" s="3073">
        <v>7.2649999999999997</v>
      </c>
      <c r="D21" s="3073">
        <v>10.214</v>
      </c>
      <c r="E21" s="3073">
        <v>11.846</v>
      </c>
      <c r="F21" s="3073">
        <v>8.5350000000000001</v>
      </c>
      <c r="G21" s="3073">
        <v>9.2270000000000003</v>
      </c>
      <c r="H21" s="3073">
        <v>9.0449999999999999</v>
      </c>
      <c r="I21" s="3073">
        <v>9.3970000000000002</v>
      </c>
      <c r="J21" s="3073">
        <v>8.6050000000000004</v>
      </c>
      <c r="K21" s="3073">
        <v>12.05</v>
      </c>
      <c r="L21" s="3073">
        <v>15.393000000000001</v>
      </c>
      <c r="M21" s="3073">
        <v>15.951000000000001</v>
      </c>
      <c r="N21" s="3073">
        <v>14.128</v>
      </c>
      <c r="O21" s="3073">
        <v>15.574999999999999</v>
      </c>
      <c r="P21" s="3073">
        <v>16.812000000000001</v>
      </c>
      <c r="Q21" s="3073">
        <v>16.274000000000001</v>
      </c>
      <c r="R21" s="3073">
        <v>18.806000000000001</v>
      </c>
      <c r="S21" s="3073">
        <v>15.526</v>
      </c>
      <c r="T21" s="3073">
        <v>18.34</v>
      </c>
      <c r="U21" s="3073">
        <v>12.362</v>
      </c>
      <c r="V21" s="3073">
        <v>22.289000000000001</v>
      </c>
      <c r="W21" s="3073">
        <v>39.058</v>
      </c>
      <c r="X21" s="3073">
        <v>26.305</v>
      </c>
      <c r="Y21" s="3073">
        <v>27.94</v>
      </c>
      <c r="Z21" s="3073">
        <v>33.143000000000001</v>
      </c>
      <c r="AA21" s="3073">
        <v>34.898000000000003</v>
      </c>
    </row>
    <row r="22" spans="2:29" x14ac:dyDescent="0.25">
      <c r="B22" t="s">
        <v>99</v>
      </c>
      <c r="C22" s="3073">
        <v>11.46</v>
      </c>
      <c r="D22" s="3073">
        <v>12.114000000000001</v>
      </c>
      <c r="E22" s="3073">
        <v>16.286999999999999</v>
      </c>
      <c r="F22" s="3073">
        <v>19.308</v>
      </c>
      <c r="G22" s="3073">
        <v>19.466999999999999</v>
      </c>
      <c r="H22" s="3073">
        <v>22.535</v>
      </c>
      <c r="I22" s="3073">
        <v>34.512</v>
      </c>
      <c r="J22" s="3073">
        <v>30.126000000000001</v>
      </c>
      <c r="K22" s="3073">
        <v>28.998999999999999</v>
      </c>
      <c r="L22" s="3073">
        <v>29.937999999999999</v>
      </c>
      <c r="M22" s="3073">
        <v>20.672000000000001</v>
      </c>
      <c r="N22" s="3073">
        <v>20.021000000000001</v>
      </c>
      <c r="O22" s="3073">
        <v>18.120999999999999</v>
      </c>
      <c r="P22" s="3073">
        <v>18.245999999999999</v>
      </c>
      <c r="Q22" s="3073">
        <v>14.425000000000001</v>
      </c>
      <c r="R22" s="3073">
        <v>12.904</v>
      </c>
      <c r="S22" s="3073">
        <v>18.173999999999999</v>
      </c>
      <c r="T22" s="3073">
        <v>18.077999999999999</v>
      </c>
      <c r="U22" s="3073">
        <v>17.954999999999998</v>
      </c>
      <c r="V22" s="3073">
        <v>20.725000000000001</v>
      </c>
      <c r="W22" s="3073">
        <v>21.792000000000002</v>
      </c>
      <c r="X22" s="3073">
        <v>17.748000000000001</v>
      </c>
      <c r="Y22" s="3073">
        <v>18.850999999999999</v>
      </c>
      <c r="Z22" s="3073">
        <v>20.088999999999999</v>
      </c>
      <c r="AA22" s="3073">
        <v>24.298999999999999</v>
      </c>
    </row>
    <row r="23" spans="2:29" x14ac:dyDescent="0.25">
      <c r="C23" s="3073"/>
      <c r="D23" s="3073"/>
      <c r="E23" s="3073"/>
      <c r="F23" s="3073"/>
      <c r="G23" s="3073"/>
      <c r="H23" s="3073"/>
      <c r="I23" s="3073"/>
      <c r="J23" s="3073"/>
      <c r="K23" s="3073"/>
      <c r="L23" s="3073"/>
      <c r="M23" s="3073"/>
      <c r="N23" s="3073"/>
      <c r="O23" s="3073"/>
      <c r="P23" s="3073"/>
      <c r="Q23" s="3073"/>
      <c r="R23" s="3073"/>
      <c r="S23" s="3073"/>
      <c r="T23" s="3073"/>
      <c r="U23" s="3073"/>
      <c r="V23" s="3073"/>
      <c r="W23" s="3073"/>
      <c r="X23" s="3073"/>
      <c r="Y23" s="3073"/>
      <c r="Z23" s="3073"/>
      <c r="AA23" s="3073"/>
    </row>
    <row r="24" spans="2:29" x14ac:dyDescent="0.25">
      <c r="C24" s="3073"/>
    </row>
    <row r="25" spans="2:29" ht="18" x14ac:dyDescent="0.25">
      <c r="B25" s="3264"/>
      <c r="C25" s="3260" t="str">
        <f>C13</f>
        <v>1999</v>
      </c>
      <c r="D25" s="3261" t="str">
        <f>K13</f>
        <v>2007</v>
      </c>
      <c r="E25" s="3262" t="str">
        <f>N13</f>
        <v>2010</v>
      </c>
      <c r="F25" s="3262" t="str">
        <f>W13</f>
        <v>2019</v>
      </c>
      <c r="G25" s="3262" t="str">
        <f t="shared" ref="G25:J25" si="2">X13</f>
        <v>2020</v>
      </c>
      <c r="H25" s="3262" t="str">
        <f t="shared" si="2"/>
        <v>2021</v>
      </c>
      <c r="I25" s="3262" t="str">
        <f t="shared" si="2"/>
        <v>2022</v>
      </c>
      <c r="J25" s="3263" t="str">
        <f t="shared" si="2"/>
        <v>2023</v>
      </c>
    </row>
    <row r="26" spans="2:29" ht="18" x14ac:dyDescent="0.25">
      <c r="B26" s="3274" t="s">
        <v>96</v>
      </c>
      <c r="C26" s="3272">
        <f>C14/C$12</f>
        <v>0.41209447336686378</v>
      </c>
      <c r="D26" s="3272">
        <f t="shared" ref="D26:D34" si="3">K14/K$12</f>
        <v>0.35903818716906344</v>
      </c>
      <c r="E26" s="3272">
        <f t="shared" ref="E26:E34" si="4">N14/N$12</f>
        <v>0.34034230571471341</v>
      </c>
      <c r="F26" s="3272">
        <f t="shared" ref="F26:F34" si="5">W14/W$12</f>
        <v>0.26190859804152433</v>
      </c>
      <c r="G26" s="3272">
        <f t="shared" ref="G26:J26" si="6">X14/X$12</f>
        <v>0.26280788296199176</v>
      </c>
      <c r="H26" s="3272">
        <f t="shared" si="6"/>
        <v>0.22663082224669531</v>
      </c>
      <c r="I26" s="3272">
        <f t="shared" si="6"/>
        <v>0.27003580866547511</v>
      </c>
      <c r="J26" s="3273">
        <f t="shared" si="6"/>
        <v>0.25645376299409617</v>
      </c>
    </row>
    <row r="27" spans="2:29" ht="18" x14ac:dyDescent="0.25">
      <c r="B27" s="3265" t="s">
        <v>90</v>
      </c>
      <c r="C27" s="3268">
        <f t="shared" ref="C27:C34" si="7">C15/C$12</f>
        <v>8.0914144533662774E-2</v>
      </c>
      <c r="D27" s="3268">
        <f t="shared" si="3"/>
        <v>0.1002385827508054</v>
      </c>
      <c r="E27" s="3268">
        <f t="shared" si="4"/>
        <v>0.13829124840269627</v>
      </c>
      <c r="F27" s="3268">
        <f t="shared" si="5"/>
        <v>0.13698450928630346</v>
      </c>
      <c r="G27" s="3268">
        <f t="shared" ref="G27:J27" si="8">X15/X$12</f>
        <v>0.13460367927116684</v>
      </c>
      <c r="H27" s="3268">
        <f t="shared" si="8"/>
        <v>0.14403292516755223</v>
      </c>
      <c r="I27" s="3268">
        <f t="shared" si="8"/>
        <v>0.17021195459720753</v>
      </c>
      <c r="J27" s="3269">
        <f t="shared" si="8"/>
        <v>0.17980054573376417</v>
      </c>
    </row>
    <row r="28" spans="2:29" ht="18" x14ac:dyDescent="0.25">
      <c r="B28" s="3265" t="s">
        <v>104</v>
      </c>
      <c r="C28" s="3268">
        <f t="shared" si="7"/>
        <v>0.13419806464896028</v>
      </c>
      <c r="D28" s="3268">
        <f t="shared" si="3"/>
        <v>8.907155691661145E-2</v>
      </c>
      <c r="E28" s="3268">
        <f t="shared" si="4"/>
        <v>0.12756734709816828</v>
      </c>
      <c r="F28" s="3268">
        <f t="shared" si="5"/>
        <v>0.17883243341499386</v>
      </c>
      <c r="G28" s="3268">
        <f t="shared" ref="G28:J28" si="9">X16/X$12</f>
        <v>0.18111484735159711</v>
      </c>
      <c r="H28" s="3268">
        <f t="shared" si="9"/>
        <v>0.2231534108810278</v>
      </c>
      <c r="I28" s="3268">
        <f t="shared" si="9"/>
        <v>0.16229144891681255</v>
      </c>
      <c r="J28" s="3269">
        <f t="shared" si="9"/>
        <v>0.16250773711907268</v>
      </c>
    </row>
    <row r="29" spans="2:29" ht="18" x14ac:dyDescent="0.25">
      <c r="B29" s="3265" t="s">
        <v>100</v>
      </c>
      <c r="C29" s="3268">
        <f t="shared" si="7"/>
        <v>5.1077972881555349E-2</v>
      </c>
      <c r="D29" s="3268">
        <f t="shared" si="3"/>
        <v>0.1274676599986867</v>
      </c>
      <c r="E29" s="3268">
        <f t="shared" si="4"/>
        <v>9.9665244189502594E-2</v>
      </c>
      <c r="F29" s="3268">
        <f t="shared" si="5"/>
        <v>0.14654829332242689</v>
      </c>
      <c r="G29" s="3268">
        <f t="shared" ref="G29:J29" si="10">X17/X$12</f>
        <v>0.1343097162638634</v>
      </c>
      <c r="H29" s="3268">
        <f t="shared" si="10"/>
        <v>0.13999673028100088</v>
      </c>
      <c r="I29" s="3268">
        <f t="shared" si="10"/>
        <v>0.12768010717421452</v>
      </c>
      <c r="J29" s="3269">
        <f t="shared" si="10"/>
        <v>0.13037556049264981</v>
      </c>
    </row>
    <row r="30" spans="2:29" ht="18" x14ac:dyDescent="0.25">
      <c r="B30" s="3265" t="s">
        <v>242</v>
      </c>
      <c r="C30" s="3268">
        <f t="shared" si="7"/>
        <v>6.3819524103650216E-2</v>
      </c>
      <c r="D30" s="3268">
        <f t="shared" si="3"/>
        <v>7.6201221368577432E-2</v>
      </c>
      <c r="E30" s="3268">
        <f t="shared" si="4"/>
        <v>8.7535498651647642E-2</v>
      </c>
      <c r="F30" s="3268">
        <f t="shared" si="5"/>
        <v>7.5338381689312589E-2</v>
      </c>
      <c r="G30" s="3268">
        <f t="shared" ref="G30:J30" si="11">X18/X$12</f>
        <v>7.6299915170936636E-2</v>
      </c>
      <c r="H30" s="3268">
        <f t="shared" si="11"/>
        <v>9.4009886927017006E-2</v>
      </c>
      <c r="I30" s="3268">
        <f t="shared" si="11"/>
        <v>6.8370009231117856E-2</v>
      </c>
      <c r="J30" s="3269">
        <f t="shared" si="11"/>
        <v>6.8461126948556467E-2</v>
      </c>
    </row>
    <row r="31" spans="2:29" ht="18" x14ac:dyDescent="0.25">
      <c r="B31" s="3266" t="s">
        <v>94</v>
      </c>
      <c r="C31" s="3268">
        <f t="shared" si="7"/>
        <v>2.3671284449542637E-2</v>
      </c>
      <c r="D31" s="3268">
        <f t="shared" si="3"/>
        <v>5.4899900706594951E-2</v>
      </c>
      <c r="E31" s="3268">
        <f t="shared" si="4"/>
        <v>7.0222787259753588E-2</v>
      </c>
      <c r="F31" s="3268">
        <f t="shared" si="5"/>
        <v>6.7900801044373474E-2</v>
      </c>
      <c r="G31" s="3268">
        <f t="shared" ref="G31:J31" si="12">X19/X$12</f>
        <v>7.539325398548935E-2</v>
      </c>
      <c r="H31" s="3268">
        <f t="shared" si="12"/>
        <v>3.978266004074868E-2</v>
      </c>
      <c r="I31" s="3268">
        <f t="shared" si="12"/>
        <v>4.90161123600295E-2</v>
      </c>
      <c r="J31" s="3269">
        <f t="shared" si="12"/>
        <v>6.3068627133236146E-2</v>
      </c>
    </row>
    <row r="32" spans="2:29" ht="18" x14ac:dyDescent="0.25">
      <c r="B32" s="3265" t="s">
        <v>106</v>
      </c>
      <c r="C32" s="3268">
        <f t="shared" si="7"/>
        <v>0.12407423747757287</v>
      </c>
      <c r="D32" s="3268">
        <f t="shared" si="3"/>
        <v>0.11140162888940625</v>
      </c>
      <c r="E32" s="3268">
        <f t="shared" si="4"/>
        <v>6.2288879294821589E-2</v>
      </c>
      <c r="F32" s="3268">
        <f t="shared" si="5"/>
        <v>4.869198556274848E-2</v>
      </c>
      <c r="G32" s="3268">
        <f t="shared" ref="G32:J32" si="13">X20/X$12</f>
        <v>6.2718163642489458E-2</v>
      </c>
      <c r="H32" s="3268">
        <f t="shared" si="13"/>
        <v>6.4629805956989125E-2</v>
      </c>
      <c r="I32" s="3268">
        <f t="shared" si="13"/>
        <v>7.6096948284071764E-2</v>
      </c>
      <c r="J32" s="3269">
        <f t="shared" si="13"/>
        <v>5.9885200164112314E-2</v>
      </c>
      <c r="AC32" s="3248" t="s">
        <v>243</v>
      </c>
    </row>
    <row r="33" spans="2:10" ht="18" x14ac:dyDescent="0.25">
      <c r="B33" s="3265" t="s">
        <v>92</v>
      </c>
      <c r="C33" s="3268">
        <f t="shared" si="7"/>
        <v>4.2736551075031624E-2</v>
      </c>
      <c r="D33" s="3268">
        <f t="shared" si="3"/>
        <v>2.3977665948331613E-2</v>
      </c>
      <c r="E33" s="3268">
        <f t="shared" si="4"/>
        <v>3.0650875506852408E-2</v>
      </c>
      <c r="F33" s="3268">
        <f t="shared" si="5"/>
        <v>5.3785785008338187E-2</v>
      </c>
      <c r="G33" s="3268">
        <f t="shared" ref="G33:J33" si="14">X21/X$12</f>
        <v>4.344211745571492E-2</v>
      </c>
      <c r="H33" s="3268">
        <f t="shared" si="14"/>
        <v>4.0463324409847769E-2</v>
      </c>
      <c r="I33" s="3268">
        <f t="shared" si="14"/>
        <v>4.7503977190141461E-2</v>
      </c>
      <c r="J33" s="3269">
        <f t="shared" si="14"/>
        <v>4.683610217895591E-2</v>
      </c>
    </row>
    <row r="34" spans="2:10" ht="18" x14ac:dyDescent="0.25">
      <c r="B34" s="3265" t="s">
        <v>99</v>
      </c>
      <c r="C34" s="3268">
        <f t="shared" si="7"/>
        <v>6.74137474631607E-2</v>
      </c>
      <c r="D34" s="3268">
        <f t="shared" si="3"/>
        <v>5.7703596251922687E-2</v>
      </c>
      <c r="E34" s="3268">
        <f t="shared" si="4"/>
        <v>4.3435813881844004E-2</v>
      </c>
      <c r="F34" s="3268">
        <f t="shared" si="5"/>
        <v>3.0009212629978643E-2</v>
      </c>
      <c r="G34" s="3268">
        <f t="shared" ref="G34:J34" si="15">X22/X$12</f>
        <v>2.9310423896750749E-2</v>
      </c>
      <c r="H34" s="3268">
        <f t="shared" si="15"/>
        <v>2.730043408912098E-2</v>
      </c>
      <c r="I34" s="3268">
        <f t="shared" si="15"/>
        <v>2.8793633580929661E-2</v>
      </c>
      <c r="J34" s="3269">
        <f t="shared" si="15"/>
        <v>3.2611337235556467E-2</v>
      </c>
    </row>
    <row r="35" spans="2:10" ht="18" x14ac:dyDescent="0.25">
      <c r="B35" s="3267" t="s">
        <v>244</v>
      </c>
      <c r="C35" s="3270">
        <f>SUM(C26:C34)</f>
        <v>1.0000000000000002</v>
      </c>
      <c r="D35" s="3270">
        <f>SUM(D26:D34)</f>
        <v>0.99999999999999978</v>
      </c>
      <c r="E35" s="3270">
        <f>SUM(E26:E34)</f>
        <v>1</v>
      </c>
      <c r="F35" s="3270">
        <f t="shared" ref="F35:J35" si="16">SUM(F26:F34)</f>
        <v>1</v>
      </c>
      <c r="G35" s="3270">
        <f t="shared" si="16"/>
        <v>1.0000000000000002</v>
      </c>
      <c r="H35" s="3270">
        <f t="shared" si="16"/>
        <v>0.99999999999999989</v>
      </c>
      <c r="I35" s="3270">
        <f t="shared" si="16"/>
        <v>0.99999999999999989</v>
      </c>
      <c r="J35" s="3271">
        <f t="shared" si="16"/>
        <v>1</v>
      </c>
    </row>
    <row r="36" spans="2:10" ht="15.75" x14ac:dyDescent="0.25">
      <c r="B36" s="3245" t="s">
        <v>243</v>
      </c>
    </row>
    <row r="45" spans="2:10" ht="18" customHeight="1" x14ac:dyDescent="0.25"/>
    <row r="46" spans="2:10" ht="18" customHeight="1" x14ac:dyDescent="0.25"/>
    <row r="47" spans="2:10" ht="18" customHeight="1" x14ac:dyDescent="0.25"/>
    <row r="48" spans="2:10" ht="18" customHeight="1" x14ac:dyDescent="0.25"/>
    <row r="49" ht="18" customHeight="1" x14ac:dyDescent="0.25"/>
    <row r="50" ht="18" customHeight="1" x14ac:dyDescent="0.25"/>
    <row r="51" ht="18" customHeight="1" x14ac:dyDescent="0.25"/>
    <row r="52" ht="18" customHeight="1" x14ac:dyDescent="0.25"/>
    <row r="53" ht="18" customHeight="1" x14ac:dyDescent="0.25"/>
    <row r="54" ht="18" customHeight="1" x14ac:dyDescent="0.25"/>
    <row r="55" ht="18" customHeight="1" x14ac:dyDescent="0.25"/>
    <row r="56" ht="18" customHeight="1" x14ac:dyDescent="0.25"/>
    <row r="57" ht="18" customHeight="1" x14ac:dyDescent="0.25"/>
    <row r="58" ht="18" customHeight="1" x14ac:dyDescent="0.25"/>
    <row r="59" ht="18" customHeight="1" x14ac:dyDescent="0.25"/>
    <row r="60" ht="18" customHeight="1" x14ac:dyDescent="0.25"/>
    <row r="61" ht="18" customHeight="1" x14ac:dyDescent="0.25"/>
    <row r="62" ht="18" customHeight="1" x14ac:dyDescent="0.25"/>
    <row r="63" ht="18" customHeight="1" x14ac:dyDescent="0.25"/>
    <row r="64" ht="18" customHeight="1" x14ac:dyDescent="0.25"/>
    <row r="65" ht="18" customHeight="1" x14ac:dyDescent="0.25"/>
    <row r="66" ht="18" customHeight="1" x14ac:dyDescent="0.25"/>
    <row r="67" ht="18" customHeight="1" x14ac:dyDescent="0.25"/>
    <row r="68" ht="18" customHeight="1" x14ac:dyDescent="0.25"/>
    <row r="69" ht="18" customHeight="1" x14ac:dyDescent="0.25"/>
    <row r="70" ht="18" customHeight="1" x14ac:dyDescent="0.25"/>
    <row r="71" ht="18" customHeight="1" x14ac:dyDescent="0.25"/>
    <row r="72" ht="18" customHeight="1" x14ac:dyDescent="0.25"/>
    <row r="73" ht="18" customHeight="1" x14ac:dyDescent="0.25"/>
  </sheetData>
  <sortState ref="B14:AA22">
    <sortCondition descending="1" ref="AA14:AA22"/>
  </sortState>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D51"/>
  <sheetViews>
    <sheetView topLeftCell="A25" workbookViewId="0">
      <selection activeCell="A44" sqref="A44:XFD44"/>
    </sheetView>
  </sheetViews>
  <sheetFormatPr baseColWidth="10" defaultRowHeight="15" x14ac:dyDescent="0.25"/>
  <sheetData>
    <row r="1" spans="1:30" x14ac:dyDescent="0.25">
      <c r="A1" s="3114" t="s">
        <v>122</v>
      </c>
      <c r="B1" s="3112"/>
      <c r="C1" s="3112"/>
      <c r="D1" s="3112"/>
      <c r="E1" s="3112"/>
      <c r="F1" s="3112"/>
      <c r="G1" s="3112"/>
      <c r="H1" s="3112"/>
      <c r="I1" s="3112"/>
      <c r="J1" s="3112"/>
      <c r="K1" s="3112"/>
      <c r="L1" s="3112"/>
      <c r="M1" s="3112"/>
      <c r="N1" s="3112"/>
      <c r="O1" s="3112"/>
      <c r="P1" s="3112"/>
      <c r="Q1" s="3112"/>
      <c r="R1" s="3112"/>
      <c r="S1" s="3112"/>
      <c r="T1" s="3112"/>
      <c r="U1" s="3112"/>
      <c r="V1" s="3112"/>
      <c r="W1" s="3112"/>
      <c r="X1" s="3112"/>
      <c r="Y1" s="3112"/>
      <c r="Z1" s="3112"/>
      <c r="AA1" s="3112"/>
      <c r="AB1" s="3112"/>
      <c r="AC1" s="3112"/>
      <c r="AD1" s="3112"/>
    </row>
    <row r="2" spans="1:30" x14ac:dyDescent="0.25">
      <c r="A2" s="3114" t="s">
        <v>123</v>
      </c>
      <c r="B2" s="3113" t="s">
        <v>124</v>
      </c>
      <c r="C2" s="3112"/>
      <c r="D2" s="3112"/>
      <c r="E2" s="3112"/>
      <c r="F2" s="3112"/>
      <c r="G2" s="3112"/>
      <c r="H2" s="3112"/>
      <c r="I2" s="3112"/>
      <c r="J2" s="3112"/>
      <c r="K2" s="3112"/>
      <c r="L2" s="3112"/>
      <c r="M2" s="3112"/>
      <c r="N2" s="3112"/>
      <c r="O2" s="3112"/>
      <c r="P2" s="3112"/>
      <c r="Q2" s="3112"/>
      <c r="R2" s="3112"/>
      <c r="S2" s="3112"/>
      <c r="T2" s="3112"/>
      <c r="U2" s="3112"/>
      <c r="V2" s="3112"/>
      <c r="W2" s="3112"/>
      <c r="X2" s="3112"/>
      <c r="Y2" s="3112"/>
      <c r="Z2" s="3112"/>
      <c r="AA2" s="3112"/>
      <c r="AB2" s="3112"/>
      <c r="AC2" s="3112"/>
      <c r="AD2" s="3112"/>
    </row>
    <row r="3" spans="1:30" x14ac:dyDescent="0.25">
      <c r="A3" s="3114" t="s">
        <v>125</v>
      </c>
      <c r="B3" s="3114" t="s">
        <v>126</v>
      </c>
      <c r="C3" s="3112"/>
      <c r="D3" s="3112"/>
      <c r="E3" s="3112"/>
      <c r="F3" s="3112"/>
      <c r="G3" s="3112"/>
      <c r="H3" s="3112"/>
      <c r="I3" s="3112"/>
      <c r="J3" s="3112"/>
      <c r="K3" s="3112"/>
      <c r="L3" s="3112"/>
      <c r="M3" s="3112"/>
      <c r="N3" s="3112"/>
      <c r="O3" s="3112"/>
      <c r="P3" s="3112"/>
      <c r="Q3" s="3112"/>
      <c r="R3" s="3112"/>
      <c r="S3" s="3112"/>
      <c r="T3" s="3112"/>
      <c r="U3" s="3112"/>
      <c r="V3" s="3112"/>
      <c r="W3" s="3112"/>
      <c r="X3" s="3112"/>
      <c r="Y3" s="3112"/>
      <c r="Z3" s="3112"/>
      <c r="AA3" s="3112"/>
      <c r="AB3" s="3112"/>
      <c r="AC3" s="3112"/>
      <c r="AD3" s="3112"/>
    </row>
    <row r="5" spans="1:30" x14ac:dyDescent="0.25">
      <c r="A5" s="3113" t="s">
        <v>127</v>
      </c>
      <c r="B5" s="3112"/>
      <c r="C5" s="3114" t="s">
        <v>128</v>
      </c>
      <c r="D5" s="3112"/>
      <c r="E5" s="3112"/>
      <c r="F5" s="3112"/>
      <c r="G5" s="3112"/>
      <c r="H5" s="3112"/>
      <c r="I5" s="3112"/>
      <c r="J5" s="3112"/>
      <c r="K5" s="3112"/>
      <c r="L5" s="3112"/>
      <c r="M5" s="3112"/>
      <c r="N5" s="3112"/>
      <c r="O5" s="3112"/>
      <c r="P5" s="3112"/>
      <c r="Q5" s="3112"/>
      <c r="R5" s="3112"/>
      <c r="S5" s="3112"/>
      <c r="T5" s="3112"/>
      <c r="U5" s="3112"/>
      <c r="V5" s="3112"/>
      <c r="W5" s="3112"/>
      <c r="X5" s="3112"/>
      <c r="Y5" s="3112"/>
      <c r="Z5" s="3112"/>
      <c r="AA5" s="3112"/>
      <c r="AB5" s="3112"/>
      <c r="AC5" s="3112"/>
      <c r="AD5" s="3112"/>
    </row>
    <row r="6" spans="1:30" x14ac:dyDescent="0.25">
      <c r="A6" s="3113" t="s">
        <v>129</v>
      </c>
      <c r="B6" s="3112"/>
      <c r="C6" s="3114" t="s">
        <v>130</v>
      </c>
      <c r="D6" s="3112"/>
      <c r="E6" s="3112"/>
      <c r="F6" s="3112"/>
      <c r="G6" s="3112"/>
      <c r="H6" s="3112"/>
      <c r="I6" s="3112"/>
      <c r="J6" s="3112"/>
      <c r="K6" s="3112"/>
      <c r="L6" s="3112"/>
      <c r="M6" s="3112"/>
      <c r="N6" s="3112"/>
      <c r="O6" s="3112"/>
      <c r="P6" s="3112"/>
      <c r="Q6" s="3112"/>
      <c r="R6" s="3112"/>
      <c r="S6" s="3112"/>
      <c r="T6" s="3112"/>
      <c r="U6" s="3112"/>
      <c r="V6" s="3112"/>
      <c r="W6" s="3112"/>
      <c r="X6" s="3112"/>
      <c r="Y6" s="3112"/>
      <c r="Z6" s="3112"/>
      <c r="AA6" s="3112"/>
      <c r="AB6" s="3112"/>
      <c r="AC6" s="3112"/>
      <c r="AD6" s="3112"/>
    </row>
    <row r="7" spans="1:30" x14ac:dyDescent="0.25">
      <c r="A7" s="3113" t="s">
        <v>131</v>
      </c>
      <c r="B7" s="3112"/>
      <c r="C7" s="3114" t="s">
        <v>132</v>
      </c>
      <c r="D7" s="3112"/>
      <c r="E7" s="3112"/>
      <c r="F7" s="3112"/>
      <c r="G7" s="3112"/>
      <c r="H7" s="3112"/>
      <c r="I7" s="3112"/>
      <c r="J7" s="3112"/>
      <c r="K7" s="3112"/>
      <c r="L7" s="3112"/>
      <c r="M7" s="3112"/>
      <c r="N7" s="3112"/>
      <c r="O7" s="3112"/>
      <c r="P7" s="3112"/>
      <c r="Q7" s="3112"/>
      <c r="R7" s="3112"/>
      <c r="S7" s="3112"/>
      <c r="T7" s="3112"/>
      <c r="U7" s="3112"/>
      <c r="V7" s="3112"/>
      <c r="W7" s="3112"/>
      <c r="X7" s="3112"/>
      <c r="Y7" s="3112"/>
      <c r="Z7" s="3112"/>
      <c r="AA7" s="3112"/>
      <c r="AB7" s="3112"/>
      <c r="AC7" s="3112"/>
      <c r="AD7" s="3112"/>
    </row>
    <row r="8" spans="1:30" x14ac:dyDescent="0.25">
      <c r="A8" s="3113" t="s">
        <v>133</v>
      </c>
      <c r="B8" s="3112"/>
      <c r="C8" s="3114" t="s">
        <v>180</v>
      </c>
      <c r="D8" s="3112"/>
      <c r="E8" s="3112"/>
      <c r="F8" s="3112"/>
      <c r="G8" s="3112"/>
      <c r="H8" s="3112"/>
      <c r="I8" s="3112"/>
      <c r="J8" s="3112"/>
      <c r="K8" s="3112"/>
      <c r="L8" s="3112"/>
      <c r="M8" s="3112"/>
      <c r="N8" s="3112"/>
      <c r="O8" s="3112"/>
      <c r="P8" s="3112"/>
      <c r="Q8" s="3112"/>
      <c r="R8" s="3112"/>
      <c r="S8" s="3112"/>
      <c r="T8" s="3112"/>
      <c r="U8" s="3112"/>
      <c r="V8" s="3112"/>
      <c r="W8" s="3112"/>
      <c r="X8" s="3112"/>
      <c r="Y8" s="3112"/>
      <c r="Z8" s="3112"/>
      <c r="AA8" s="3112"/>
      <c r="AB8" s="3112"/>
      <c r="AC8" s="3112"/>
      <c r="AD8" s="3112"/>
    </row>
    <row r="9" spans="1:30" x14ac:dyDescent="0.25">
      <c r="A9" s="3113" t="s">
        <v>135</v>
      </c>
      <c r="B9" s="3112"/>
      <c r="C9" s="3114" t="s">
        <v>136</v>
      </c>
      <c r="D9" s="3112"/>
      <c r="E9" s="3112"/>
      <c r="F9" s="3112"/>
      <c r="G9" s="3112"/>
      <c r="H9" s="3112"/>
      <c r="I9" s="3112"/>
      <c r="J9" s="3112"/>
      <c r="K9" s="3112"/>
      <c r="L9" s="3112"/>
      <c r="M9" s="3112"/>
      <c r="N9" s="3112"/>
      <c r="O9" s="3112"/>
      <c r="P9" s="3112"/>
      <c r="Q9" s="3112"/>
      <c r="R9" s="3112"/>
      <c r="S9" s="3112"/>
      <c r="T9" s="3112"/>
      <c r="U9" s="3112"/>
      <c r="V9" s="3112"/>
      <c r="W9" s="3112"/>
      <c r="X9" s="3112"/>
      <c r="Y9" s="3112"/>
      <c r="Z9" s="3112"/>
      <c r="AA9" s="3112"/>
      <c r="AB9" s="3112"/>
      <c r="AC9" s="3112"/>
      <c r="AD9" s="3112"/>
    </row>
    <row r="11" spans="1:30" x14ac:dyDescent="0.25">
      <c r="A11" s="3116" t="s">
        <v>137</v>
      </c>
      <c r="B11" s="3115" t="s">
        <v>6</v>
      </c>
      <c r="C11" s="3115" t="s">
        <v>7</v>
      </c>
      <c r="D11" s="3115" t="s">
        <v>8</v>
      </c>
      <c r="E11" s="3115" t="s">
        <v>9</v>
      </c>
      <c r="F11" s="3115" t="s">
        <v>10</v>
      </c>
      <c r="G11" s="3115" t="s">
        <v>11</v>
      </c>
      <c r="H11" s="3115" t="s">
        <v>12</v>
      </c>
      <c r="I11" s="3115" t="s">
        <v>13</v>
      </c>
      <c r="J11" s="3115" t="s">
        <v>14</v>
      </c>
      <c r="K11" s="3115" t="s">
        <v>15</v>
      </c>
      <c r="L11" s="3115" t="s">
        <v>16</v>
      </c>
      <c r="M11" s="3115" t="s">
        <v>17</v>
      </c>
      <c r="N11" s="3115" t="s">
        <v>18</v>
      </c>
      <c r="O11" s="3115" t="s">
        <v>19</v>
      </c>
      <c r="P11" s="3115" t="s">
        <v>20</v>
      </c>
      <c r="Q11" s="3115" t="s">
        <v>21</v>
      </c>
      <c r="R11" s="3115" t="s">
        <v>22</v>
      </c>
      <c r="S11" s="3115" t="s">
        <v>23</v>
      </c>
      <c r="T11" s="3115" t="s">
        <v>24</v>
      </c>
      <c r="U11" s="3115" t="s">
        <v>25</v>
      </c>
      <c r="V11" s="3115" t="s">
        <v>26</v>
      </c>
      <c r="W11" s="3115" t="s">
        <v>27</v>
      </c>
      <c r="X11" s="3115" t="s">
        <v>28</v>
      </c>
      <c r="Y11" s="3115" t="s">
        <v>29</v>
      </c>
      <c r="Z11" s="3115" t="s">
        <v>30</v>
      </c>
      <c r="AA11" s="3115" t="s">
        <v>31</v>
      </c>
      <c r="AB11" s="3115" t="s">
        <v>32</v>
      </c>
      <c r="AC11" s="3115" t="s">
        <v>33</v>
      </c>
      <c r="AD11" s="3115" t="s">
        <v>34</v>
      </c>
    </row>
    <row r="12" spans="1:30" x14ac:dyDescent="0.25">
      <c r="A12" s="3117" t="s">
        <v>138</v>
      </c>
      <c r="B12" s="3119" t="s">
        <v>35</v>
      </c>
      <c r="C12" s="3119" t="s">
        <v>35</v>
      </c>
      <c r="D12" s="3119" t="s">
        <v>35</v>
      </c>
      <c r="E12" s="3119" t="s">
        <v>35</v>
      </c>
      <c r="F12" s="3119" t="s">
        <v>35</v>
      </c>
      <c r="G12" s="3119" t="s">
        <v>35</v>
      </c>
      <c r="H12" s="3119" t="s">
        <v>35</v>
      </c>
      <c r="I12" s="3119" t="s">
        <v>35</v>
      </c>
      <c r="J12" s="3119" t="s">
        <v>35</v>
      </c>
      <c r="K12" s="3119" t="s">
        <v>35</v>
      </c>
      <c r="L12" s="3119" t="s">
        <v>35</v>
      </c>
      <c r="M12" s="3119" t="s">
        <v>35</v>
      </c>
      <c r="N12" s="3119" t="s">
        <v>35</v>
      </c>
      <c r="O12" s="3119" t="s">
        <v>35</v>
      </c>
      <c r="P12" s="3119" t="s">
        <v>35</v>
      </c>
      <c r="Q12" s="3119" t="s">
        <v>35</v>
      </c>
      <c r="R12" s="3119" t="s">
        <v>35</v>
      </c>
      <c r="S12" s="3119" t="s">
        <v>35</v>
      </c>
      <c r="T12" s="3119" t="s">
        <v>35</v>
      </c>
      <c r="U12" s="3119" t="s">
        <v>35</v>
      </c>
      <c r="V12" s="3119" t="s">
        <v>35</v>
      </c>
      <c r="W12" s="3119" t="s">
        <v>35</v>
      </c>
      <c r="X12" s="3119" t="s">
        <v>35</v>
      </c>
      <c r="Y12" s="3119" t="s">
        <v>35</v>
      </c>
      <c r="Z12" s="3119" t="s">
        <v>35</v>
      </c>
      <c r="AA12" s="3119" t="s">
        <v>35</v>
      </c>
      <c r="AB12" s="3119" t="s">
        <v>35</v>
      </c>
      <c r="AC12" s="3119" t="s">
        <v>35</v>
      </c>
      <c r="AD12" s="3119" t="s">
        <v>35</v>
      </c>
    </row>
    <row r="13" spans="1:30" x14ac:dyDescent="0.25">
      <c r="A13" s="3118" t="s">
        <v>139</v>
      </c>
      <c r="B13" s="3120" t="s">
        <v>140</v>
      </c>
      <c r="C13" s="3120" t="s">
        <v>140</v>
      </c>
      <c r="D13" s="3120" t="s">
        <v>140</v>
      </c>
      <c r="E13" s="3120" t="s">
        <v>140</v>
      </c>
      <c r="F13" s="3120">
        <v>787153</v>
      </c>
      <c r="G13" s="3120">
        <v>814453</v>
      </c>
      <c r="H13" s="3120">
        <v>852613</v>
      </c>
      <c r="I13" s="3120">
        <v>912899</v>
      </c>
      <c r="J13" s="3120">
        <v>960936</v>
      </c>
      <c r="K13" s="3120">
        <v>1025187</v>
      </c>
      <c r="L13" s="3120">
        <v>1063992</v>
      </c>
      <c r="M13" s="3120">
        <v>1082977</v>
      </c>
      <c r="N13" s="3120">
        <v>1190515</v>
      </c>
      <c r="O13" s="3120">
        <v>1151857</v>
      </c>
      <c r="P13" s="3120">
        <v>1209908</v>
      </c>
      <c r="Q13" s="3120">
        <v>1343624</v>
      </c>
      <c r="R13" s="3120">
        <v>1388425</v>
      </c>
      <c r="S13" s="3120">
        <v>1333978</v>
      </c>
      <c r="T13" s="3120">
        <v>1403891</v>
      </c>
      <c r="U13" s="3120">
        <v>1459392</v>
      </c>
      <c r="V13" s="3120">
        <v>1582799</v>
      </c>
      <c r="W13" s="3120">
        <v>1651221</v>
      </c>
      <c r="X13" s="3120">
        <v>1748278</v>
      </c>
      <c r="Y13" s="3120">
        <v>1773629</v>
      </c>
      <c r="Z13" s="3120">
        <v>1838046</v>
      </c>
      <c r="AA13" s="3120">
        <v>1820549</v>
      </c>
      <c r="AB13" s="3120">
        <v>2144245</v>
      </c>
      <c r="AC13" s="3120">
        <v>2239854</v>
      </c>
      <c r="AD13" s="3120">
        <v>2309418</v>
      </c>
    </row>
    <row r="14" spans="1:30" x14ac:dyDescent="0.25">
      <c r="A14" s="3118" t="s">
        <v>141</v>
      </c>
      <c r="B14" s="3121" t="s">
        <v>140</v>
      </c>
      <c r="C14" s="3121" t="s">
        <v>140</v>
      </c>
      <c r="D14" s="3121" t="s">
        <v>140</v>
      </c>
      <c r="E14" s="3121" t="s">
        <v>140</v>
      </c>
      <c r="F14" s="3121">
        <v>614287</v>
      </c>
      <c r="G14" s="3121">
        <v>623373</v>
      </c>
      <c r="H14" s="3121">
        <v>699800</v>
      </c>
      <c r="I14" s="3121">
        <v>838709</v>
      </c>
      <c r="J14" s="3121">
        <v>796609</v>
      </c>
      <c r="K14" s="3121">
        <v>834985</v>
      </c>
      <c r="L14" s="3121">
        <v>850621</v>
      </c>
      <c r="M14" s="3121">
        <v>870603</v>
      </c>
      <c r="N14" s="3121">
        <v>958975</v>
      </c>
      <c r="O14" s="3121">
        <v>905945</v>
      </c>
      <c r="P14" s="3121">
        <v>972581</v>
      </c>
      <c r="Q14" s="3121">
        <v>1093022</v>
      </c>
      <c r="R14" s="3121">
        <v>1073375</v>
      </c>
      <c r="S14" s="3121">
        <v>1021100</v>
      </c>
      <c r="T14" s="3121">
        <v>1143259</v>
      </c>
      <c r="U14" s="3121">
        <v>1215179</v>
      </c>
      <c r="V14" s="3121">
        <v>1312235</v>
      </c>
      <c r="W14" s="3121">
        <v>1403887</v>
      </c>
      <c r="X14" s="3121">
        <v>1477358</v>
      </c>
      <c r="Y14" s="3121">
        <v>1467533</v>
      </c>
      <c r="Z14" s="3121">
        <v>1520326</v>
      </c>
      <c r="AA14" s="3121">
        <v>1482630</v>
      </c>
      <c r="AB14" s="3121">
        <v>1741842</v>
      </c>
      <c r="AC14" s="3121">
        <v>1779886</v>
      </c>
      <c r="AD14" s="3121">
        <v>1888595</v>
      </c>
    </row>
    <row r="15" spans="1:30" x14ac:dyDescent="0.25">
      <c r="A15" s="3118" t="s">
        <v>142</v>
      </c>
      <c r="B15" s="3120">
        <v>27742</v>
      </c>
      <c r="C15" s="3120">
        <v>27495</v>
      </c>
      <c r="D15" s="3120">
        <v>28844</v>
      </c>
      <c r="E15" s="3120">
        <v>27205</v>
      </c>
      <c r="F15" s="3120">
        <v>28502</v>
      </c>
      <c r="G15" s="3120">
        <v>33732</v>
      </c>
      <c r="H15" s="3120">
        <v>31316</v>
      </c>
      <c r="I15" s="3120">
        <v>30366</v>
      </c>
      <c r="J15" s="3120">
        <v>36367</v>
      </c>
      <c r="K15" s="3120">
        <v>36381</v>
      </c>
      <c r="L15" s="3120">
        <v>38440</v>
      </c>
      <c r="M15" s="3120">
        <v>35765</v>
      </c>
      <c r="N15" s="3120">
        <v>43324</v>
      </c>
      <c r="O15" s="3120">
        <v>43426</v>
      </c>
      <c r="P15" s="3120">
        <v>44190</v>
      </c>
      <c r="Q15" s="3120">
        <v>51263</v>
      </c>
      <c r="R15" s="3120">
        <v>52428</v>
      </c>
      <c r="S15" s="3120">
        <v>51579</v>
      </c>
      <c r="T15" s="3120">
        <v>57156</v>
      </c>
      <c r="U15" s="3120">
        <v>58651</v>
      </c>
      <c r="V15" s="3120">
        <v>59444</v>
      </c>
      <c r="W15" s="3120">
        <v>59342</v>
      </c>
      <c r="X15" s="3120">
        <v>60577</v>
      </c>
      <c r="Y15" s="3120">
        <v>63554</v>
      </c>
      <c r="Z15" s="3120">
        <v>72665</v>
      </c>
      <c r="AA15" s="3120">
        <v>75482</v>
      </c>
      <c r="AB15" s="3120">
        <v>79597</v>
      </c>
      <c r="AC15" s="3120">
        <v>97726</v>
      </c>
      <c r="AD15" s="3120">
        <v>91405</v>
      </c>
    </row>
    <row r="16" spans="1:30" x14ac:dyDescent="0.25">
      <c r="A16" s="3118" t="s">
        <v>143</v>
      </c>
      <c r="B16" s="3121">
        <v>-2227</v>
      </c>
      <c r="C16" s="3121">
        <v>869</v>
      </c>
      <c r="D16" s="3121">
        <v>1319</v>
      </c>
      <c r="E16" s="3121">
        <v>1994</v>
      </c>
      <c r="F16" s="3121">
        <v>958</v>
      </c>
      <c r="G16" s="3121">
        <v>917</v>
      </c>
      <c r="H16" s="3121">
        <v>1836</v>
      </c>
      <c r="I16" s="3121">
        <v>2578</v>
      </c>
      <c r="J16" s="3121">
        <v>2731</v>
      </c>
      <c r="K16" s="3121">
        <v>3067</v>
      </c>
      <c r="L16" s="3121">
        <v>3774</v>
      </c>
      <c r="M16" s="3121">
        <v>3575</v>
      </c>
      <c r="N16" s="3121">
        <v>2981</v>
      </c>
      <c r="O16" s="3121">
        <v>3950</v>
      </c>
      <c r="P16" s="3121">
        <v>5834</v>
      </c>
      <c r="Q16" s="3121">
        <v>6375</v>
      </c>
      <c r="R16" s="3121">
        <v>6833</v>
      </c>
      <c r="S16" s="3121">
        <v>8145</v>
      </c>
      <c r="T16" s="3121">
        <v>7825</v>
      </c>
      <c r="U16" s="3121">
        <v>8150</v>
      </c>
      <c r="V16" s="3121">
        <v>9047</v>
      </c>
      <c r="W16" s="3121">
        <v>8984</v>
      </c>
      <c r="X16" s="3121">
        <v>10102</v>
      </c>
      <c r="Y16" s="3121" t="s">
        <v>140</v>
      </c>
      <c r="Z16" s="3121" t="s">
        <v>140</v>
      </c>
      <c r="AA16" s="3121" t="s">
        <v>140</v>
      </c>
      <c r="AB16" s="3121" t="s">
        <v>140</v>
      </c>
      <c r="AC16" s="3121" t="s">
        <v>140</v>
      </c>
      <c r="AD16" s="3121" t="s">
        <v>140</v>
      </c>
    </row>
    <row r="17" spans="1:30" x14ac:dyDescent="0.25">
      <c r="A17" s="3118" t="s">
        <v>144</v>
      </c>
      <c r="B17" s="3120">
        <v>6633</v>
      </c>
      <c r="C17" s="3120">
        <v>7975</v>
      </c>
      <c r="D17" s="3120">
        <v>6584</v>
      </c>
      <c r="E17" s="3120">
        <v>8209</v>
      </c>
      <c r="F17" s="3120">
        <v>8670</v>
      </c>
      <c r="G17" s="3120">
        <v>10627</v>
      </c>
      <c r="H17" s="3120">
        <v>11906</v>
      </c>
      <c r="I17" s="3120">
        <v>13217</v>
      </c>
      <c r="J17" s="3120">
        <v>12509</v>
      </c>
      <c r="K17" s="3120">
        <v>13186</v>
      </c>
      <c r="L17" s="3120">
        <v>16165</v>
      </c>
      <c r="M17" s="3120">
        <v>17002</v>
      </c>
      <c r="N17" s="3120">
        <v>20238</v>
      </c>
      <c r="O17" s="3120">
        <v>22367</v>
      </c>
      <c r="P17" s="3120">
        <v>20603</v>
      </c>
      <c r="Q17" s="3120">
        <v>19873</v>
      </c>
      <c r="R17" s="3120">
        <v>20870</v>
      </c>
      <c r="S17" s="3120">
        <v>22491</v>
      </c>
      <c r="T17" s="3120">
        <v>20942</v>
      </c>
      <c r="U17" s="3120">
        <v>21727</v>
      </c>
      <c r="V17" s="3120">
        <v>24091</v>
      </c>
      <c r="W17" s="3120">
        <v>23657</v>
      </c>
      <c r="X17" s="3120">
        <v>26051</v>
      </c>
      <c r="Y17" s="3120">
        <v>25860</v>
      </c>
      <c r="Z17" s="3120">
        <v>30173</v>
      </c>
      <c r="AA17" s="3120">
        <v>29120</v>
      </c>
      <c r="AB17" s="3120">
        <v>36000</v>
      </c>
      <c r="AC17" s="3120">
        <v>40148</v>
      </c>
      <c r="AD17" s="3120">
        <v>56309</v>
      </c>
    </row>
    <row r="18" spans="1:30" x14ac:dyDescent="0.25">
      <c r="A18" s="3118" t="s">
        <v>145</v>
      </c>
      <c r="B18" s="3121">
        <v>21989</v>
      </c>
      <c r="C18" s="3121">
        <v>23816</v>
      </c>
      <c r="D18" s="3121">
        <v>26889</v>
      </c>
      <c r="E18" s="3121">
        <v>25370</v>
      </c>
      <c r="F18" s="3121">
        <v>29191</v>
      </c>
      <c r="G18" s="3121">
        <v>33154</v>
      </c>
      <c r="H18" s="3121">
        <v>27954</v>
      </c>
      <c r="I18" s="3121">
        <v>35457</v>
      </c>
      <c r="J18" s="3121">
        <v>35690</v>
      </c>
      <c r="K18" s="3121">
        <v>34609</v>
      </c>
      <c r="L18" s="3121">
        <v>34236</v>
      </c>
      <c r="M18" s="3121">
        <v>35339</v>
      </c>
      <c r="N18" s="3121">
        <v>31681</v>
      </c>
      <c r="O18" s="3121">
        <v>35651</v>
      </c>
      <c r="P18" s="3121">
        <v>30380</v>
      </c>
      <c r="Q18" s="3121">
        <v>33659</v>
      </c>
      <c r="R18" s="3121">
        <v>37075</v>
      </c>
      <c r="S18" s="3121">
        <v>38746</v>
      </c>
      <c r="T18" s="3121">
        <v>40251</v>
      </c>
      <c r="U18" s="3121">
        <v>48024</v>
      </c>
      <c r="V18" s="3121">
        <v>46254</v>
      </c>
      <c r="W18" s="3121">
        <v>52098</v>
      </c>
      <c r="X18" s="3121">
        <v>48385</v>
      </c>
      <c r="Y18" s="3121">
        <v>45717</v>
      </c>
      <c r="Z18" s="3121">
        <v>42610</v>
      </c>
      <c r="AA18" s="3121">
        <v>52686</v>
      </c>
      <c r="AB18" s="3121">
        <v>62284</v>
      </c>
      <c r="AC18" s="3121">
        <v>69923</v>
      </c>
      <c r="AD18" s="3121">
        <v>48864</v>
      </c>
    </row>
    <row r="19" spans="1:30" x14ac:dyDescent="0.25">
      <c r="A19" s="3118" t="s">
        <v>146</v>
      </c>
      <c r="B19" s="3120">
        <v>200975</v>
      </c>
      <c r="C19" s="3120">
        <v>205436</v>
      </c>
      <c r="D19" s="3120">
        <v>209328</v>
      </c>
      <c r="E19" s="3120">
        <v>226545</v>
      </c>
      <c r="F19" s="3120">
        <v>175531</v>
      </c>
      <c r="G19" s="3120">
        <v>183797</v>
      </c>
      <c r="H19" s="3120">
        <v>219946</v>
      </c>
      <c r="I19" s="3120">
        <v>243886</v>
      </c>
      <c r="J19" s="3120">
        <v>210469</v>
      </c>
      <c r="K19" s="3120">
        <v>260330</v>
      </c>
      <c r="L19" s="3120">
        <v>246328</v>
      </c>
      <c r="M19" s="3120">
        <v>271645</v>
      </c>
      <c r="N19" s="3120">
        <v>308022</v>
      </c>
      <c r="O19" s="3120">
        <v>290140</v>
      </c>
      <c r="P19" s="3120">
        <v>286954</v>
      </c>
      <c r="Q19" s="3120">
        <v>344150</v>
      </c>
      <c r="R19" s="3120">
        <v>365963</v>
      </c>
      <c r="S19" s="3120">
        <v>335523</v>
      </c>
      <c r="T19" s="3120">
        <v>344614</v>
      </c>
      <c r="U19" s="3120">
        <v>357451</v>
      </c>
      <c r="V19" s="3120">
        <v>376212</v>
      </c>
      <c r="W19" s="3120">
        <v>411904</v>
      </c>
      <c r="X19" s="3120">
        <v>412869</v>
      </c>
      <c r="Y19" s="3120">
        <v>419357</v>
      </c>
      <c r="Z19" s="3120">
        <v>437796</v>
      </c>
      <c r="AA19" s="3120">
        <v>452559</v>
      </c>
      <c r="AB19" s="3120">
        <v>516374</v>
      </c>
      <c r="AC19" s="3120">
        <v>492630</v>
      </c>
      <c r="AD19" s="3120">
        <v>541138</v>
      </c>
    </row>
    <row r="20" spans="1:30" x14ac:dyDescent="0.25">
      <c r="A20" s="3118" t="s">
        <v>147</v>
      </c>
      <c r="B20" s="3121">
        <v>47</v>
      </c>
      <c r="C20" s="3121">
        <v>209</v>
      </c>
      <c r="D20" s="3121">
        <v>328</v>
      </c>
      <c r="E20" s="3121">
        <v>584</v>
      </c>
      <c r="F20" s="3121">
        <v>737</v>
      </c>
      <c r="G20" s="3121">
        <v>809</v>
      </c>
      <c r="H20" s="3121">
        <v>916</v>
      </c>
      <c r="I20" s="3121">
        <v>1195</v>
      </c>
      <c r="J20" s="3121">
        <v>1291</v>
      </c>
      <c r="K20" s="3121">
        <v>1366</v>
      </c>
      <c r="L20" s="3121">
        <v>1534</v>
      </c>
      <c r="M20" s="3121">
        <v>1853</v>
      </c>
      <c r="N20" s="3121">
        <v>2751</v>
      </c>
      <c r="O20" s="3121">
        <v>2474</v>
      </c>
      <c r="P20" s="3121">
        <v>2036</v>
      </c>
      <c r="Q20" s="3121">
        <v>2248</v>
      </c>
      <c r="R20" s="3121">
        <v>2271</v>
      </c>
      <c r="S20" s="3121">
        <v>2934</v>
      </c>
      <c r="T20" s="3121">
        <v>3376</v>
      </c>
      <c r="U20" s="3121">
        <v>3321</v>
      </c>
      <c r="V20" s="3121">
        <v>3031</v>
      </c>
      <c r="W20" s="3121">
        <v>3394</v>
      </c>
      <c r="X20" s="3121">
        <v>3864</v>
      </c>
      <c r="Y20" s="3121">
        <v>4195</v>
      </c>
      <c r="Z20" s="3121">
        <v>4744</v>
      </c>
      <c r="AA20" s="3121">
        <v>4384</v>
      </c>
      <c r="AB20" s="3121">
        <v>6093</v>
      </c>
      <c r="AC20" s="3121">
        <v>7134</v>
      </c>
      <c r="AD20" s="3121">
        <v>5987</v>
      </c>
    </row>
    <row r="21" spans="1:30" x14ac:dyDescent="0.25">
      <c r="A21" s="3118" t="s">
        <v>148</v>
      </c>
      <c r="B21" s="3120">
        <v>6552</v>
      </c>
      <c r="C21" s="3120">
        <v>7136</v>
      </c>
      <c r="D21" s="3120">
        <v>10194</v>
      </c>
      <c r="E21" s="3120">
        <v>9754</v>
      </c>
      <c r="F21" s="3120">
        <v>8927</v>
      </c>
      <c r="G21" s="3120">
        <v>12187</v>
      </c>
      <c r="H21" s="3120">
        <v>13376</v>
      </c>
      <c r="I21" s="3120">
        <v>15102</v>
      </c>
      <c r="J21" s="3120">
        <v>16750</v>
      </c>
      <c r="K21" s="3120">
        <v>17941</v>
      </c>
      <c r="L21" s="3120">
        <v>19828</v>
      </c>
      <c r="M21" s="3120">
        <v>23260</v>
      </c>
      <c r="N21" s="3120">
        <v>19217</v>
      </c>
      <c r="O21" s="3120">
        <v>13141</v>
      </c>
      <c r="P21" s="3120">
        <v>14329</v>
      </c>
      <c r="Q21" s="3120">
        <v>20119</v>
      </c>
      <c r="R21" s="3120">
        <v>22236</v>
      </c>
      <c r="S21" s="3120">
        <v>28395</v>
      </c>
      <c r="T21" s="3120">
        <v>32345</v>
      </c>
      <c r="U21" s="3120">
        <v>39008</v>
      </c>
      <c r="V21" s="3120">
        <v>64760</v>
      </c>
      <c r="W21" s="3120">
        <v>72178</v>
      </c>
      <c r="X21" s="3120">
        <v>79976</v>
      </c>
      <c r="Y21" s="3120">
        <v>83990</v>
      </c>
      <c r="Z21" s="3120">
        <v>92451</v>
      </c>
      <c r="AA21" s="3120">
        <v>102313</v>
      </c>
      <c r="AB21" s="3120">
        <v>119750</v>
      </c>
      <c r="AC21" s="3120">
        <v>128299</v>
      </c>
      <c r="AD21" s="3120">
        <v>130957</v>
      </c>
    </row>
    <row r="22" spans="1:30" x14ac:dyDescent="0.25">
      <c r="A22" s="3118" t="s">
        <v>149</v>
      </c>
      <c r="B22" s="3121">
        <v>3090</v>
      </c>
      <c r="C22" s="3121">
        <v>4796</v>
      </c>
      <c r="D22" s="3121">
        <v>6791</v>
      </c>
      <c r="E22" s="3121">
        <v>6733</v>
      </c>
      <c r="F22" s="3121">
        <v>8674</v>
      </c>
      <c r="G22" s="3121">
        <v>9646</v>
      </c>
      <c r="H22" s="3121">
        <v>12817</v>
      </c>
      <c r="I22" s="3121">
        <v>13460</v>
      </c>
      <c r="J22" s="3121">
        <v>15187</v>
      </c>
      <c r="K22" s="3121">
        <v>18545</v>
      </c>
      <c r="L22" s="3121">
        <v>17439</v>
      </c>
      <c r="M22" s="3121">
        <v>21323</v>
      </c>
      <c r="N22" s="3121">
        <v>22863</v>
      </c>
      <c r="O22" s="3121">
        <v>23159</v>
      </c>
      <c r="P22" s="3121">
        <v>21578</v>
      </c>
      <c r="Q22" s="3121">
        <v>20976</v>
      </c>
      <c r="R22" s="3121">
        <v>20508</v>
      </c>
      <c r="S22" s="3121">
        <v>23105</v>
      </c>
      <c r="T22" s="3121">
        <v>22285</v>
      </c>
      <c r="U22" s="3121">
        <v>17724</v>
      </c>
      <c r="V22" s="3121">
        <v>16282</v>
      </c>
      <c r="W22" s="3121">
        <v>12124</v>
      </c>
      <c r="X22" s="3121">
        <v>11938</v>
      </c>
      <c r="Y22" s="3121">
        <v>15390</v>
      </c>
      <c r="Z22" s="3121">
        <v>12333</v>
      </c>
      <c r="AA22" s="3121">
        <v>12368</v>
      </c>
      <c r="AB22" s="3121">
        <v>13607</v>
      </c>
      <c r="AC22" s="3121">
        <v>18740</v>
      </c>
      <c r="AD22" s="3121">
        <v>15126</v>
      </c>
    </row>
    <row r="23" spans="1:30" x14ac:dyDescent="0.25">
      <c r="A23" s="3118" t="s">
        <v>150</v>
      </c>
      <c r="B23" s="3120">
        <v>72545</v>
      </c>
      <c r="C23" s="3120">
        <v>76521</v>
      </c>
      <c r="D23" s="3120">
        <v>69134</v>
      </c>
      <c r="E23" s="3120">
        <v>66313</v>
      </c>
      <c r="F23" s="3120">
        <v>71885</v>
      </c>
      <c r="G23" s="3120">
        <v>73228</v>
      </c>
      <c r="H23" s="3120">
        <v>70901</v>
      </c>
      <c r="I23" s="3120">
        <v>80160</v>
      </c>
      <c r="J23" s="3120">
        <v>87248</v>
      </c>
      <c r="K23" s="3120">
        <v>91903</v>
      </c>
      <c r="L23" s="3120">
        <v>86084</v>
      </c>
      <c r="M23" s="3120">
        <v>87256</v>
      </c>
      <c r="N23" s="3120">
        <v>91443</v>
      </c>
      <c r="O23" s="3120">
        <v>122549</v>
      </c>
      <c r="P23" s="3120">
        <v>157560</v>
      </c>
      <c r="Q23" s="3120">
        <v>161629</v>
      </c>
      <c r="R23" s="3120">
        <v>147813</v>
      </c>
      <c r="S23" s="3120">
        <v>155261</v>
      </c>
      <c r="T23" s="3120">
        <v>166706</v>
      </c>
      <c r="U23" s="3120">
        <v>171718</v>
      </c>
      <c r="V23" s="3120">
        <v>185216</v>
      </c>
      <c r="W23" s="3120">
        <v>194734</v>
      </c>
      <c r="X23" s="3120">
        <v>200025</v>
      </c>
      <c r="Y23" s="3120">
        <v>199313</v>
      </c>
      <c r="Z23" s="3120">
        <v>201467</v>
      </c>
      <c r="AA23" s="3120">
        <v>153286</v>
      </c>
      <c r="AB23" s="3120">
        <v>172777</v>
      </c>
      <c r="AC23" s="3120">
        <v>218794</v>
      </c>
      <c r="AD23" s="3120">
        <v>218240</v>
      </c>
    </row>
    <row r="24" spans="1:30" x14ac:dyDescent="0.25">
      <c r="A24" s="3118" t="s">
        <v>96</v>
      </c>
      <c r="B24" s="3121">
        <v>117424</v>
      </c>
      <c r="C24" s="3121">
        <v>121642</v>
      </c>
      <c r="D24" s="3121">
        <v>130250</v>
      </c>
      <c r="E24" s="3121">
        <v>148764</v>
      </c>
      <c r="F24" s="3121">
        <v>159710</v>
      </c>
      <c r="G24" s="3121">
        <v>154927</v>
      </c>
      <c r="H24" s="3121">
        <v>163554</v>
      </c>
      <c r="I24" s="3121">
        <v>158926</v>
      </c>
      <c r="J24" s="3121">
        <v>174268</v>
      </c>
      <c r="K24" s="3121">
        <v>176522</v>
      </c>
      <c r="L24" s="3121">
        <v>178649</v>
      </c>
      <c r="M24" s="3121">
        <v>181510</v>
      </c>
      <c r="N24" s="3121">
        <v>201960</v>
      </c>
      <c r="O24" s="3121">
        <v>185447</v>
      </c>
      <c r="P24" s="3121">
        <v>182968</v>
      </c>
      <c r="Q24" s="3121">
        <v>202630</v>
      </c>
      <c r="R24" s="3121">
        <v>206043</v>
      </c>
      <c r="S24" s="3121">
        <v>188024</v>
      </c>
      <c r="T24" s="3121">
        <v>222906</v>
      </c>
      <c r="U24" s="3121">
        <v>222122</v>
      </c>
      <c r="V24" s="3121">
        <v>227931</v>
      </c>
      <c r="W24" s="3121">
        <v>232138</v>
      </c>
      <c r="X24" s="3121">
        <v>241605</v>
      </c>
      <c r="Y24" s="3121">
        <v>237743</v>
      </c>
      <c r="Z24" s="3121">
        <v>261498</v>
      </c>
      <c r="AA24" s="3121">
        <v>225731</v>
      </c>
      <c r="AB24" s="3121">
        <v>290473</v>
      </c>
      <c r="AC24" s="3121">
        <v>277185</v>
      </c>
      <c r="AD24" s="3121">
        <v>320078</v>
      </c>
    </row>
    <row r="25" spans="1:30" x14ac:dyDescent="0.25">
      <c r="A25" s="3118" t="s">
        <v>151</v>
      </c>
      <c r="B25" s="3120">
        <v>1322</v>
      </c>
      <c r="C25" s="3120">
        <v>1360</v>
      </c>
      <c r="D25" s="3120">
        <v>1025</v>
      </c>
      <c r="E25" s="3120">
        <v>1014</v>
      </c>
      <c r="F25" s="3120">
        <v>727</v>
      </c>
      <c r="G25" s="3120">
        <v>1291</v>
      </c>
      <c r="H25" s="3120">
        <v>1669</v>
      </c>
      <c r="I25" s="3120">
        <v>2170</v>
      </c>
      <c r="J25" s="3120">
        <v>2228</v>
      </c>
      <c r="K25" s="3120">
        <v>3473</v>
      </c>
      <c r="L25" s="3120">
        <v>3496</v>
      </c>
      <c r="M25" s="3120">
        <v>4163</v>
      </c>
      <c r="N25" s="3120">
        <v>4409</v>
      </c>
      <c r="O25" s="3120">
        <v>5138</v>
      </c>
      <c r="P25" s="3120">
        <v>4316</v>
      </c>
      <c r="Q25" s="3120">
        <v>4913</v>
      </c>
      <c r="R25" s="3120">
        <v>5188</v>
      </c>
      <c r="S25" s="3120">
        <v>5335</v>
      </c>
      <c r="T25" s="3120">
        <v>5598</v>
      </c>
      <c r="U25" s="3120">
        <v>5240</v>
      </c>
      <c r="V25" s="3120">
        <v>5261</v>
      </c>
      <c r="W25" s="3120">
        <v>5859</v>
      </c>
      <c r="X25" s="3120">
        <v>6265</v>
      </c>
      <c r="Y25" s="3120">
        <v>6362</v>
      </c>
      <c r="Z25" s="3120">
        <v>7126</v>
      </c>
      <c r="AA25" s="3120">
        <v>6808</v>
      </c>
      <c r="AB25" s="3120">
        <v>8149</v>
      </c>
      <c r="AC25" s="3120">
        <v>9198</v>
      </c>
      <c r="AD25" s="3120">
        <v>10665</v>
      </c>
    </row>
    <row r="26" spans="1:30" x14ac:dyDescent="0.25">
      <c r="A26" s="3118" t="s">
        <v>152</v>
      </c>
      <c r="B26" s="3121">
        <v>67457</v>
      </c>
      <c r="C26" s="3121">
        <v>75574</v>
      </c>
      <c r="D26" s="3121">
        <v>69341</v>
      </c>
      <c r="E26" s="3121">
        <v>95305</v>
      </c>
      <c r="F26" s="3121">
        <v>83303</v>
      </c>
      <c r="G26" s="3121">
        <v>101044</v>
      </c>
      <c r="H26" s="3121">
        <v>99474</v>
      </c>
      <c r="I26" s="3121">
        <v>100757</v>
      </c>
      <c r="J26" s="3121">
        <v>113594</v>
      </c>
      <c r="K26" s="3121">
        <v>116786</v>
      </c>
      <c r="L26" s="3121">
        <v>119496</v>
      </c>
      <c r="M26" s="3121">
        <v>110879</v>
      </c>
      <c r="N26" s="3121">
        <v>103269</v>
      </c>
      <c r="O26" s="3121">
        <v>93287</v>
      </c>
      <c r="P26" s="3121">
        <v>106570</v>
      </c>
      <c r="Q26" s="3121">
        <v>120706</v>
      </c>
      <c r="R26" s="3121">
        <v>131228</v>
      </c>
      <c r="S26" s="3121">
        <v>124711</v>
      </c>
      <c r="T26" s="3121">
        <v>128122</v>
      </c>
      <c r="U26" s="3121">
        <v>134570</v>
      </c>
      <c r="V26" s="3121">
        <v>131767</v>
      </c>
      <c r="W26" s="3121">
        <v>164586</v>
      </c>
      <c r="X26" s="3121">
        <v>174189</v>
      </c>
      <c r="Y26" s="3121">
        <v>183579</v>
      </c>
      <c r="Z26" s="3121">
        <v>180452</v>
      </c>
      <c r="AA26" s="3121">
        <v>168455</v>
      </c>
      <c r="AB26" s="3121">
        <v>224663</v>
      </c>
      <c r="AC26" s="3121">
        <v>262902</v>
      </c>
      <c r="AD26" s="3121">
        <v>266291</v>
      </c>
    </row>
    <row r="27" spans="1:30" x14ac:dyDescent="0.25">
      <c r="A27" s="3118" t="s">
        <v>153</v>
      </c>
      <c r="B27" s="3120">
        <v>1022</v>
      </c>
      <c r="C27" s="3120">
        <v>802</v>
      </c>
      <c r="D27" s="3120">
        <v>663</v>
      </c>
      <c r="E27" s="3120">
        <v>831</v>
      </c>
      <c r="F27" s="3120">
        <v>877</v>
      </c>
      <c r="G27" s="3120">
        <v>919</v>
      </c>
      <c r="H27" s="3120">
        <v>980</v>
      </c>
      <c r="I27" s="3120">
        <v>1591</v>
      </c>
      <c r="J27" s="3120">
        <v>1559</v>
      </c>
      <c r="K27" s="3120">
        <v>1392</v>
      </c>
      <c r="L27" s="3120">
        <v>799</v>
      </c>
      <c r="M27" s="3120">
        <v>564</v>
      </c>
      <c r="N27" s="3120">
        <v>-36</v>
      </c>
      <c r="O27" s="3120">
        <v>393</v>
      </c>
      <c r="P27" s="3120">
        <v>49</v>
      </c>
      <c r="Q27" s="3120">
        <v>33</v>
      </c>
      <c r="R27" s="3120">
        <v>57</v>
      </c>
      <c r="S27" s="3120">
        <v>265</v>
      </c>
      <c r="T27" s="3120">
        <v>626</v>
      </c>
      <c r="U27" s="3120">
        <v>-138</v>
      </c>
      <c r="V27" s="3120">
        <v>145</v>
      </c>
      <c r="W27" s="3120">
        <v>48</v>
      </c>
      <c r="X27" s="3120">
        <v>524</v>
      </c>
      <c r="Y27" s="3120">
        <v>617</v>
      </c>
      <c r="Z27" s="3120">
        <v>436</v>
      </c>
      <c r="AA27" s="3120">
        <v>598</v>
      </c>
      <c r="AB27" s="3120">
        <v>750</v>
      </c>
      <c r="AC27" s="3120">
        <v>815</v>
      </c>
      <c r="AD27" s="3120">
        <v>-619</v>
      </c>
    </row>
    <row r="28" spans="1:30" x14ac:dyDescent="0.25">
      <c r="A28" s="3118" t="s">
        <v>154</v>
      </c>
      <c r="B28" s="3121">
        <v>846</v>
      </c>
      <c r="C28" s="3121">
        <v>832</v>
      </c>
      <c r="D28" s="3121">
        <v>705</v>
      </c>
      <c r="E28" s="3121">
        <v>915</v>
      </c>
      <c r="F28" s="3121">
        <v>1078</v>
      </c>
      <c r="G28" s="3121">
        <v>1446</v>
      </c>
      <c r="H28" s="3121">
        <v>1555</v>
      </c>
      <c r="I28" s="3121">
        <v>1797</v>
      </c>
      <c r="J28" s="3121">
        <v>1775</v>
      </c>
      <c r="K28" s="3121">
        <v>1805</v>
      </c>
      <c r="L28" s="3121">
        <v>2272</v>
      </c>
      <c r="M28" s="3121">
        <v>1914</v>
      </c>
      <c r="N28" s="3121">
        <v>2784</v>
      </c>
      <c r="O28" s="3121">
        <v>2781</v>
      </c>
      <c r="P28" s="3121">
        <v>3648</v>
      </c>
      <c r="Q28" s="3121">
        <v>3562</v>
      </c>
      <c r="R28" s="3121">
        <v>3772</v>
      </c>
      <c r="S28" s="3121">
        <v>4565</v>
      </c>
      <c r="T28" s="3121">
        <v>4549</v>
      </c>
      <c r="U28" s="3121">
        <v>4857</v>
      </c>
      <c r="V28" s="3121">
        <v>4549</v>
      </c>
      <c r="W28" s="3121">
        <v>4331</v>
      </c>
      <c r="X28" s="3121">
        <v>4153</v>
      </c>
      <c r="Y28" s="3121">
        <v>4202</v>
      </c>
      <c r="Z28" s="3121">
        <v>4075</v>
      </c>
      <c r="AA28" s="3121">
        <v>4126</v>
      </c>
      <c r="AB28" s="3121">
        <v>5430</v>
      </c>
      <c r="AC28" s="3121">
        <v>6113</v>
      </c>
      <c r="AD28" s="3121">
        <v>5563</v>
      </c>
    </row>
    <row r="29" spans="1:30" x14ac:dyDescent="0.25">
      <c r="A29" s="3118" t="s">
        <v>155</v>
      </c>
      <c r="B29" s="3120">
        <v>485</v>
      </c>
      <c r="C29" s="3120">
        <v>708</v>
      </c>
      <c r="D29" s="3120">
        <v>860</v>
      </c>
      <c r="E29" s="3120">
        <v>888</v>
      </c>
      <c r="F29" s="3120">
        <v>863</v>
      </c>
      <c r="G29" s="3120">
        <v>1113</v>
      </c>
      <c r="H29" s="3120">
        <v>1768</v>
      </c>
      <c r="I29" s="3120">
        <v>1935</v>
      </c>
      <c r="J29" s="3120">
        <v>2286</v>
      </c>
      <c r="K29" s="3120">
        <v>2364</v>
      </c>
      <c r="L29" s="3120">
        <v>3153</v>
      </c>
      <c r="M29" s="3120">
        <v>2809</v>
      </c>
      <c r="N29" s="3120">
        <v>4626</v>
      </c>
      <c r="O29" s="3120">
        <v>4230</v>
      </c>
      <c r="P29" s="3120">
        <v>3849</v>
      </c>
      <c r="Q29" s="3120">
        <v>4787</v>
      </c>
      <c r="R29" s="3120">
        <v>6116</v>
      </c>
      <c r="S29" s="3120">
        <v>6817</v>
      </c>
      <c r="T29" s="3120">
        <v>7483</v>
      </c>
      <c r="U29" s="3120">
        <v>8276</v>
      </c>
      <c r="V29" s="3120">
        <v>6456</v>
      </c>
      <c r="W29" s="3120">
        <v>5883</v>
      </c>
      <c r="X29" s="3120">
        <v>8009</v>
      </c>
      <c r="Y29" s="3120">
        <v>9150</v>
      </c>
      <c r="Z29" s="3120">
        <v>8827</v>
      </c>
      <c r="AA29" s="3120">
        <v>8478</v>
      </c>
      <c r="AB29" s="3120">
        <v>7808</v>
      </c>
      <c r="AC29" s="3120">
        <v>9904</v>
      </c>
      <c r="AD29" s="3120">
        <v>9239</v>
      </c>
    </row>
    <row r="30" spans="1:30" x14ac:dyDescent="0.25">
      <c r="A30" s="3118" t="s">
        <v>156</v>
      </c>
      <c r="B30" s="3121">
        <v>1178</v>
      </c>
      <c r="C30" s="3121">
        <v>1407</v>
      </c>
      <c r="D30" s="3121">
        <v>1544</v>
      </c>
      <c r="E30" s="3121">
        <v>1873</v>
      </c>
      <c r="F30" s="3121">
        <v>2333</v>
      </c>
      <c r="G30" s="3121">
        <v>2493</v>
      </c>
      <c r="H30" s="3121">
        <v>2202</v>
      </c>
      <c r="I30" s="3121">
        <v>2349</v>
      </c>
      <c r="J30" s="3121">
        <v>2224</v>
      </c>
      <c r="K30" s="3121">
        <v>4374</v>
      </c>
      <c r="L30" s="3121">
        <v>5081</v>
      </c>
      <c r="M30" s="3121">
        <v>3056</v>
      </c>
      <c r="N30" s="3121">
        <v>5547</v>
      </c>
      <c r="O30" s="3121">
        <v>4822</v>
      </c>
      <c r="P30" s="3121">
        <v>2688</v>
      </c>
      <c r="Q30" s="3121">
        <v>3071</v>
      </c>
      <c r="R30" s="3121">
        <v>2897</v>
      </c>
      <c r="S30" s="3121">
        <v>5761</v>
      </c>
      <c r="T30" s="3121">
        <v>4394</v>
      </c>
      <c r="U30" s="3121">
        <v>5332</v>
      </c>
      <c r="V30" s="3121">
        <v>2895</v>
      </c>
      <c r="W30" s="3121">
        <v>3661</v>
      </c>
      <c r="X30" s="3121">
        <v>6054</v>
      </c>
      <c r="Y30" s="3121">
        <v>4113</v>
      </c>
      <c r="Z30" s="3121">
        <v>2781</v>
      </c>
      <c r="AA30" s="3121">
        <v>4369</v>
      </c>
      <c r="AB30" s="3121">
        <v>5389</v>
      </c>
      <c r="AC30" s="3121">
        <v>5264</v>
      </c>
      <c r="AD30" s="3121">
        <v>2533</v>
      </c>
    </row>
    <row r="31" spans="1:30" x14ac:dyDescent="0.25">
      <c r="A31" s="3118" t="s">
        <v>157</v>
      </c>
      <c r="B31" s="3120">
        <v>2760</v>
      </c>
      <c r="C31" s="3120">
        <v>2684</v>
      </c>
      <c r="D31" s="3120">
        <v>3829</v>
      </c>
      <c r="E31" s="3120">
        <v>4339</v>
      </c>
      <c r="F31" s="3120">
        <v>4624</v>
      </c>
      <c r="G31" s="3120">
        <v>4995</v>
      </c>
      <c r="H31" s="3120">
        <v>6305</v>
      </c>
      <c r="I31" s="3120">
        <v>9574</v>
      </c>
      <c r="J31" s="3120">
        <v>9114</v>
      </c>
      <c r="K31" s="3120">
        <v>9485</v>
      </c>
      <c r="L31" s="3120">
        <v>10517</v>
      </c>
      <c r="M31" s="3120">
        <v>11370</v>
      </c>
      <c r="N31" s="3120">
        <v>10322</v>
      </c>
      <c r="O31" s="3120">
        <v>12530</v>
      </c>
      <c r="P31" s="3120">
        <v>12338</v>
      </c>
      <c r="Q31" s="3120">
        <v>13689</v>
      </c>
      <c r="R31" s="3120">
        <v>14294</v>
      </c>
      <c r="S31" s="3120">
        <v>12461</v>
      </c>
      <c r="T31" s="3120">
        <v>15839</v>
      </c>
      <c r="U31" s="3120">
        <v>15499</v>
      </c>
      <c r="V31" s="3120">
        <v>15883</v>
      </c>
      <c r="W31" s="3120">
        <v>17087</v>
      </c>
      <c r="X31" s="3120">
        <v>16216</v>
      </c>
      <c r="Y31" s="3120">
        <v>17505</v>
      </c>
      <c r="Z31" s="3120">
        <v>18470</v>
      </c>
      <c r="AA31" s="3120">
        <v>18255</v>
      </c>
      <c r="AB31" s="3120">
        <v>21064</v>
      </c>
      <c r="AC31" s="3120">
        <v>22329</v>
      </c>
      <c r="AD31" s="3120">
        <v>27175</v>
      </c>
    </row>
    <row r="32" spans="1:30" x14ac:dyDescent="0.25">
      <c r="A32" s="3118" t="s">
        <v>158</v>
      </c>
      <c r="B32" s="3121">
        <v>542</v>
      </c>
      <c r="C32" s="3121">
        <v>579</v>
      </c>
      <c r="D32" s="3121">
        <v>633</v>
      </c>
      <c r="E32" s="3121">
        <v>735</v>
      </c>
      <c r="F32" s="3121">
        <v>735</v>
      </c>
      <c r="G32" s="3121">
        <v>761</v>
      </c>
      <c r="H32" s="3121">
        <v>816</v>
      </c>
      <c r="I32" s="3121">
        <v>757</v>
      </c>
      <c r="J32" s="3121">
        <v>831</v>
      </c>
      <c r="K32" s="3121">
        <v>942</v>
      </c>
      <c r="L32" s="3121">
        <v>848</v>
      </c>
      <c r="M32" s="3121">
        <v>782</v>
      </c>
      <c r="N32" s="3121">
        <v>682</v>
      </c>
      <c r="O32" s="3121">
        <v>865</v>
      </c>
      <c r="P32" s="3121">
        <v>889</v>
      </c>
      <c r="Q32" s="3121">
        <v>927</v>
      </c>
      <c r="R32" s="3121">
        <v>591</v>
      </c>
      <c r="S32" s="3121">
        <v>1052</v>
      </c>
      <c r="T32" s="3121">
        <v>1180</v>
      </c>
      <c r="U32" s="3121">
        <v>1370</v>
      </c>
      <c r="V32" s="3121">
        <v>1587</v>
      </c>
      <c r="W32" s="3121">
        <v>1432</v>
      </c>
      <c r="X32" s="3121">
        <v>2128</v>
      </c>
      <c r="Y32" s="3121">
        <v>2003</v>
      </c>
      <c r="Z32" s="3121">
        <v>2134</v>
      </c>
      <c r="AA32" s="3121">
        <v>2091</v>
      </c>
      <c r="AB32" s="3121">
        <v>2952</v>
      </c>
      <c r="AC32" s="3121">
        <v>3624</v>
      </c>
      <c r="AD32" s="3121">
        <v>3832</v>
      </c>
    </row>
    <row r="33" spans="1:30" x14ac:dyDescent="0.25">
      <c r="A33" s="3118" t="s">
        <v>159</v>
      </c>
      <c r="B33" s="3120">
        <v>43355</v>
      </c>
      <c r="C33" s="3120">
        <v>44939</v>
      </c>
      <c r="D33" s="3120">
        <v>45160</v>
      </c>
      <c r="E33" s="3120">
        <v>49191</v>
      </c>
      <c r="F33" s="3120">
        <v>53658</v>
      </c>
      <c r="G33" s="3120">
        <v>54890</v>
      </c>
      <c r="H33" s="3120">
        <v>58965</v>
      </c>
      <c r="I33" s="3120">
        <v>64915</v>
      </c>
      <c r="J33" s="3120">
        <v>72229</v>
      </c>
      <c r="K33" s="3120">
        <v>81098</v>
      </c>
      <c r="L33" s="3120">
        <v>86128</v>
      </c>
      <c r="M33" s="3120">
        <v>92266</v>
      </c>
      <c r="N33" s="3120">
        <v>103943</v>
      </c>
      <c r="O33" s="3120">
        <v>95007</v>
      </c>
      <c r="P33" s="3120">
        <v>91872</v>
      </c>
      <c r="Q33" s="3120">
        <v>104601</v>
      </c>
      <c r="R33" s="3120">
        <v>107004</v>
      </c>
      <c r="S33" s="3120">
        <v>107595</v>
      </c>
      <c r="T33" s="3120">
        <v>94873</v>
      </c>
      <c r="U33" s="3120">
        <v>87679</v>
      </c>
      <c r="V33" s="3120">
        <v>105483</v>
      </c>
      <c r="W33" s="3120">
        <v>95583</v>
      </c>
      <c r="X33" s="3120">
        <v>114603</v>
      </c>
      <c r="Y33" s="3120">
        <v>115428</v>
      </c>
      <c r="Z33" s="3120">
        <v>113445</v>
      </c>
      <c r="AA33" s="3120">
        <v>113942</v>
      </c>
      <c r="AB33" s="3120">
        <v>155386</v>
      </c>
      <c r="AC33" s="3120">
        <v>139127</v>
      </c>
      <c r="AD33" s="3120">
        <v>163058</v>
      </c>
    </row>
    <row r="34" spans="1:30" x14ac:dyDescent="0.25">
      <c r="A34" s="3118" t="s">
        <v>160</v>
      </c>
      <c r="B34" s="3121">
        <v>19153</v>
      </c>
      <c r="C34" s="3121">
        <v>16945</v>
      </c>
      <c r="D34" s="3121">
        <v>18549</v>
      </c>
      <c r="E34" s="3121">
        <v>20524</v>
      </c>
      <c r="F34" s="3121">
        <v>21615</v>
      </c>
      <c r="G34" s="3121">
        <v>22527</v>
      </c>
      <c r="H34" s="3121">
        <v>22918</v>
      </c>
      <c r="I34" s="3121">
        <v>30211</v>
      </c>
      <c r="J34" s="3121">
        <v>30399</v>
      </c>
      <c r="K34" s="3121">
        <v>31498</v>
      </c>
      <c r="L34" s="3121">
        <v>32025</v>
      </c>
      <c r="M34" s="3121">
        <v>36695</v>
      </c>
      <c r="N34" s="3121">
        <v>35924</v>
      </c>
      <c r="O34" s="3121">
        <v>36131</v>
      </c>
      <c r="P34" s="3121">
        <v>35373</v>
      </c>
      <c r="Q34" s="3121">
        <v>41829</v>
      </c>
      <c r="R34" s="3121">
        <v>45358</v>
      </c>
      <c r="S34" s="3121">
        <v>40672</v>
      </c>
      <c r="T34" s="3121">
        <v>43087</v>
      </c>
      <c r="U34" s="3121">
        <v>43742</v>
      </c>
      <c r="V34" s="3121">
        <v>44532</v>
      </c>
      <c r="W34" s="3121">
        <v>55398</v>
      </c>
      <c r="X34" s="3121">
        <v>51872</v>
      </c>
      <c r="Y34" s="3121">
        <v>52032</v>
      </c>
      <c r="Z34" s="3121">
        <v>56344</v>
      </c>
      <c r="AA34" s="3121">
        <v>73875</v>
      </c>
      <c r="AB34" s="3121">
        <v>71976</v>
      </c>
      <c r="AC34" s="3121">
        <v>68724</v>
      </c>
      <c r="AD34" s="3121">
        <v>61629</v>
      </c>
    </row>
    <row r="35" spans="1:30" x14ac:dyDescent="0.25">
      <c r="A35" s="3118" t="s">
        <v>161</v>
      </c>
      <c r="B35" s="3120">
        <v>8245</v>
      </c>
      <c r="C35" s="3120">
        <v>10537</v>
      </c>
      <c r="D35" s="3120">
        <v>11985</v>
      </c>
      <c r="E35" s="3120">
        <v>11755</v>
      </c>
      <c r="F35" s="3120">
        <v>14101</v>
      </c>
      <c r="G35" s="3120">
        <v>16739</v>
      </c>
      <c r="H35" s="3120">
        <v>15392</v>
      </c>
      <c r="I35" s="3120">
        <v>16944</v>
      </c>
      <c r="J35" s="3120">
        <v>20703</v>
      </c>
      <c r="K35" s="3120">
        <v>19043</v>
      </c>
      <c r="L35" s="3120">
        <v>24622</v>
      </c>
      <c r="M35" s="3120">
        <v>30004</v>
      </c>
      <c r="N35" s="3120">
        <v>30409</v>
      </c>
      <c r="O35" s="3120">
        <v>39980</v>
      </c>
      <c r="P35" s="3120">
        <v>40526</v>
      </c>
      <c r="Q35" s="3120">
        <v>41779</v>
      </c>
      <c r="R35" s="3120">
        <v>51127</v>
      </c>
      <c r="S35" s="3120">
        <v>49106</v>
      </c>
      <c r="T35" s="3120">
        <v>51649</v>
      </c>
      <c r="U35" s="3120">
        <v>49057</v>
      </c>
      <c r="V35" s="3120">
        <v>57926</v>
      </c>
      <c r="W35" s="3120">
        <v>54692</v>
      </c>
      <c r="X35" s="3120">
        <v>55885</v>
      </c>
      <c r="Y35" s="3120">
        <v>58069</v>
      </c>
      <c r="Z35" s="3120">
        <v>67812</v>
      </c>
      <c r="AA35" s="3120">
        <v>69562</v>
      </c>
      <c r="AB35" s="3120">
        <v>82953</v>
      </c>
      <c r="AC35" s="3120">
        <v>106406</v>
      </c>
      <c r="AD35" s="3120">
        <v>120210</v>
      </c>
    </row>
    <row r="36" spans="1:30" x14ac:dyDescent="0.25">
      <c r="A36" s="3118" t="s">
        <v>103</v>
      </c>
      <c r="B36" s="3121">
        <v>7852</v>
      </c>
      <c r="C36" s="3121">
        <v>8240</v>
      </c>
      <c r="D36" s="3121">
        <v>8082</v>
      </c>
      <c r="E36" s="3121">
        <v>8343</v>
      </c>
      <c r="F36" s="3121">
        <v>7924</v>
      </c>
      <c r="G36" s="3121">
        <v>8087</v>
      </c>
      <c r="H36" s="3121">
        <v>8595</v>
      </c>
      <c r="I36" s="3121">
        <v>8313</v>
      </c>
      <c r="J36" s="3121">
        <v>11499</v>
      </c>
      <c r="K36" s="3121">
        <v>10370</v>
      </c>
      <c r="L36" s="3121">
        <v>9065</v>
      </c>
      <c r="M36" s="3121">
        <v>10046</v>
      </c>
      <c r="N36" s="3121">
        <v>10260</v>
      </c>
      <c r="O36" s="3121">
        <v>7912</v>
      </c>
      <c r="P36" s="3121">
        <v>10562</v>
      </c>
      <c r="Q36" s="3121">
        <v>14383</v>
      </c>
      <c r="R36" s="3121">
        <v>12839</v>
      </c>
      <c r="S36" s="3121">
        <v>13406</v>
      </c>
      <c r="T36" s="3121">
        <v>15496</v>
      </c>
      <c r="U36" s="3121">
        <v>18851</v>
      </c>
      <c r="V36" s="3121">
        <v>18751</v>
      </c>
      <c r="W36" s="3121">
        <v>18781</v>
      </c>
      <c r="X36" s="3121">
        <v>21484</v>
      </c>
      <c r="Y36" s="3121">
        <v>20241</v>
      </c>
      <c r="Z36" s="3121">
        <v>20109</v>
      </c>
      <c r="AA36" s="3121">
        <v>17859</v>
      </c>
      <c r="AB36" s="3121">
        <v>21516</v>
      </c>
      <c r="AC36" s="3121">
        <v>22627</v>
      </c>
      <c r="AD36" s="3121">
        <v>23822</v>
      </c>
    </row>
    <row r="37" spans="1:30" x14ac:dyDescent="0.25">
      <c r="A37" s="3118" t="s">
        <v>162</v>
      </c>
      <c r="B37" s="3120">
        <v>3511</v>
      </c>
      <c r="C37" s="3120">
        <v>955</v>
      </c>
      <c r="D37" s="3120">
        <v>1789</v>
      </c>
      <c r="E37" s="3120">
        <v>5802</v>
      </c>
      <c r="F37" s="3120">
        <v>4930</v>
      </c>
      <c r="G37" s="3120">
        <v>5150</v>
      </c>
      <c r="H37" s="3120">
        <v>5458</v>
      </c>
      <c r="I37" s="3120">
        <v>9092</v>
      </c>
      <c r="J37" s="3120">
        <v>9798</v>
      </c>
      <c r="K37" s="3120">
        <v>8881</v>
      </c>
      <c r="L37" s="3120">
        <v>13217</v>
      </c>
      <c r="M37" s="3120">
        <v>16171</v>
      </c>
      <c r="N37" s="3120">
        <v>30158</v>
      </c>
      <c r="O37" s="3120">
        <v>35483</v>
      </c>
      <c r="P37" s="3120">
        <v>38582</v>
      </c>
      <c r="Q37" s="3120">
        <v>31728</v>
      </c>
      <c r="R37" s="3120">
        <v>33796</v>
      </c>
      <c r="S37" s="3120">
        <v>34506</v>
      </c>
      <c r="T37" s="3120">
        <v>34769</v>
      </c>
      <c r="U37" s="3120">
        <v>38251</v>
      </c>
      <c r="V37" s="3120">
        <v>39146</v>
      </c>
      <c r="W37" s="3120">
        <v>36621</v>
      </c>
      <c r="X37" s="3120">
        <v>43878</v>
      </c>
      <c r="Y37" s="3120">
        <v>49760</v>
      </c>
      <c r="Z37" s="3120">
        <v>44726</v>
      </c>
      <c r="AA37" s="3120">
        <v>46612</v>
      </c>
      <c r="AB37" s="3120">
        <v>50939</v>
      </c>
      <c r="AC37" s="3120">
        <v>63838</v>
      </c>
      <c r="AD37" s="3120">
        <v>80003</v>
      </c>
    </row>
    <row r="38" spans="1:30" x14ac:dyDescent="0.25">
      <c r="A38" s="3118" t="s">
        <v>163</v>
      </c>
      <c r="B38" s="3121">
        <v>1395</v>
      </c>
      <c r="C38" s="3121">
        <v>1405</v>
      </c>
      <c r="D38" s="3121">
        <v>1939</v>
      </c>
      <c r="E38" s="3121">
        <v>2188</v>
      </c>
      <c r="F38" s="3121">
        <v>2658</v>
      </c>
      <c r="G38" s="3121">
        <v>2552</v>
      </c>
      <c r="H38" s="3121">
        <v>2786</v>
      </c>
      <c r="I38" s="3121">
        <v>2900</v>
      </c>
      <c r="J38" s="3121">
        <v>3351</v>
      </c>
      <c r="K38" s="3121">
        <v>3330</v>
      </c>
      <c r="L38" s="3121">
        <v>3288</v>
      </c>
      <c r="M38" s="3121">
        <v>3859</v>
      </c>
      <c r="N38" s="3121">
        <v>4638</v>
      </c>
      <c r="O38" s="3121">
        <v>5001</v>
      </c>
      <c r="P38" s="3121">
        <v>4286</v>
      </c>
      <c r="Q38" s="3121">
        <v>4217</v>
      </c>
      <c r="R38" s="3121">
        <v>4663</v>
      </c>
      <c r="S38" s="3121">
        <v>4319</v>
      </c>
      <c r="T38" s="3121">
        <v>4807</v>
      </c>
      <c r="U38" s="3121">
        <v>5654</v>
      </c>
      <c r="V38" s="3121">
        <v>5279</v>
      </c>
      <c r="W38" s="3121">
        <v>5744</v>
      </c>
      <c r="X38" s="3121">
        <v>6483</v>
      </c>
      <c r="Y38" s="3121">
        <v>6727</v>
      </c>
      <c r="Z38" s="3121">
        <v>7002</v>
      </c>
      <c r="AA38" s="3121">
        <v>7356</v>
      </c>
      <c r="AB38" s="3121">
        <v>7279</v>
      </c>
      <c r="AC38" s="3121">
        <v>7053</v>
      </c>
      <c r="AD38" s="3121">
        <v>9607</v>
      </c>
    </row>
    <row r="39" spans="1:30" x14ac:dyDescent="0.25">
      <c r="A39" s="3118" t="s">
        <v>164</v>
      </c>
      <c r="B39" s="3120">
        <v>965</v>
      </c>
      <c r="C39" s="3120">
        <v>1660</v>
      </c>
      <c r="D39" s="3120">
        <v>1979</v>
      </c>
      <c r="E39" s="3120">
        <v>2442</v>
      </c>
      <c r="F39" s="3120">
        <v>2634</v>
      </c>
      <c r="G39" s="3120">
        <v>3379</v>
      </c>
      <c r="H39" s="3120">
        <v>4042</v>
      </c>
      <c r="I39" s="3120">
        <v>4383</v>
      </c>
      <c r="J39" s="3120">
        <v>4202</v>
      </c>
      <c r="K39" s="3120">
        <v>5345</v>
      </c>
      <c r="L39" s="3120">
        <v>6145</v>
      </c>
      <c r="M39" s="3120">
        <v>7659</v>
      </c>
      <c r="N39" s="3120">
        <v>10345</v>
      </c>
      <c r="O39" s="3120">
        <v>11392</v>
      </c>
      <c r="P39" s="3120">
        <v>9852</v>
      </c>
      <c r="Q39" s="3120">
        <v>11798</v>
      </c>
      <c r="R39" s="3120">
        <v>11528</v>
      </c>
      <c r="S39" s="3120">
        <v>13516</v>
      </c>
      <c r="T39" s="3120">
        <v>14114</v>
      </c>
      <c r="U39" s="3120">
        <v>13778</v>
      </c>
      <c r="V39" s="3120">
        <v>11429</v>
      </c>
      <c r="W39" s="3120">
        <v>11317</v>
      </c>
      <c r="X39" s="3120">
        <v>11927</v>
      </c>
      <c r="Y39" s="3120">
        <v>12217</v>
      </c>
      <c r="Z39" s="3120">
        <v>11544</v>
      </c>
      <c r="AA39" s="3120">
        <v>12325</v>
      </c>
      <c r="AB39" s="3120">
        <v>13085</v>
      </c>
      <c r="AC39" s="3120">
        <v>10384</v>
      </c>
      <c r="AD39" s="3120">
        <v>21282</v>
      </c>
    </row>
    <row r="40" spans="1:30" x14ac:dyDescent="0.25">
      <c r="A40" s="3118" t="s">
        <v>165</v>
      </c>
      <c r="B40" s="3121">
        <v>16191</v>
      </c>
      <c r="C40" s="3121">
        <v>15788</v>
      </c>
      <c r="D40" s="3121">
        <v>18725</v>
      </c>
      <c r="E40" s="3121">
        <v>19242</v>
      </c>
      <c r="F40" s="3121">
        <v>21990</v>
      </c>
      <c r="G40" s="3121">
        <v>21359</v>
      </c>
      <c r="H40" s="3121">
        <v>26353</v>
      </c>
      <c r="I40" s="3121">
        <v>26068</v>
      </c>
      <c r="J40" s="3121">
        <v>25610</v>
      </c>
      <c r="K40" s="3121">
        <v>28414</v>
      </c>
      <c r="L40" s="3121">
        <v>28804</v>
      </c>
      <c r="M40" s="3121">
        <v>30530</v>
      </c>
      <c r="N40" s="3121">
        <v>32604</v>
      </c>
      <c r="O40" s="3121">
        <v>30134</v>
      </c>
      <c r="P40" s="3121">
        <v>27900</v>
      </c>
      <c r="Q40" s="3121">
        <v>30502</v>
      </c>
      <c r="R40" s="3121">
        <v>28039</v>
      </c>
      <c r="S40" s="3121">
        <v>27032</v>
      </c>
      <c r="T40" s="3121">
        <v>26827</v>
      </c>
      <c r="U40" s="3121">
        <v>28424</v>
      </c>
      <c r="V40" s="3121">
        <v>29888</v>
      </c>
      <c r="W40" s="3121">
        <v>31027</v>
      </c>
      <c r="X40" s="3121">
        <v>34132</v>
      </c>
      <c r="Y40" s="3121">
        <v>33356</v>
      </c>
      <c r="Z40" s="3121">
        <v>34802</v>
      </c>
      <c r="AA40" s="3121">
        <v>37713</v>
      </c>
      <c r="AB40" s="3121">
        <v>37977</v>
      </c>
      <c r="AC40" s="3121">
        <v>39622</v>
      </c>
      <c r="AD40" s="3121">
        <v>36477</v>
      </c>
    </row>
    <row r="41" spans="1:30" x14ac:dyDescent="0.25">
      <c r="A41" s="3118" t="s">
        <v>166</v>
      </c>
      <c r="B41" s="3120">
        <v>37657</v>
      </c>
      <c r="C41" s="3120">
        <v>40664</v>
      </c>
      <c r="D41" s="3120">
        <v>42465</v>
      </c>
      <c r="E41" s="3120">
        <v>44237</v>
      </c>
      <c r="F41" s="3120">
        <v>47746</v>
      </c>
      <c r="G41" s="3120">
        <v>48072</v>
      </c>
      <c r="H41" s="3120">
        <v>38236</v>
      </c>
      <c r="I41" s="3120">
        <v>49522</v>
      </c>
      <c r="J41" s="3120">
        <v>51532</v>
      </c>
      <c r="K41" s="3120">
        <v>52852</v>
      </c>
      <c r="L41" s="3120">
        <v>55443</v>
      </c>
      <c r="M41" s="3120">
        <v>60535</v>
      </c>
      <c r="N41" s="3120">
        <v>60201</v>
      </c>
      <c r="O41" s="3120">
        <v>53476</v>
      </c>
      <c r="P41" s="3120">
        <v>43019</v>
      </c>
      <c r="Q41" s="3120">
        <v>62727</v>
      </c>
      <c r="R41" s="3120">
        <v>63894</v>
      </c>
      <c r="S41" s="3120">
        <v>54169</v>
      </c>
      <c r="T41" s="3120">
        <v>59237</v>
      </c>
      <c r="U41" s="3120">
        <v>56456</v>
      </c>
      <c r="V41" s="3120">
        <v>62119</v>
      </c>
      <c r="W41" s="3120">
        <v>52652</v>
      </c>
      <c r="X41" s="3120">
        <v>58587</v>
      </c>
      <c r="Y41" s="3120">
        <v>61237</v>
      </c>
      <c r="Z41" s="3120">
        <v>62160</v>
      </c>
      <c r="AA41" s="3120">
        <v>71607</v>
      </c>
      <c r="AB41" s="3120">
        <v>86224</v>
      </c>
      <c r="AC41" s="3120">
        <v>80234</v>
      </c>
      <c r="AD41" s="3120">
        <v>71680</v>
      </c>
    </row>
    <row r="42" spans="1:30" x14ac:dyDescent="0.25">
      <c r="A42" s="3118" t="s">
        <v>167</v>
      </c>
      <c r="B42" s="3121" t="s">
        <v>140</v>
      </c>
      <c r="C42" s="3121" t="s">
        <v>140</v>
      </c>
      <c r="D42" s="3121" t="s">
        <v>140</v>
      </c>
      <c r="E42" s="3121" t="s">
        <v>140</v>
      </c>
      <c r="F42" s="3121" t="s">
        <v>140</v>
      </c>
      <c r="G42" s="3121">
        <v>1245</v>
      </c>
      <c r="H42" s="3121">
        <v>1189</v>
      </c>
      <c r="I42" s="3121">
        <v>1791</v>
      </c>
      <c r="J42" s="3121">
        <v>1172</v>
      </c>
      <c r="K42" s="3121">
        <v>1082</v>
      </c>
      <c r="L42" s="3121">
        <v>505</v>
      </c>
      <c r="M42" s="3121">
        <v>-415</v>
      </c>
      <c r="N42" s="3121">
        <v>-937</v>
      </c>
      <c r="O42" s="3121">
        <v>-427</v>
      </c>
      <c r="P42" s="3121">
        <v>878</v>
      </c>
      <c r="Q42" s="3121">
        <v>1203</v>
      </c>
      <c r="R42" s="3121">
        <v>1056</v>
      </c>
      <c r="S42" s="3121">
        <v>39</v>
      </c>
      <c r="T42" s="3121">
        <v>1810</v>
      </c>
      <c r="U42" s="3121">
        <v>1848</v>
      </c>
      <c r="V42" s="3121" t="s">
        <v>140</v>
      </c>
      <c r="W42" s="3121" t="s">
        <v>140</v>
      </c>
      <c r="X42" s="3121" t="s">
        <v>140</v>
      </c>
      <c r="Y42" s="3121" t="s">
        <v>140</v>
      </c>
      <c r="Z42" s="3121" t="s">
        <v>140</v>
      </c>
      <c r="AA42" s="3121" t="s">
        <v>140</v>
      </c>
      <c r="AB42" s="3121" t="s">
        <v>140</v>
      </c>
      <c r="AC42" s="3121" t="s">
        <v>140</v>
      </c>
      <c r="AD42" s="3121" t="s">
        <v>140</v>
      </c>
    </row>
    <row r="43" spans="1:30" x14ac:dyDescent="0.25">
      <c r="A43" s="3118" t="s">
        <v>168</v>
      </c>
      <c r="B43" s="3120">
        <v>15960</v>
      </c>
      <c r="C43" s="3120">
        <v>18119</v>
      </c>
      <c r="D43" s="3120">
        <v>20302</v>
      </c>
      <c r="E43" s="3120">
        <v>18155</v>
      </c>
      <c r="F43" s="3120">
        <v>20328</v>
      </c>
      <c r="G43" s="3120">
        <v>24478</v>
      </c>
      <c r="H43" s="3120">
        <v>30610</v>
      </c>
      <c r="I43" s="3120">
        <v>26566</v>
      </c>
      <c r="J43" s="3120">
        <v>25409</v>
      </c>
      <c r="K43" s="3120">
        <v>26151</v>
      </c>
      <c r="L43" s="3120">
        <v>31393</v>
      </c>
      <c r="M43" s="3120">
        <v>45482</v>
      </c>
      <c r="N43" s="3120">
        <v>41960</v>
      </c>
      <c r="O43" s="3120">
        <v>44690</v>
      </c>
      <c r="P43" s="3120">
        <v>39357</v>
      </c>
      <c r="Q43" s="3120">
        <v>47761</v>
      </c>
      <c r="R43" s="3120">
        <v>50963</v>
      </c>
      <c r="S43" s="3120">
        <v>59351</v>
      </c>
      <c r="T43" s="3120">
        <v>63188</v>
      </c>
      <c r="U43" s="3120">
        <v>65487</v>
      </c>
      <c r="V43" s="3120">
        <v>55930</v>
      </c>
      <c r="W43" s="3120">
        <v>55353</v>
      </c>
      <c r="X43" s="3120">
        <v>55689</v>
      </c>
      <c r="Y43" s="3120">
        <v>59926</v>
      </c>
      <c r="Z43" s="3120">
        <v>50210</v>
      </c>
      <c r="AA43" s="3120">
        <v>50395</v>
      </c>
      <c r="AB43" s="3120">
        <v>55844</v>
      </c>
      <c r="AC43" s="3120">
        <v>82084</v>
      </c>
      <c r="AD43" s="3120" t="s">
        <v>140</v>
      </c>
    </row>
    <row r="44" spans="1:30" s="2970" customFormat="1" x14ac:dyDescent="0.25">
      <c r="A44" s="3143" t="s">
        <v>169</v>
      </c>
      <c r="B44" s="3144">
        <v>36081</v>
      </c>
      <c r="C44" s="3144">
        <v>34524</v>
      </c>
      <c r="D44" s="3144">
        <v>26765</v>
      </c>
      <c r="E44" s="3144">
        <v>32826</v>
      </c>
      <c r="F44" s="3144">
        <v>34987</v>
      </c>
      <c r="G44" s="3144">
        <v>34141</v>
      </c>
      <c r="H44" s="3144">
        <v>50074</v>
      </c>
      <c r="I44" s="3144">
        <v>39886</v>
      </c>
      <c r="J44" s="3144">
        <v>48616</v>
      </c>
      <c r="K44" s="3144">
        <v>50285</v>
      </c>
      <c r="L44" s="3144">
        <v>63370</v>
      </c>
      <c r="M44" s="3144">
        <v>61861</v>
      </c>
      <c r="N44" s="3144">
        <v>59809</v>
      </c>
      <c r="O44" s="3144">
        <v>63856</v>
      </c>
      <c r="P44" s="3144">
        <v>43146</v>
      </c>
      <c r="Q44" s="3144">
        <v>58443</v>
      </c>
      <c r="R44" s="3144">
        <v>53572</v>
      </c>
      <c r="S44" s="3144">
        <v>56545</v>
      </c>
      <c r="T44" s="3144">
        <v>52391</v>
      </c>
      <c r="U44" s="3144">
        <v>60329</v>
      </c>
      <c r="V44" s="3144">
        <v>60271</v>
      </c>
      <c r="W44" s="3144">
        <v>55606</v>
      </c>
      <c r="X44" s="3144">
        <v>55993</v>
      </c>
      <c r="Y44" s="3144">
        <v>61318</v>
      </c>
      <c r="Z44" s="3144">
        <v>49791</v>
      </c>
      <c r="AA44" s="3144">
        <v>42012</v>
      </c>
      <c r="AB44" s="3144">
        <v>71949</v>
      </c>
      <c r="AC44" s="3144">
        <v>84675</v>
      </c>
      <c r="AD44" s="3144">
        <v>70345</v>
      </c>
    </row>
    <row r="45" spans="1:30" x14ac:dyDescent="0.25">
      <c r="A45" s="3118" t="s">
        <v>170</v>
      </c>
      <c r="B45" s="3120">
        <v>123608</v>
      </c>
      <c r="C45" s="3120">
        <v>137976</v>
      </c>
      <c r="D45" s="3120">
        <v>160636</v>
      </c>
      <c r="E45" s="3120">
        <v>183052</v>
      </c>
      <c r="F45" s="3120">
        <v>174970</v>
      </c>
      <c r="G45" s="3120">
        <v>196061</v>
      </c>
      <c r="H45" s="3120">
        <v>184900</v>
      </c>
      <c r="I45" s="3120">
        <v>218563</v>
      </c>
      <c r="J45" s="3120">
        <v>213451</v>
      </c>
      <c r="K45" s="3120">
        <v>206149</v>
      </c>
      <c r="L45" s="3120">
        <v>215016</v>
      </c>
      <c r="M45" s="3120">
        <v>217527</v>
      </c>
      <c r="N45" s="3120">
        <v>209348</v>
      </c>
      <c r="O45" s="3120">
        <v>188273</v>
      </c>
      <c r="P45" s="3120">
        <v>153215</v>
      </c>
      <c r="Q45" s="3120">
        <v>205045</v>
      </c>
      <c r="R45" s="3120">
        <v>204096</v>
      </c>
      <c r="S45" s="3120">
        <v>195034</v>
      </c>
      <c r="T45" s="3120">
        <v>168553</v>
      </c>
      <c r="U45" s="3120">
        <v>201482</v>
      </c>
      <c r="V45" s="3120">
        <v>198708</v>
      </c>
      <c r="W45" s="3120">
        <v>201738</v>
      </c>
      <c r="X45" s="3120">
        <v>229970</v>
      </c>
      <c r="Y45" s="3120">
        <v>215315</v>
      </c>
      <c r="Z45" s="3120">
        <v>223420</v>
      </c>
      <c r="AA45" s="3120" t="s">
        <v>140</v>
      </c>
      <c r="AB45" s="3120" t="s">
        <v>140</v>
      </c>
      <c r="AC45" s="3120" t="s">
        <v>140</v>
      </c>
      <c r="AD45" s="3120" t="s">
        <v>140</v>
      </c>
    </row>
    <row r="46" spans="1:30" x14ac:dyDescent="0.25">
      <c r="A46" s="3118" t="s">
        <v>171</v>
      </c>
      <c r="B46" s="3121" t="s">
        <v>140</v>
      </c>
      <c r="C46" s="3121" t="s">
        <v>140</v>
      </c>
      <c r="D46" s="3121" t="s">
        <v>140</v>
      </c>
      <c r="E46" s="3121" t="s">
        <v>140</v>
      </c>
      <c r="F46" s="3121" t="s">
        <v>140</v>
      </c>
      <c r="G46" s="3121" t="s">
        <v>140</v>
      </c>
      <c r="H46" s="3121" t="s">
        <v>140</v>
      </c>
      <c r="I46" s="3121" t="s">
        <v>140</v>
      </c>
      <c r="J46" s="3121" t="s">
        <v>140</v>
      </c>
      <c r="K46" s="3121" t="s">
        <v>140</v>
      </c>
      <c r="L46" s="3121" t="s">
        <v>140</v>
      </c>
      <c r="M46" s="3121" t="s">
        <v>140</v>
      </c>
      <c r="N46" s="3121" t="s">
        <v>140</v>
      </c>
      <c r="O46" s="3121" t="s">
        <v>140</v>
      </c>
      <c r="P46" s="3121" t="s">
        <v>140</v>
      </c>
      <c r="Q46" s="3121" t="s">
        <v>140</v>
      </c>
      <c r="R46" s="3121" t="s">
        <v>140</v>
      </c>
      <c r="S46" s="3121" t="s">
        <v>140</v>
      </c>
      <c r="T46" s="3121" t="s">
        <v>140</v>
      </c>
      <c r="U46" s="3121" t="s">
        <v>140</v>
      </c>
      <c r="V46" s="3121" t="s">
        <v>140</v>
      </c>
      <c r="W46" s="3121" t="s">
        <v>140</v>
      </c>
      <c r="X46" s="3121" t="s">
        <v>140</v>
      </c>
      <c r="Y46" s="3121" t="s">
        <v>140</v>
      </c>
      <c r="Z46" s="3121" t="s">
        <v>140</v>
      </c>
      <c r="AA46" s="3121" t="s">
        <v>140</v>
      </c>
      <c r="AB46" s="3121" t="s">
        <v>140</v>
      </c>
      <c r="AC46" s="3121" t="s">
        <v>140</v>
      </c>
      <c r="AD46" s="3121" t="s">
        <v>140</v>
      </c>
    </row>
    <row r="47" spans="1:30" x14ac:dyDescent="0.25">
      <c r="A47" s="3118" t="s">
        <v>172</v>
      </c>
      <c r="B47" s="3120" t="s">
        <v>140</v>
      </c>
      <c r="C47" s="3120" t="s">
        <v>140</v>
      </c>
      <c r="D47" s="3120" t="s">
        <v>140</v>
      </c>
      <c r="E47" s="3120" t="s">
        <v>140</v>
      </c>
      <c r="F47" s="3120" t="s">
        <v>140</v>
      </c>
      <c r="G47" s="3120" t="s">
        <v>140</v>
      </c>
      <c r="H47" s="3120" t="s">
        <v>140</v>
      </c>
      <c r="I47" s="3120" t="s">
        <v>140</v>
      </c>
      <c r="J47" s="3120" t="s">
        <v>140</v>
      </c>
      <c r="K47" s="3120" t="s">
        <v>140</v>
      </c>
      <c r="L47" s="3120">
        <v>2105</v>
      </c>
      <c r="M47" s="3120">
        <v>2127</v>
      </c>
      <c r="N47" s="3120">
        <v>2296</v>
      </c>
      <c r="O47" s="3120">
        <v>1822</v>
      </c>
      <c r="P47" s="3120">
        <v>2979</v>
      </c>
      <c r="Q47" s="3120">
        <v>2956</v>
      </c>
      <c r="R47" s="3120">
        <v>3871</v>
      </c>
      <c r="S47" s="3120">
        <v>4326</v>
      </c>
      <c r="T47" s="3120">
        <v>5469</v>
      </c>
      <c r="U47" s="3120">
        <v>4509</v>
      </c>
      <c r="V47" s="3120">
        <v>4841</v>
      </c>
      <c r="W47" s="3120">
        <v>5603</v>
      </c>
      <c r="X47" s="3120">
        <v>5228</v>
      </c>
      <c r="Y47" s="3120">
        <v>4582</v>
      </c>
      <c r="Z47" s="3120">
        <v>4812</v>
      </c>
      <c r="AA47" s="3120">
        <v>5947</v>
      </c>
      <c r="AB47" s="3120">
        <v>4771</v>
      </c>
      <c r="AC47" s="3120">
        <v>4243</v>
      </c>
      <c r="AD47" s="3120" t="s">
        <v>140</v>
      </c>
    </row>
    <row r="48" spans="1:30" x14ac:dyDescent="0.25">
      <c r="A48" s="3118" t="s">
        <v>173</v>
      </c>
      <c r="B48" s="3121" t="s">
        <v>140</v>
      </c>
      <c r="C48" s="3121" t="s">
        <v>140</v>
      </c>
      <c r="D48" s="3121" t="s">
        <v>140</v>
      </c>
      <c r="E48" s="3121" t="s">
        <v>140</v>
      </c>
      <c r="F48" s="3121" t="s">
        <v>140</v>
      </c>
      <c r="G48" s="3121" t="s">
        <v>140</v>
      </c>
      <c r="H48" s="3121" t="s">
        <v>140</v>
      </c>
      <c r="I48" s="3121" t="s">
        <v>140</v>
      </c>
      <c r="J48" s="3121" t="s">
        <v>140</v>
      </c>
      <c r="K48" s="3121" t="s">
        <v>140</v>
      </c>
      <c r="L48" s="3121" t="s">
        <v>140</v>
      </c>
      <c r="M48" s="3121" t="s">
        <v>140</v>
      </c>
      <c r="N48" s="3121" t="s">
        <v>140</v>
      </c>
      <c r="O48" s="3121" t="s">
        <v>140</v>
      </c>
      <c r="P48" s="3121">
        <v>59457</v>
      </c>
      <c r="Q48" s="3121">
        <v>65223</v>
      </c>
      <c r="R48" s="3121">
        <v>66106</v>
      </c>
      <c r="S48" s="3121">
        <v>73989</v>
      </c>
      <c r="T48" s="3121">
        <v>65516</v>
      </c>
      <c r="U48" s="3121">
        <v>65090</v>
      </c>
      <c r="V48" s="3121">
        <v>69070</v>
      </c>
      <c r="W48" s="3121">
        <v>75720</v>
      </c>
      <c r="X48" s="3121">
        <v>75710</v>
      </c>
      <c r="Y48" s="3121">
        <v>87864</v>
      </c>
      <c r="Z48" s="3121">
        <v>101460</v>
      </c>
      <c r="AA48" s="3121">
        <v>104797</v>
      </c>
      <c r="AB48" s="3121">
        <v>117343</v>
      </c>
      <c r="AC48" s="3121">
        <v>140518</v>
      </c>
      <c r="AD48" s="3121">
        <v>155354</v>
      </c>
    </row>
    <row r="50" spans="1:2" x14ac:dyDescent="0.25">
      <c r="A50" s="3113" t="s">
        <v>174</v>
      </c>
      <c r="B50" s="3112"/>
    </row>
    <row r="51" spans="1:2" x14ac:dyDescent="0.25">
      <c r="A51" s="3113" t="s">
        <v>140</v>
      </c>
      <c r="B51" s="3114" t="s">
        <v>175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D51"/>
  <sheetViews>
    <sheetView topLeftCell="N21" workbookViewId="0">
      <selection activeCell="AC44" sqref="AC44"/>
    </sheetView>
  </sheetViews>
  <sheetFormatPr baseColWidth="10" defaultRowHeight="15" x14ac:dyDescent="0.25"/>
  <sheetData>
    <row r="1" spans="1:30" x14ac:dyDescent="0.25">
      <c r="A1" s="3124" t="s">
        <v>122</v>
      </c>
      <c r="B1" s="3122"/>
      <c r="C1" s="3122"/>
      <c r="D1" s="3122"/>
      <c r="E1" s="3122"/>
      <c r="F1" s="3122"/>
      <c r="G1" s="3122"/>
      <c r="H1" s="3122"/>
      <c r="I1" s="3122"/>
      <c r="J1" s="3122"/>
      <c r="K1" s="3122"/>
      <c r="L1" s="3122"/>
      <c r="M1" s="3122"/>
      <c r="N1" s="3122"/>
      <c r="O1" s="3122"/>
      <c r="P1" s="3122"/>
      <c r="Q1" s="3122"/>
      <c r="R1" s="3122"/>
      <c r="S1" s="3122"/>
      <c r="T1" s="3122"/>
      <c r="U1" s="3122"/>
      <c r="V1" s="3122"/>
      <c r="W1" s="3122"/>
      <c r="X1" s="3122"/>
      <c r="Y1" s="3122"/>
      <c r="Z1" s="3122"/>
      <c r="AA1" s="3122"/>
      <c r="AB1" s="3122"/>
      <c r="AC1" s="3122"/>
      <c r="AD1" s="3122"/>
    </row>
    <row r="2" spans="1:30" x14ac:dyDescent="0.25">
      <c r="A2" s="3124" t="s">
        <v>123</v>
      </c>
      <c r="B2" s="3123" t="s">
        <v>124</v>
      </c>
      <c r="C2" s="3122"/>
      <c r="D2" s="3122"/>
      <c r="E2" s="3122"/>
      <c r="F2" s="3122"/>
      <c r="G2" s="3122"/>
      <c r="H2" s="3122"/>
      <c r="I2" s="3122"/>
      <c r="J2" s="3122"/>
      <c r="K2" s="3122"/>
      <c r="L2" s="3122"/>
      <c r="M2" s="3122"/>
      <c r="N2" s="3122"/>
      <c r="O2" s="3122"/>
      <c r="P2" s="3122"/>
      <c r="Q2" s="3122"/>
      <c r="R2" s="3122"/>
      <c r="S2" s="3122"/>
      <c r="T2" s="3122"/>
      <c r="U2" s="3122"/>
      <c r="V2" s="3122"/>
      <c r="W2" s="3122"/>
      <c r="X2" s="3122"/>
      <c r="Y2" s="3122"/>
      <c r="Z2" s="3122"/>
      <c r="AA2" s="3122"/>
      <c r="AB2" s="3122"/>
      <c r="AC2" s="3122"/>
      <c r="AD2" s="3122"/>
    </row>
    <row r="3" spans="1:30" x14ac:dyDescent="0.25">
      <c r="A3" s="3124" t="s">
        <v>125</v>
      </c>
      <c r="B3" s="3124" t="s">
        <v>126</v>
      </c>
      <c r="C3" s="3122"/>
      <c r="D3" s="3122"/>
      <c r="E3" s="3122"/>
      <c r="F3" s="3122"/>
      <c r="G3" s="3122"/>
      <c r="H3" s="3122"/>
      <c r="I3" s="3122"/>
      <c r="J3" s="3122"/>
      <c r="K3" s="3122"/>
      <c r="L3" s="3122"/>
      <c r="M3" s="3122"/>
      <c r="N3" s="3122"/>
      <c r="O3" s="3122"/>
      <c r="P3" s="3122"/>
      <c r="Q3" s="3122"/>
      <c r="R3" s="3122"/>
      <c r="S3" s="3122"/>
      <c r="T3" s="3122"/>
      <c r="U3" s="3122"/>
      <c r="V3" s="3122"/>
      <c r="W3" s="3122"/>
      <c r="X3" s="3122"/>
      <c r="Y3" s="3122"/>
      <c r="Z3" s="3122"/>
      <c r="AA3" s="3122"/>
      <c r="AB3" s="3122"/>
      <c r="AC3" s="3122"/>
      <c r="AD3" s="3122"/>
    </row>
    <row r="5" spans="1:30" x14ac:dyDescent="0.25">
      <c r="A5" s="3123" t="s">
        <v>127</v>
      </c>
      <c r="B5" s="3122"/>
      <c r="C5" s="3124" t="s">
        <v>128</v>
      </c>
      <c r="D5" s="3122"/>
      <c r="E5" s="3122"/>
      <c r="F5" s="3122"/>
      <c r="G5" s="3122"/>
      <c r="H5" s="3122"/>
      <c r="I5" s="3122"/>
      <c r="J5" s="3122"/>
      <c r="K5" s="3122"/>
      <c r="L5" s="3122"/>
      <c r="M5" s="3122"/>
      <c r="N5" s="3122"/>
      <c r="O5" s="3122"/>
      <c r="P5" s="3122"/>
      <c r="Q5" s="3122"/>
      <c r="R5" s="3122"/>
      <c r="S5" s="3122"/>
      <c r="T5" s="3122"/>
      <c r="U5" s="3122"/>
      <c r="V5" s="3122"/>
      <c r="W5" s="3122"/>
      <c r="X5" s="3122"/>
      <c r="Y5" s="3122"/>
      <c r="Z5" s="3122"/>
      <c r="AA5" s="3122"/>
      <c r="AB5" s="3122"/>
      <c r="AC5" s="3122"/>
      <c r="AD5" s="3122"/>
    </row>
    <row r="6" spans="1:30" x14ac:dyDescent="0.25">
      <c r="A6" s="3123" t="s">
        <v>129</v>
      </c>
      <c r="B6" s="3122"/>
      <c r="C6" s="3124" t="s">
        <v>130</v>
      </c>
      <c r="D6" s="3122"/>
      <c r="E6" s="3122"/>
      <c r="F6" s="3122"/>
      <c r="G6" s="3122"/>
      <c r="H6" s="3122"/>
      <c r="I6" s="3122"/>
      <c r="J6" s="3122"/>
      <c r="K6" s="3122"/>
      <c r="L6" s="3122"/>
      <c r="M6" s="3122"/>
      <c r="N6" s="3122"/>
      <c r="O6" s="3122"/>
      <c r="P6" s="3122"/>
      <c r="Q6" s="3122"/>
      <c r="R6" s="3122"/>
      <c r="S6" s="3122"/>
      <c r="T6" s="3122"/>
      <c r="U6" s="3122"/>
      <c r="V6" s="3122"/>
      <c r="W6" s="3122"/>
      <c r="X6" s="3122"/>
      <c r="Y6" s="3122"/>
      <c r="Z6" s="3122"/>
      <c r="AA6" s="3122"/>
      <c r="AB6" s="3122"/>
      <c r="AC6" s="3122"/>
      <c r="AD6" s="3122"/>
    </row>
    <row r="7" spans="1:30" x14ac:dyDescent="0.25">
      <c r="A7" s="3123" t="s">
        <v>131</v>
      </c>
      <c r="B7" s="3122"/>
      <c r="C7" s="3124" t="s">
        <v>132</v>
      </c>
      <c r="D7" s="3122"/>
      <c r="E7" s="3122"/>
      <c r="F7" s="3122"/>
      <c r="G7" s="3122"/>
      <c r="H7" s="3122"/>
      <c r="I7" s="3122"/>
      <c r="J7" s="3122"/>
      <c r="K7" s="3122"/>
      <c r="L7" s="3122"/>
      <c r="M7" s="3122"/>
      <c r="N7" s="3122"/>
      <c r="O7" s="3122"/>
      <c r="P7" s="3122"/>
      <c r="Q7" s="3122"/>
      <c r="R7" s="3122"/>
      <c r="S7" s="3122"/>
      <c r="T7" s="3122"/>
      <c r="U7" s="3122"/>
      <c r="V7" s="3122"/>
      <c r="W7" s="3122"/>
      <c r="X7" s="3122"/>
      <c r="Y7" s="3122"/>
      <c r="Z7" s="3122"/>
      <c r="AA7" s="3122"/>
      <c r="AB7" s="3122"/>
      <c r="AC7" s="3122"/>
      <c r="AD7" s="3122"/>
    </row>
    <row r="8" spans="1:30" x14ac:dyDescent="0.25">
      <c r="A8" s="3123" t="s">
        <v>133</v>
      </c>
      <c r="B8" s="3122"/>
      <c r="C8" s="3124" t="s">
        <v>181</v>
      </c>
      <c r="D8" s="3122"/>
      <c r="E8" s="3122"/>
      <c r="F8" s="3122"/>
      <c r="G8" s="3122"/>
      <c r="H8" s="3122"/>
      <c r="I8" s="3122"/>
      <c r="J8" s="3122"/>
      <c r="K8" s="3122"/>
      <c r="L8" s="3122"/>
      <c r="M8" s="3122"/>
      <c r="N8" s="3122"/>
      <c r="O8" s="3122"/>
      <c r="P8" s="3122"/>
      <c r="Q8" s="3122"/>
      <c r="R8" s="3122"/>
      <c r="S8" s="3122"/>
      <c r="T8" s="3122"/>
      <c r="U8" s="3122"/>
      <c r="V8" s="3122"/>
      <c r="W8" s="3122"/>
      <c r="X8" s="3122"/>
      <c r="Y8" s="3122"/>
      <c r="Z8" s="3122"/>
      <c r="AA8" s="3122"/>
      <c r="AB8" s="3122"/>
      <c r="AC8" s="3122"/>
      <c r="AD8" s="3122"/>
    </row>
    <row r="9" spans="1:30" x14ac:dyDescent="0.25">
      <c r="A9" s="3123" t="s">
        <v>135</v>
      </c>
      <c r="B9" s="3122"/>
      <c r="C9" s="3124" t="s">
        <v>136</v>
      </c>
      <c r="D9" s="3122"/>
      <c r="E9" s="3122"/>
      <c r="F9" s="3122"/>
      <c r="G9" s="3122"/>
      <c r="H9" s="3122"/>
      <c r="I9" s="3122"/>
      <c r="J9" s="3122"/>
      <c r="K9" s="3122"/>
      <c r="L9" s="3122"/>
      <c r="M9" s="3122"/>
      <c r="N9" s="3122"/>
      <c r="O9" s="3122"/>
      <c r="P9" s="3122"/>
      <c r="Q9" s="3122"/>
      <c r="R9" s="3122"/>
      <c r="S9" s="3122"/>
      <c r="T9" s="3122"/>
      <c r="U9" s="3122"/>
      <c r="V9" s="3122"/>
      <c r="W9" s="3122"/>
      <c r="X9" s="3122"/>
      <c r="Y9" s="3122"/>
      <c r="Z9" s="3122"/>
      <c r="AA9" s="3122"/>
      <c r="AB9" s="3122"/>
      <c r="AC9" s="3122"/>
      <c r="AD9" s="3122"/>
    </row>
    <row r="11" spans="1:30" x14ac:dyDescent="0.25">
      <c r="A11" s="3126" t="s">
        <v>137</v>
      </c>
      <c r="B11" s="3125" t="s">
        <v>6</v>
      </c>
      <c r="C11" s="3125" t="s">
        <v>7</v>
      </c>
      <c r="D11" s="3125" t="s">
        <v>8</v>
      </c>
      <c r="E11" s="3125" t="s">
        <v>9</v>
      </c>
      <c r="F11" s="3125" t="s">
        <v>10</v>
      </c>
      <c r="G11" s="3125" t="s">
        <v>11</v>
      </c>
      <c r="H11" s="3125" t="s">
        <v>12</v>
      </c>
      <c r="I11" s="3125" t="s">
        <v>13</v>
      </c>
      <c r="J11" s="3125" t="s">
        <v>14</v>
      </c>
      <c r="K11" s="3125" t="s">
        <v>15</v>
      </c>
      <c r="L11" s="3125" t="s">
        <v>16</v>
      </c>
      <c r="M11" s="3125" t="s">
        <v>17</v>
      </c>
      <c r="N11" s="3125" t="s">
        <v>18</v>
      </c>
      <c r="O11" s="3125" t="s">
        <v>19</v>
      </c>
      <c r="P11" s="3125" t="s">
        <v>20</v>
      </c>
      <c r="Q11" s="3125" t="s">
        <v>21</v>
      </c>
      <c r="R11" s="3125" t="s">
        <v>22</v>
      </c>
      <c r="S11" s="3125" t="s">
        <v>23</v>
      </c>
      <c r="T11" s="3125" t="s">
        <v>24</v>
      </c>
      <c r="U11" s="3125" t="s">
        <v>25</v>
      </c>
      <c r="V11" s="3125" t="s">
        <v>26</v>
      </c>
      <c r="W11" s="3125" t="s">
        <v>27</v>
      </c>
      <c r="X11" s="3125" t="s">
        <v>28</v>
      </c>
      <c r="Y11" s="3125" t="s">
        <v>29</v>
      </c>
      <c r="Z11" s="3125" t="s">
        <v>30</v>
      </c>
      <c r="AA11" s="3125" t="s">
        <v>31</v>
      </c>
      <c r="AB11" s="3125" t="s">
        <v>32</v>
      </c>
      <c r="AC11" s="3125" t="s">
        <v>33</v>
      </c>
      <c r="AD11" s="3125" t="s">
        <v>34</v>
      </c>
    </row>
    <row r="12" spans="1:30" x14ac:dyDescent="0.25">
      <c r="A12" s="3127" t="s">
        <v>138</v>
      </c>
      <c r="B12" s="3129" t="s">
        <v>35</v>
      </c>
      <c r="C12" s="3129" t="s">
        <v>35</v>
      </c>
      <c r="D12" s="3129" t="s">
        <v>35</v>
      </c>
      <c r="E12" s="3129" t="s">
        <v>35</v>
      </c>
      <c r="F12" s="3129" t="s">
        <v>35</v>
      </c>
      <c r="G12" s="3129" t="s">
        <v>35</v>
      </c>
      <c r="H12" s="3129" t="s">
        <v>35</v>
      </c>
      <c r="I12" s="3129" t="s">
        <v>35</v>
      </c>
      <c r="J12" s="3129" t="s">
        <v>35</v>
      </c>
      <c r="K12" s="3129" t="s">
        <v>35</v>
      </c>
      <c r="L12" s="3129" t="s">
        <v>35</v>
      </c>
      <c r="M12" s="3129" t="s">
        <v>35</v>
      </c>
      <c r="N12" s="3129" t="s">
        <v>35</v>
      </c>
      <c r="O12" s="3129" t="s">
        <v>35</v>
      </c>
      <c r="P12" s="3129" t="s">
        <v>35</v>
      </c>
      <c r="Q12" s="3129" t="s">
        <v>35</v>
      </c>
      <c r="R12" s="3129" t="s">
        <v>35</v>
      </c>
      <c r="S12" s="3129" t="s">
        <v>35</v>
      </c>
      <c r="T12" s="3129" t="s">
        <v>35</v>
      </c>
      <c r="U12" s="3129" t="s">
        <v>35</v>
      </c>
      <c r="V12" s="3129" t="s">
        <v>35</v>
      </c>
      <c r="W12" s="3129" t="s">
        <v>35</v>
      </c>
      <c r="X12" s="3129" t="s">
        <v>35</v>
      </c>
      <c r="Y12" s="3129" t="s">
        <v>35</v>
      </c>
      <c r="Z12" s="3129" t="s">
        <v>35</v>
      </c>
      <c r="AA12" s="3129" t="s">
        <v>35</v>
      </c>
      <c r="AB12" s="3129" t="s">
        <v>35</v>
      </c>
      <c r="AC12" s="3129" t="s">
        <v>35</v>
      </c>
      <c r="AD12" s="3129" t="s">
        <v>35</v>
      </c>
    </row>
    <row r="13" spans="1:30" x14ac:dyDescent="0.25">
      <c r="A13" s="3128" t="s">
        <v>139</v>
      </c>
      <c r="B13" s="3130" t="s">
        <v>140</v>
      </c>
      <c r="C13" s="3130" t="s">
        <v>140</v>
      </c>
      <c r="D13" s="3130" t="s">
        <v>140</v>
      </c>
      <c r="E13" s="3130" t="s">
        <v>140</v>
      </c>
      <c r="F13" s="3130">
        <v>907000</v>
      </c>
      <c r="G13" s="3130">
        <v>989601</v>
      </c>
      <c r="H13" s="3130">
        <v>1014604</v>
      </c>
      <c r="I13" s="3130">
        <v>997165</v>
      </c>
      <c r="J13" s="3130">
        <v>1003107</v>
      </c>
      <c r="K13" s="3130">
        <v>1052270</v>
      </c>
      <c r="L13" s="3130">
        <v>1121550</v>
      </c>
      <c r="M13" s="3130">
        <v>1225791</v>
      </c>
      <c r="N13" s="3130">
        <v>1358443</v>
      </c>
      <c r="O13" s="3130">
        <v>1384196</v>
      </c>
      <c r="P13" s="3130">
        <v>1154751</v>
      </c>
      <c r="Q13" s="3130">
        <v>1185574</v>
      </c>
      <c r="R13" s="3130">
        <v>1273966</v>
      </c>
      <c r="S13" s="3130">
        <v>1287189</v>
      </c>
      <c r="T13" s="3130">
        <v>1282432</v>
      </c>
      <c r="U13" s="3130">
        <v>1336799</v>
      </c>
      <c r="V13" s="3130">
        <v>1448144</v>
      </c>
      <c r="W13" s="3130">
        <v>1519915</v>
      </c>
      <c r="X13" s="3130">
        <v>1605577</v>
      </c>
      <c r="Y13" s="3130">
        <v>1692059</v>
      </c>
      <c r="Z13" s="3130">
        <v>1879022</v>
      </c>
      <c r="AA13" s="3130">
        <v>1734906</v>
      </c>
      <c r="AB13" s="3130">
        <v>1820002</v>
      </c>
      <c r="AC13" s="3130">
        <v>2023796</v>
      </c>
      <c r="AD13" s="3130">
        <v>2131115</v>
      </c>
    </row>
    <row r="14" spans="1:30" x14ac:dyDescent="0.25">
      <c r="A14" s="3128" t="s">
        <v>141</v>
      </c>
      <c r="B14" s="3131" t="s">
        <v>140</v>
      </c>
      <c r="C14" s="3131" t="s">
        <v>140</v>
      </c>
      <c r="D14" s="3131" t="s">
        <v>140</v>
      </c>
      <c r="E14" s="3131" t="s">
        <v>140</v>
      </c>
      <c r="F14" s="3131">
        <v>794339</v>
      </c>
      <c r="G14" s="3131">
        <v>865869</v>
      </c>
      <c r="H14" s="3131">
        <v>888918</v>
      </c>
      <c r="I14" s="3131">
        <v>872952</v>
      </c>
      <c r="J14" s="3131">
        <v>882668</v>
      </c>
      <c r="K14" s="3131">
        <v>920113</v>
      </c>
      <c r="L14" s="3131">
        <v>971645</v>
      </c>
      <c r="M14" s="3131">
        <v>1052784</v>
      </c>
      <c r="N14" s="3131">
        <v>1154666</v>
      </c>
      <c r="O14" s="3131">
        <v>1159126</v>
      </c>
      <c r="P14" s="3131">
        <v>982391</v>
      </c>
      <c r="Q14" s="3131">
        <v>1013229</v>
      </c>
      <c r="R14" s="3131">
        <v>1084785</v>
      </c>
      <c r="S14" s="3131">
        <v>1088410</v>
      </c>
      <c r="T14" s="3131">
        <v>1079787</v>
      </c>
      <c r="U14" s="3131">
        <v>1122747</v>
      </c>
      <c r="V14" s="3131">
        <v>1220153</v>
      </c>
      <c r="W14" s="3131">
        <v>1283742</v>
      </c>
      <c r="X14" s="3131">
        <v>1358223</v>
      </c>
      <c r="Y14" s="3131">
        <v>1429835</v>
      </c>
      <c r="Z14" s="3131">
        <v>1596292</v>
      </c>
      <c r="AA14" s="3131">
        <v>1459141</v>
      </c>
      <c r="AB14" s="3131">
        <v>1520678</v>
      </c>
      <c r="AC14" s="3131">
        <v>1683235</v>
      </c>
      <c r="AD14" s="3131">
        <v>1772641</v>
      </c>
    </row>
    <row r="15" spans="1:30" x14ac:dyDescent="0.25">
      <c r="A15" s="3128" t="s">
        <v>142</v>
      </c>
      <c r="B15" s="3130">
        <v>25094</v>
      </c>
      <c r="C15" s="3130">
        <v>26417</v>
      </c>
      <c r="D15" s="3130">
        <v>27148</v>
      </c>
      <c r="E15" s="3130">
        <v>29376</v>
      </c>
      <c r="F15" s="3130">
        <v>30787</v>
      </c>
      <c r="G15" s="3130">
        <v>34491</v>
      </c>
      <c r="H15" s="3130">
        <v>35672</v>
      </c>
      <c r="I15" s="3130">
        <v>33806</v>
      </c>
      <c r="J15" s="3130">
        <v>35090</v>
      </c>
      <c r="K15" s="3130">
        <v>38711</v>
      </c>
      <c r="L15" s="3130">
        <v>40969</v>
      </c>
      <c r="M15" s="3130">
        <v>42974</v>
      </c>
      <c r="N15" s="3130">
        <v>47759</v>
      </c>
      <c r="O15" s="3130">
        <v>50668</v>
      </c>
      <c r="P15" s="3130">
        <v>45527</v>
      </c>
      <c r="Q15" s="3130">
        <v>46202</v>
      </c>
      <c r="R15" s="3130">
        <v>51304</v>
      </c>
      <c r="S15" s="3130">
        <v>52309</v>
      </c>
      <c r="T15" s="3130">
        <v>52058</v>
      </c>
      <c r="U15" s="3130">
        <v>54446</v>
      </c>
      <c r="V15" s="3130">
        <v>58198</v>
      </c>
      <c r="W15" s="3130">
        <v>61331</v>
      </c>
      <c r="X15" s="3130">
        <v>62929</v>
      </c>
      <c r="Y15" s="3130">
        <v>65323</v>
      </c>
      <c r="Z15" s="3130">
        <v>70175</v>
      </c>
      <c r="AA15" s="3130">
        <v>66429</v>
      </c>
      <c r="AB15" s="3130">
        <v>72401</v>
      </c>
      <c r="AC15" s="3130">
        <v>82231</v>
      </c>
      <c r="AD15" s="3130">
        <v>90346</v>
      </c>
    </row>
    <row r="16" spans="1:30" x14ac:dyDescent="0.25">
      <c r="A16" s="3128" t="s">
        <v>143</v>
      </c>
      <c r="B16" s="3131">
        <v>2156</v>
      </c>
      <c r="C16" s="3131">
        <v>267</v>
      </c>
      <c r="D16" s="3131">
        <v>733</v>
      </c>
      <c r="E16" s="3131">
        <v>1297</v>
      </c>
      <c r="F16" s="3131">
        <v>1350</v>
      </c>
      <c r="G16" s="3131">
        <v>1628</v>
      </c>
      <c r="H16" s="3131">
        <v>2178</v>
      </c>
      <c r="I16" s="3131">
        <v>2121</v>
      </c>
      <c r="J16" s="3131">
        <v>2928</v>
      </c>
      <c r="K16" s="3131">
        <v>3425</v>
      </c>
      <c r="L16" s="3131">
        <v>4840</v>
      </c>
      <c r="M16" s="3131">
        <v>5435</v>
      </c>
      <c r="N16" s="3131">
        <v>6917</v>
      </c>
      <c r="O16" s="3131">
        <v>9452</v>
      </c>
      <c r="P16" s="3131">
        <v>7056</v>
      </c>
      <c r="Q16" s="3131">
        <v>6155</v>
      </c>
      <c r="R16" s="3131">
        <v>6425</v>
      </c>
      <c r="S16" s="3131">
        <v>6748</v>
      </c>
      <c r="T16" s="3131">
        <v>6454</v>
      </c>
      <c r="U16" s="3131">
        <v>6060</v>
      </c>
      <c r="V16" s="3131">
        <v>6138</v>
      </c>
      <c r="W16" s="3131">
        <v>6052</v>
      </c>
      <c r="X16" s="3131">
        <v>7081</v>
      </c>
      <c r="Y16" s="3131" t="s">
        <v>140</v>
      </c>
      <c r="Z16" s="3131" t="s">
        <v>140</v>
      </c>
      <c r="AA16" s="3131" t="s">
        <v>140</v>
      </c>
      <c r="AB16" s="3131" t="s">
        <v>140</v>
      </c>
      <c r="AC16" s="3131" t="s">
        <v>140</v>
      </c>
      <c r="AD16" s="3131" t="s">
        <v>140</v>
      </c>
    </row>
    <row r="17" spans="1:30" x14ac:dyDescent="0.25">
      <c r="A17" s="3128" t="s">
        <v>144</v>
      </c>
      <c r="B17" s="3130">
        <v>9576</v>
      </c>
      <c r="C17" s="3130">
        <v>11839</v>
      </c>
      <c r="D17" s="3130">
        <v>11437</v>
      </c>
      <c r="E17" s="3130">
        <v>11657</v>
      </c>
      <c r="F17" s="3130">
        <v>11544</v>
      </c>
      <c r="G17" s="3130">
        <v>12640</v>
      </c>
      <c r="H17" s="3130">
        <v>15036</v>
      </c>
      <c r="I17" s="3130">
        <v>15901</v>
      </c>
      <c r="J17" s="3130">
        <v>12533</v>
      </c>
      <c r="K17" s="3130">
        <v>15892</v>
      </c>
      <c r="L17" s="3130">
        <v>17733</v>
      </c>
      <c r="M17" s="3130">
        <v>19469</v>
      </c>
      <c r="N17" s="3130">
        <v>23727</v>
      </c>
      <c r="O17" s="3130">
        <v>26323</v>
      </c>
      <c r="P17" s="3130">
        <v>20389</v>
      </c>
      <c r="Q17" s="3130">
        <v>22086</v>
      </c>
      <c r="R17" s="3130">
        <v>24671</v>
      </c>
      <c r="S17" s="3130">
        <v>24748</v>
      </c>
      <c r="T17" s="3130">
        <v>24353</v>
      </c>
      <c r="U17" s="3130">
        <v>23453</v>
      </c>
      <c r="V17" s="3130">
        <v>25146</v>
      </c>
      <c r="W17" s="3130">
        <v>26636</v>
      </c>
      <c r="X17" s="3130">
        <v>28743</v>
      </c>
      <c r="Y17" s="3130">
        <v>29855</v>
      </c>
      <c r="Z17" s="3130">
        <v>33519</v>
      </c>
      <c r="AA17" s="3130">
        <v>30603</v>
      </c>
      <c r="AB17" s="3130">
        <v>35851</v>
      </c>
      <c r="AC17" s="3130">
        <v>45124</v>
      </c>
      <c r="AD17" s="3130">
        <v>48862</v>
      </c>
    </row>
    <row r="18" spans="1:30" x14ac:dyDescent="0.25">
      <c r="A18" s="3128" t="s">
        <v>145</v>
      </c>
      <c r="B18" s="3131">
        <v>16241</v>
      </c>
      <c r="C18" s="3131">
        <v>16370</v>
      </c>
      <c r="D18" s="3131">
        <v>18225</v>
      </c>
      <c r="E18" s="3131">
        <v>20531</v>
      </c>
      <c r="F18" s="3131">
        <v>20477</v>
      </c>
      <c r="G18" s="3131">
        <v>22023</v>
      </c>
      <c r="H18" s="3131">
        <v>22603</v>
      </c>
      <c r="I18" s="3131">
        <v>22726</v>
      </c>
      <c r="J18" s="3131">
        <v>22936</v>
      </c>
      <c r="K18" s="3131">
        <v>23471</v>
      </c>
      <c r="L18" s="3131">
        <v>24391</v>
      </c>
      <c r="M18" s="3131">
        <v>27705</v>
      </c>
      <c r="N18" s="3131">
        <v>29116</v>
      </c>
      <c r="O18" s="3131">
        <v>30704</v>
      </c>
      <c r="P18" s="3131">
        <v>26827</v>
      </c>
      <c r="Q18" s="3131">
        <v>23707</v>
      </c>
      <c r="R18" s="3131">
        <v>24493</v>
      </c>
      <c r="S18" s="3131">
        <v>25785</v>
      </c>
      <c r="T18" s="3131">
        <v>28101</v>
      </c>
      <c r="U18" s="3131">
        <v>29785</v>
      </c>
      <c r="V18" s="3131">
        <v>31578</v>
      </c>
      <c r="W18" s="3131">
        <v>35032</v>
      </c>
      <c r="X18" s="3131">
        <v>37295</v>
      </c>
      <c r="Y18" s="3131">
        <v>38729</v>
      </c>
      <c r="Z18" s="3131">
        <v>38996</v>
      </c>
      <c r="AA18" s="3131">
        <v>41453</v>
      </c>
      <c r="AB18" s="3131">
        <v>45881</v>
      </c>
      <c r="AC18" s="3131">
        <v>51493</v>
      </c>
      <c r="AD18" s="3131">
        <v>49645</v>
      </c>
    </row>
    <row r="19" spans="1:30" s="2970" customFormat="1" x14ac:dyDescent="0.25">
      <c r="A19" s="3090" t="s">
        <v>146</v>
      </c>
      <c r="B19" s="3091">
        <v>230892</v>
      </c>
      <c r="C19" s="3091">
        <v>228871</v>
      </c>
      <c r="D19" s="3091">
        <v>227511</v>
      </c>
      <c r="E19" s="3091">
        <v>239588</v>
      </c>
      <c r="F19" s="3091">
        <v>250237</v>
      </c>
      <c r="G19" s="3091">
        <v>268620</v>
      </c>
      <c r="H19" s="3091">
        <v>264532</v>
      </c>
      <c r="I19" s="3091">
        <v>240699</v>
      </c>
      <c r="J19" s="3091">
        <v>236898</v>
      </c>
      <c r="K19" s="3091">
        <v>242778</v>
      </c>
      <c r="L19" s="3091">
        <v>249126</v>
      </c>
      <c r="M19" s="3091">
        <v>271597</v>
      </c>
      <c r="N19" s="3091">
        <v>294178</v>
      </c>
      <c r="O19" s="3091">
        <v>302152</v>
      </c>
      <c r="P19" s="3091">
        <v>258533</v>
      </c>
      <c r="Q19" s="3091">
        <v>277741</v>
      </c>
      <c r="R19" s="3091">
        <v>305011</v>
      </c>
      <c r="S19" s="3091">
        <v>307586</v>
      </c>
      <c r="T19" s="3091">
        <v>307953</v>
      </c>
      <c r="U19" s="3091">
        <v>329304</v>
      </c>
      <c r="V19" s="3091">
        <v>345355</v>
      </c>
      <c r="W19" s="3091">
        <v>360884</v>
      </c>
      <c r="X19" s="3091">
        <v>381833</v>
      </c>
      <c r="Y19" s="3091">
        <v>405280</v>
      </c>
      <c r="Z19" s="3091">
        <v>422830</v>
      </c>
      <c r="AA19" s="3091">
        <v>396121</v>
      </c>
      <c r="AB19" s="3091">
        <v>417429</v>
      </c>
      <c r="AC19" s="3091">
        <v>465869</v>
      </c>
      <c r="AD19" s="3091">
        <v>492844</v>
      </c>
    </row>
    <row r="20" spans="1:30" x14ac:dyDescent="0.25">
      <c r="A20" s="3128" t="s">
        <v>147</v>
      </c>
      <c r="B20" s="3131">
        <v>473</v>
      </c>
      <c r="C20" s="3131">
        <v>629</v>
      </c>
      <c r="D20" s="3131">
        <v>844</v>
      </c>
      <c r="E20" s="3131">
        <v>1080</v>
      </c>
      <c r="F20" s="3131">
        <v>923</v>
      </c>
      <c r="G20" s="3131">
        <v>1160</v>
      </c>
      <c r="H20" s="3131">
        <v>1310</v>
      </c>
      <c r="I20" s="3131">
        <v>1585</v>
      </c>
      <c r="J20" s="3131">
        <v>1974</v>
      </c>
      <c r="K20" s="3131">
        <v>2123</v>
      </c>
      <c r="L20" s="3131">
        <v>2434</v>
      </c>
      <c r="M20" s="3131">
        <v>2997</v>
      </c>
      <c r="N20" s="3131">
        <v>3611</v>
      </c>
      <c r="O20" s="3131">
        <v>3199</v>
      </c>
      <c r="P20" s="3131">
        <v>1742</v>
      </c>
      <c r="Q20" s="3131">
        <v>1848</v>
      </c>
      <c r="R20" s="3131">
        <v>2910</v>
      </c>
      <c r="S20" s="3131">
        <v>3273</v>
      </c>
      <c r="T20" s="3131">
        <v>3367</v>
      </c>
      <c r="U20" s="3131">
        <v>3207</v>
      </c>
      <c r="V20" s="3131">
        <v>2961</v>
      </c>
      <c r="W20" s="3131">
        <v>3173</v>
      </c>
      <c r="X20" s="3131">
        <v>3508</v>
      </c>
      <c r="Y20" s="3131">
        <v>4293</v>
      </c>
      <c r="Z20" s="3131">
        <v>4537</v>
      </c>
      <c r="AA20" s="3131">
        <v>5247</v>
      </c>
      <c r="AB20" s="3131">
        <v>5484</v>
      </c>
      <c r="AC20" s="3131">
        <v>5341</v>
      </c>
      <c r="AD20" s="3131">
        <v>5680</v>
      </c>
    </row>
    <row r="21" spans="1:30" x14ac:dyDescent="0.25">
      <c r="A21" s="3128" t="s">
        <v>148</v>
      </c>
      <c r="B21" s="3130">
        <v>4545</v>
      </c>
      <c r="C21" s="3130">
        <v>5681</v>
      </c>
      <c r="D21" s="3130">
        <v>7391</v>
      </c>
      <c r="E21" s="3130">
        <v>8785</v>
      </c>
      <c r="F21" s="3130">
        <v>10667</v>
      </c>
      <c r="G21" s="3130">
        <v>11396</v>
      </c>
      <c r="H21" s="3130">
        <v>12376</v>
      </c>
      <c r="I21" s="3130">
        <v>13861</v>
      </c>
      <c r="J21" s="3130">
        <v>15190</v>
      </c>
      <c r="K21" s="3130">
        <v>17282</v>
      </c>
      <c r="L21" s="3130">
        <v>21054</v>
      </c>
      <c r="M21" s="3130">
        <v>22975</v>
      </c>
      <c r="N21" s="3130">
        <v>22706</v>
      </c>
      <c r="O21" s="3130">
        <v>18389</v>
      </c>
      <c r="P21" s="3130">
        <v>19421</v>
      </c>
      <c r="Q21" s="3130">
        <v>17364</v>
      </c>
      <c r="R21" s="3130">
        <v>19276</v>
      </c>
      <c r="S21" s="3130">
        <v>26217</v>
      </c>
      <c r="T21" s="3130">
        <v>24642</v>
      </c>
      <c r="U21" s="3130">
        <v>29431</v>
      </c>
      <c r="V21" s="3130">
        <v>55077</v>
      </c>
      <c r="W21" s="3130">
        <v>81093</v>
      </c>
      <c r="X21" s="3130">
        <v>85899</v>
      </c>
      <c r="Y21" s="3130">
        <v>76962</v>
      </c>
      <c r="Z21" s="3130">
        <v>176645</v>
      </c>
      <c r="AA21" s="3130">
        <v>141449</v>
      </c>
      <c r="AB21" s="3130">
        <v>79297</v>
      </c>
      <c r="AC21" s="3130">
        <v>85711</v>
      </c>
      <c r="AD21" s="3130">
        <v>86970</v>
      </c>
    </row>
    <row r="22" spans="1:30" x14ac:dyDescent="0.25">
      <c r="A22" s="3128" t="s">
        <v>149</v>
      </c>
      <c r="B22" s="3131">
        <v>6739</v>
      </c>
      <c r="C22" s="3131">
        <v>7984</v>
      </c>
      <c r="D22" s="3131">
        <v>9395</v>
      </c>
      <c r="E22" s="3131">
        <v>9393</v>
      </c>
      <c r="F22" s="3131">
        <v>10438</v>
      </c>
      <c r="G22" s="3131">
        <v>11774</v>
      </c>
      <c r="H22" s="3131">
        <v>12149</v>
      </c>
      <c r="I22" s="3131">
        <v>12201</v>
      </c>
      <c r="J22" s="3131">
        <v>11894</v>
      </c>
      <c r="K22" s="3131">
        <v>12621</v>
      </c>
      <c r="L22" s="3131">
        <v>11304</v>
      </c>
      <c r="M22" s="3131">
        <v>12567</v>
      </c>
      <c r="N22" s="3131">
        <v>16091</v>
      </c>
      <c r="O22" s="3131">
        <v>15909</v>
      </c>
      <c r="P22" s="3131">
        <v>13694</v>
      </c>
      <c r="Q22" s="3131">
        <v>13804</v>
      </c>
      <c r="R22" s="3131">
        <v>10256</v>
      </c>
      <c r="S22" s="3131">
        <v>9224</v>
      </c>
      <c r="T22" s="3131">
        <v>7567</v>
      </c>
      <c r="U22" s="3131">
        <v>8683</v>
      </c>
      <c r="V22" s="3131">
        <v>8786</v>
      </c>
      <c r="W22" s="3131">
        <v>9488</v>
      </c>
      <c r="X22" s="3131">
        <v>9420</v>
      </c>
      <c r="Y22" s="3131">
        <v>10811</v>
      </c>
      <c r="Z22" s="3131">
        <v>11511</v>
      </c>
      <c r="AA22" s="3131">
        <v>10946</v>
      </c>
      <c r="AB22" s="3131">
        <v>13458</v>
      </c>
      <c r="AC22" s="3131">
        <v>15921</v>
      </c>
      <c r="AD22" s="3131">
        <v>16530</v>
      </c>
    </row>
    <row r="23" spans="1:30" x14ac:dyDescent="0.25">
      <c r="A23" s="3128" t="s">
        <v>150</v>
      </c>
      <c r="B23" s="3130">
        <v>53662</v>
      </c>
      <c r="C23" s="3130">
        <v>59912</v>
      </c>
      <c r="D23" s="3130">
        <v>64057</v>
      </c>
      <c r="E23" s="3130">
        <v>72943</v>
      </c>
      <c r="F23" s="3130">
        <v>83942</v>
      </c>
      <c r="G23" s="3130">
        <v>92515</v>
      </c>
      <c r="H23" s="3130">
        <v>96613</v>
      </c>
      <c r="I23" s="3130">
        <v>101055</v>
      </c>
      <c r="J23" s="3130">
        <v>109343</v>
      </c>
      <c r="K23" s="3130">
        <v>119771</v>
      </c>
      <c r="L23" s="3130">
        <v>134291</v>
      </c>
      <c r="M23" s="3130">
        <v>151726</v>
      </c>
      <c r="N23" s="3130">
        <v>163333</v>
      </c>
      <c r="O23" s="3130">
        <v>152268</v>
      </c>
      <c r="P23" s="3130">
        <v>108302</v>
      </c>
      <c r="Q23" s="3130">
        <v>109360</v>
      </c>
      <c r="R23" s="3130">
        <v>109134</v>
      </c>
      <c r="S23" s="3130">
        <v>117461</v>
      </c>
      <c r="T23" s="3130">
        <v>119834</v>
      </c>
      <c r="U23" s="3130">
        <v>129823</v>
      </c>
      <c r="V23" s="3130">
        <v>134090</v>
      </c>
      <c r="W23" s="3130">
        <v>144437</v>
      </c>
      <c r="X23" s="3130">
        <v>155786</v>
      </c>
      <c r="Y23" s="3130">
        <v>170251</v>
      </c>
      <c r="Z23" s="3130">
        <v>182507</v>
      </c>
      <c r="AA23" s="3130">
        <v>157422</v>
      </c>
      <c r="AB23" s="3130">
        <v>162180</v>
      </c>
      <c r="AC23" s="3130">
        <v>173221</v>
      </c>
      <c r="AD23" s="3130">
        <v>181317</v>
      </c>
    </row>
    <row r="24" spans="1:30" x14ac:dyDescent="0.25">
      <c r="A24" s="3128" t="s">
        <v>96</v>
      </c>
      <c r="B24" s="3131">
        <v>112862</v>
      </c>
      <c r="C24" s="3131">
        <v>114883</v>
      </c>
      <c r="D24" s="3131">
        <v>113194</v>
      </c>
      <c r="E24" s="3131">
        <v>123251</v>
      </c>
      <c r="F24" s="3131">
        <v>135798</v>
      </c>
      <c r="G24" s="3131">
        <v>151654</v>
      </c>
      <c r="H24" s="3131">
        <v>159281</v>
      </c>
      <c r="I24" s="3131">
        <v>156763</v>
      </c>
      <c r="J24" s="3131">
        <v>157658</v>
      </c>
      <c r="K24" s="3131">
        <v>165713</v>
      </c>
      <c r="L24" s="3131">
        <v>174577</v>
      </c>
      <c r="M24" s="3131">
        <v>188034</v>
      </c>
      <c r="N24" s="3131">
        <v>209814</v>
      </c>
      <c r="O24" s="3131">
        <v>220631</v>
      </c>
      <c r="P24" s="3131">
        <v>192881</v>
      </c>
      <c r="Q24" s="3131">
        <v>201868</v>
      </c>
      <c r="R24" s="3131">
        <v>215717</v>
      </c>
      <c r="S24" s="3131">
        <v>215580</v>
      </c>
      <c r="T24" s="3131">
        <v>216173</v>
      </c>
      <c r="U24" s="3131">
        <v>219642</v>
      </c>
      <c r="V24" s="3131">
        <v>225220</v>
      </c>
      <c r="W24" s="3131">
        <v>232709</v>
      </c>
      <c r="X24" s="3131">
        <v>243790</v>
      </c>
      <c r="Y24" s="3131">
        <v>258487</v>
      </c>
      <c r="Z24" s="3131">
        <v>268495</v>
      </c>
      <c r="AA24" s="3131">
        <v>255755</v>
      </c>
      <c r="AB24" s="3131">
        <v>289825</v>
      </c>
      <c r="AC24" s="3131">
        <v>316351</v>
      </c>
      <c r="AD24" s="3131">
        <v>335972</v>
      </c>
    </row>
    <row r="25" spans="1:30" x14ac:dyDescent="0.25">
      <c r="A25" s="3128" t="s">
        <v>151</v>
      </c>
      <c r="B25" s="3130">
        <v>862</v>
      </c>
      <c r="C25" s="3130">
        <v>1423</v>
      </c>
      <c r="D25" s="3130">
        <v>2200</v>
      </c>
      <c r="E25" s="3130">
        <v>2586</v>
      </c>
      <c r="F25" s="3130">
        <v>2517</v>
      </c>
      <c r="G25" s="3130">
        <v>2513</v>
      </c>
      <c r="H25" s="3130">
        <v>2875</v>
      </c>
      <c r="I25" s="3130">
        <v>3623</v>
      </c>
      <c r="J25" s="3130">
        <v>4552</v>
      </c>
      <c r="K25" s="3130">
        <v>4751</v>
      </c>
      <c r="L25" s="3130">
        <v>5454</v>
      </c>
      <c r="M25" s="3130">
        <v>6419</v>
      </c>
      <c r="N25" s="3130">
        <v>6321</v>
      </c>
      <c r="O25" s="3130">
        <v>7857</v>
      </c>
      <c r="P25" s="3130">
        <v>6527</v>
      </c>
      <c r="Q25" s="3130">
        <v>5608</v>
      </c>
      <c r="R25" s="3130">
        <v>5232</v>
      </c>
      <c r="S25" s="3130">
        <v>4907</v>
      </c>
      <c r="T25" s="3130">
        <v>4771</v>
      </c>
      <c r="U25" s="3130">
        <v>4920</v>
      </c>
      <c r="V25" s="3130">
        <v>5329</v>
      </c>
      <c r="W25" s="3130">
        <v>6029</v>
      </c>
      <c r="X25" s="3130">
        <v>6462</v>
      </c>
      <c r="Y25" s="3130">
        <v>6554</v>
      </c>
      <c r="Z25" s="3130">
        <v>7201</v>
      </c>
      <c r="AA25" s="3130">
        <v>6000</v>
      </c>
      <c r="AB25" s="3130">
        <v>6321</v>
      </c>
      <c r="AC25" s="3130">
        <v>8255</v>
      </c>
      <c r="AD25" s="3130">
        <v>8995</v>
      </c>
    </row>
    <row r="26" spans="1:30" x14ac:dyDescent="0.25">
      <c r="A26" s="3128" t="s">
        <v>152</v>
      </c>
      <c r="B26" s="3131">
        <v>92033</v>
      </c>
      <c r="C26" s="3131">
        <v>104932</v>
      </c>
      <c r="D26" s="3131">
        <v>111903</v>
      </c>
      <c r="E26" s="3131">
        <v>119259</v>
      </c>
      <c r="F26" s="3131">
        <v>127371</v>
      </c>
      <c r="G26" s="3131">
        <v>141473</v>
      </c>
      <c r="H26" s="3131">
        <v>147240</v>
      </c>
      <c r="I26" s="3131">
        <v>156350</v>
      </c>
      <c r="J26" s="3131">
        <v>154624</v>
      </c>
      <c r="K26" s="3131">
        <v>158970</v>
      </c>
      <c r="L26" s="3131">
        <v>164418</v>
      </c>
      <c r="M26" s="3131">
        <v>172764</v>
      </c>
      <c r="N26" s="3131">
        <v>179122</v>
      </c>
      <c r="O26" s="3131">
        <v>176158</v>
      </c>
      <c r="P26" s="3131">
        <v>150477</v>
      </c>
      <c r="Q26" s="3131">
        <v>159836</v>
      </c>
      <c r="R26" s="3131">
        <v>167483</v>
      </c>
      <c r="S26" s="3131">
        <v>154730</v>
      </c>
      <c r="T26" s="3131">
        <v>144371</v>
      </c>
      <c r="U26" s="3131">
        <v>147826</v>
      </c>
      <c r="V26" s="3131">
        <v>154862</v>
      </c>
      <c r="W26" s="3131">
        <v>164864</v>
      </c>
      <c r="X26" s="3131">
        <v>174597</v>
      </c>
      <c r="Y26" s="3131">
        <v>185465</v>
      </c>
      <c r="Z26" s="3131">
        <v>188981</v>
      </c>
      <c r="AA26" s="3131">
        <v>170723</v>
      </c>
      <c r="AB26" s="3131">
        <v>200659</v>
      </c>
      <c r="AC26" s="3131">
        <v>225737</v>
      </c>
      <c r="AD26" s="3131">
        <v>233339</v>
      </c>
    </row>
    <row r="27" spans="1:30" x14ac:dyDescent="0.25">
      <c r="A27" s="3128" t="s">
        <v>153</v>
      </c>
      <c r="B27" s="3130">
        <v>814</v>
      </c>
      <c r="C27" s="3130">
        <v>664</v>
      </c>
      <c r="D27" s="3130">
        <v>822</v>
      </c>
      <c r="E27" s="3130">
        <v>697</v>
      </c>
      <c r="F27" s="3130">
        <v>921</v>
      </c>
      <c r="G27" s="3130">
        <v>884</v>
      </c>
      <c r="H27" s="3130">
        <v>839</v>
      </c>
      <c r="I27" s="3130">
        <v>1011</v>
      </c>
      <c r="J27" s="3130">
        <v>823</v>
      </c>
      <c r="K27" s="3130">
        <v>819</v>
      </c>
      <c r="L27" s="3130">
        <v>910</v>
      </c>
      <c r="M27" s="3130">
        <v>1310</v>
      </c>
      <c r="N27" s="3130">
        <v>1411</v>
      </c>
      <c r="O27" s="3130">
        <v>1821</v>
      </c>
      <c r="P27" s="3130">
        <v>1363</v>
      </c>
      <c r="Q27" s="3130">
        <v>1502</v>
      </c>
      <c r="R27" s="3130">
        <v>1311</v>
      </c>
      <c r="S27" s="3130">
        <v>1077</v>
      </c>
      <c r="T27" s="3130">
        <v>1111</v>
      </c>
      <c r="U27" s="3130">
        <v>1041</v>
      </c>
      <c r="V27" s="3130">
        <v>1047</v>
      </c>
      <c r="W27" s="3130">
        <v>1862</v>
      </c>
      <c r="X27" s="3130">
        <v>2358</v>
      </c>
      <c r="Y27" s="3130">
        <v>1752</v>
      </c>
      <c r="Z27" s="3130">
        <v>1631</v>
      </c>
      <c r="AA27" s="3130">
        <v>1931</v>
      </c>
      <c r="AB27" s="3130">
        <v>1814</v>
      </c>
      <c r="AC27" s="3130">
        <v>2269</v>
      </c>
      <c r="AD27" s="3130">
        <v>2575</v>
      </c>
    </row>
    <row r="28" spans="1:30" x14ac:dyDescent="0.25">
      <c r="A28" s="3128" t="s">
        <v>154</v>
      </c>
      <c r="B28" s="3131">
        <v>400</v>
      </c>
      <c r="C28" s="3131">
        <v>588</v>
      </c>
      <c r="D28" s="3131">
        <v>736</v>
      </c>
      <c r="E28" s="3131">
        <v>1185</v>
      </c>
      <c r="F28" s="3131">
        <v>1223</v>
      </c>
      <c r="G28" s="3131">
        <v>1644</v>
      </c>
      <c r="H28" s="3131">
        <v>2021</v>
      </c>
      <c r="I28" s="3131">
        <v>1912</v>
      </c>
      <c r="J28" s="3131">
        <v>1832</v>
      </c>
      <c r="K28" s="3131">
        <v>2301</v>
      </c>
      <c r="L28" s="3131">
        <v>2889</v>
      </c>
      <c r="M28" s="3131">
        <v>3646</v>
      </c>
      <c r="N28" s="3131">
        <v>5066</v>
      </c>
      <c r="O28" s="3131">
        <v>4686</v>
      </c>
      <c r="P28" s="3131">
        <v>2644</v>
      </c>
      <c r="Q28" s="3131">
        <v>2002</v>
      </c>
      <c r="R28" s="3131">
        <v>2762</v>
      </c>
      <c r="S28" s="3131">
        <v>3684</v>
      </c>
      <c r="T28" s="3131">
        <v>3689</v>
      </c>
      <c r="U28" s="3131">
        <v>3488</v>
      </c>
      <c r="V28" s="3131">
        <v>3108</v>
      </c>
      <c r="W28" s="3131">
        <v>3154</v>
      </c>
      <c r="X28" s="3131">
        <v>3440</v>
      </c>
      <c r="Y28" s="3131">
        <v>3674</v>
      </c>
      <c r="Z28" s="3131">
        <v>4017</v>
      </c>
      <c r="AA28" s="3131">
        <v>3879</v>
      </c>
      <c r="AB28" s="3131">
        <v>4520</v>
      </c>
      <c r="AC28" s="3131">
        <v>5303</v>
      </c>
      <c r="AD28" s="3131">
        <v>5880</v>
      </c>
    </row>
    <row r="29" spans="1:30" x14ac:dyDescent="0.25">
      <c r="A29" s="3128" t="s">
        <v>155</v>
      </c>
      <c r="B29" s="3130">
        <v>645</v>
      </c>
      <c r="C29" s="3130">
        <v>948</v>
      </c>
      <c r="D29" s="3130">
        <v>1433</v>
      </c>
      <c r="E29" s="3130">
        <v>1636</v>
      </c>
      <c r="F29" s="3130">
        <v>1565</v>
      </c>
      <c r="G29" s="3130">
        <v>1585</v>
      </c>
      <c r="H29" s="3130">
        <v>1922</v>
      </c>
      <c r="I29" s="3130">
        <v>2047</v>
      </c>
      <c r="J29" s="3130">
        <v>2373</v>
      </c>
      <c r="K29" s="3130">
        <v>2690</v>
      </c>
      <c r="L29" s="3130">
        <v>3286</v>
      </c>
      <c r="M29" s="3130">
        <v>4277</v>
      </c>
      <c r="N29" s="3130">
        <v>5591</v>
      </c>
      <c r="O29" s="3130">
        <v>5378</v>
      </c>
      <c r="P29" s="3130">
        <v>2576</v>
      </c>
      <c r="Q29" s="3130">
        <v>2349</v>
      </c>
      <c r="R29" s="3130">
        <v>3204</v>
      </c>
      <c r="S29" s="3130">
        <v>3416</v>
      </c>
      <c r="T29" s="3130">
        <v>3852</v>
      </c>
      <c r="U29" s="3130">
        <v>4157</v>
      </c>
      <c r="V29" s="3130">
        <v>4182</v>
      </c>
      <c r="W29" s="3130">
        <v>4491</v>
      </c>
      <c r="X29" s="3130">
        <v>5226</v>
      </c>
      <c r="Y29" s="3130">
        <v>6004</v>
      </c>
      <c r="Z29" s="3130">
        <v>6669</v>
      </c>
      <c r="AA29" s="3130">
        <v>6084</v>
      </c>
      <c r="AB29" s="3130">
        <v>8186</v>
      </c>
      <c r="AC29" s="3130">
        <v>9480</v>
      </c>
      <c r="AD29" s="3130">
        <v>10779</v>
      </c>
    </row>
    <row r="30" spans="1:30" x14ac:dyDescent="0.25">
      <c r="A30" s="3128" t="s">
        <v>156</v>
      </c>
      <c r="B30" s="3131">
        <v>1599</v>
      </c>
      <c r="C30" s="3131">
        <v>1680</v>
      </c>
      <c r="D30" s="3131">
        <v>1708</v>
      </c>
      <c r="E30" s="3131">
        <v>1643</v>
      </c>
      <c r="F30" s="3131">
        <v>2565</v>
      </c>
      <c r="G30" s="3131">
        <v>2176</v>
      </c>
      <c r="H30" s="3131">
        <v>2565</v>
      </c>
      <c r="I30" s="3131">
        <v>2562</v>
      </c>
      <c r="J30" s="3131">
        <v>2256</v>
      </c>
      <c r="K30" s="3131">
        <v>2532</v>
      </c>
      <c r="L30" s="3131">
        <v>2571</v>
      </c>
      <c r="M30" s="3131">
        <v>2857</v>
      </c>
      <c r="N30" s="3131">
        <v>3201</v>
      </c>
      <c r="O30" s="3131">
        <v>3788</v>
      </c>
      <c r="P30" s="3131">
        <v>3196</v>
      </c>
      <c r="Q30" s="3131">
        <v>3234</v>
      </c>
      <c r="R30" s="3131">
        <v>4335</v>
      </c>
      <c r="S30" s="3131">
        <v>4903</v>
      </c>
      <c r="T30" s="3131">
        <v>4912</v>
      </c>
      <c r="U30" s="3131">
        <v>5176</v>
      </c>
      <c r="V30" s="3131">
        <v>4582</v>
      </c>
      <c r="W30" s="3131">
        <v>4653</v>
      </c>
      <c r="X30" s="3131">
        <v>5017</v>
      </c>
      <c r="Y30" s="3131">
        <v>4393</v>
      </c>
      <c r="Z30" s="3131">
        <v>5557</v>
      </c>
      <c r="AA30" s="3131">
        <v>4519</v>
      </c>
      <c r="AB30" s="3131">
        <v>6379</v>
      </c>
      <c r="AC30" s="3131">
        <v>5536</v>
      </c>
      <c r="AD30" s="3131">
        <v>5495</v>
      </c>
    </row>
    <row r="31" spans="1:30" x14ac:dyDescent="0.25">
      <c r="A31" s="3128" t="s">
        <v>157</v>
      </c>
      <c r="B31" s="3130">
        <v>4600</v>
      </c>
      <c r="C31" s="3130">
        <v>4947</v>
      </c>
      <c r="D31" s="3130">
        <v>5739</v>
      </c>
      <c r="E31" s="3130">
        <v>6559</v>
      </c>
      <c r="F31" s="3130">
        <v>7561</v>
      </c>
      <c r="G31" s="3130">
        <v>8289</v>
      </c>
      <c r="H31" s="3130">
        <v>8826</v>
      </c>
      <c r="I31" s="3130">
        <v>9420</v>
      </c>
      <c r="J31" s="3130">
        <v>10032</v>
      </c>
      <c r="K31" s="3130">
        <v>11264</v>
      </c>
      <c r="L31" s="3130">
        <v>12588</v>
      </c>
      <c r="M31" s="3130">
        <v>12337</v>
      </c>
      <c r="N31" s="3130">
        <v>14334</v>
      </c>
      <c r="O31" s="3130">
        <v>15749</v>
      </c>
      <c r="P31" s="3130">
        <v>12975</v>
      </c>
      <c r="Q31" s="3130">
        <v>12079</v>
      </c>
      <c r="R31" s="3130">
        <v>13003</v>
      </c>
      <c r="S31" s="3130">
        <v>12279</v>
      </c>
      <c r="T31" s="3130">
        <v>13516</v>
      </c>
      <c r="U31" s="3130">
        <v>14428</v>
      </c>
      <c r="V31" s="3130">
        <v>13892</v>
      </c>
      <c r="W31" s="3130">
        <v>14912</v>
      </c>
      <c r="X31" s="3130">
        <v>17444</v>
      </c>
      <c r="Y31" s="3130">
        <v>19831</v>
      </c>
      <c r="Z31" s="3130">
        <v>23727</v>
      </c>
      <c r="AA31" s="3130">
        <v>20110</v>
      </c>
      <c r="AB31" s="3130">
        <v>24382</v>
      </c>
      <c r="AC31" s="3130">
        <v>27815</v>
      </c>
      <c r="AD31" s="3130">
        <v>30036</v>
      </c>
    </row>
    <row r="32" spans="1:30" x14ac:dyDescent="0.25">
      <c r="A32" s="3128" t="s">
        <v>158</v>
      </c>
      <c r="B32" s="3131">
        <v>415</v>
      </c>
      <c r="C32" s="3131">
        <v>438</v>
      </c>
      <c r="D32" s="3131">
        <v>427</v>
      </c>
      <c r="E32" s="3131">
        <v>480</v>
      </c>
      <c r="F32" s="3131">
        <v>456</v>
      </c>
      <c r="G32" s="3131">
        <v>585</v>
      </c>
      <c r="H32" s="3131">
        <v>479</v>
      </c>
      <c r="I32" s="3131">
        <v>289</v>
      </c>
      <c r="J32" s="3131">
        <v>429</v>
      </c>
      <c r="K32" s="3131">
        <v>458</v>
      </c>
      <c r="L32" s="3131">
        <v>546</v>
      </c>
      <c r="M32" s="3131">
        <v>554</v>
      </c>
      <c r="N32" s="3131">
        <v>620</v>
      </c>
      <c r="O32" s="3131">
        <v>682</v>
      </c>
      <c r="P32" s="3131">
        <v>676</v>
      </c>
      <c r="Q32" s="3131">
        <v>969</v>
      </c>
      <c r="R32" s="3131">
        <v>744</v>
      </c>
      <c r="S32" s="3131">
        <v>785</v>
      </c>
      <c r="T32" s="3131">
        <v>799</v>
      </c>
      <c r="U32" s="3131">
        <v>871</v>
      </c>
      <c r="V32" s="3131">
        <v>1628</v>
      </c>
      <c r="W32" s="3131">
        <v>1630</v>
      </c>
      <c r="X32" s="3131">
        <v>1505</v>
      </c>
      <c r="Y32" s="3131">
        <v>1425</v>
      </c>
      <c r="Z32" s="3131">
        <v>1536</v>
      </c>
      <c r="AA32" s="3131">
        <v>1350</v>
      </c>
      <c r="AB32" s="3131">
        <v>1921</v>
      </c>
      <c r="AC32" s="3131">
        <v>2678</v>
      </c>
      <c r="AD32" s="3131">
        <v>1889</v>
      </c>
    </row>
    <row r="33" spans="1:30" x14ac:dyDescent="0.25">
      <c r="A33" s="3128" t="s">
        <v>159</v>
      </c>
      <c r="B33" s="3130">
        <v>35112</v>
      </c>
      <c r="C33" s="3130">
        <v>36747</v>
      </c>
      <c r="D33" s="3130">
        <v>38008</v>
      </c>
      <c r="E33" s="3130">
        <v>40898</v>
      </c>
      <c r="F33" s="3130">
        <v>46859</v>
      </c>
      <c r="G33" s="3130">
        <v>48239</v>
      </c>
      <c r="H33" s="3130">
        <v>49267</v>
      </c>
      <c r="I33" s="3130">
        <v>46667</v>
      </c>
      <c r="J33" s="3130">
        <v>45800</v>
      </c>
      <c r="K33" s="3130">
        <v>46450</v>
      </c>
      <c r="L33" s="3130">
        <v>48917</v>
      </c>
      <c r="M33" s="3130">
        <v>53483</v>
      </c>
      <c r="N33" s="3130">
        <v>69402</v>
      </c>
      <c r="O33" s="3130">
        <v>64246</v>
      </c>
      <c r="P33" s="3130">
        <v>60030</v>
      </c>
      <c r="Q33" s="3130">
        <v>58552</v>
      </c>
      <c r="R33" s="3130">
        <v>64654</v>
      </c>
      <c r="S33" s="3130">
        <v>63844</v>
      </c>
      <c r="T33" s="3130">
        <v>66010</v>
      </c>
      <c r="U33" s="3130">
        <v>61289</v>
      </c>
      <c r="V33" s="3130">
        <v>89101</v>
      </c>
      <c r="W33" s="3130">
        <v>71537</v>
      </c>
      <c r="X33" s="3130">
        <v>73934</v>
      </c>
      <c r="Y33" s="3130">
        <v>76644</v>
      </c>
      <c r="Z33" s="3130">
        <v>84998</v>
      </c>
      <c r="AA33" s="3130">
        <v>81290</v>
      </c>
      <c r="AB33" s="3130">
        <v>87856</v>
      </c>
      <c r="AC33" s="3130">
        <v>98429</v>
      </c>
      <c r="AD33" s="3130">
        <v>104865</v>
      </c>
    </row>
    <row r="34" spans="1:30" x14ac:dyDescent="0.25">
      <c r="A34" s="3128" t="s">
        <v>160</v>
      </c>
      <c r="B34" s="3131">
        <v>24469</v>
      </c>
      <c r="C34" s="3131">
        <v>25687</v>
      </c>
      <c r="D34" s="3131">
        <v>26400</v>
      </c>
      <c r="E34" s="3131">
        <v>27897</v>
      </c>
      <c r="F34" s="3131">
        <v>28865</v>
      </c>
      <c r="G34" s="3131">
        <v>32473</v>
      </c>
      <c r="H34" s="3131">
        <v>33419</v>
      </c>
      <c r="I34" s="3131">
        <v>32066</v>
      </c>
      <c r="J34" s="3131">
        <v>35257</v>
      </c>
      <c r="K34" s="3131">
        <v>35992</v>
      </c>
      <c r="L34" s="3131">
        <v>35698</v>
      </c>
      <c r="M34" s="3131">
        <v>36843</v>
      </c>
      <c r="N34" s="3131">
        <v>39745</v>
      </c>
      <c r="O34" s="3131">
        <v>40527</v>
      </c>
      <c r="P34" s="3131">
        <v>36319</v>
      </c>
      <c r="Q34" s="3131">
        <v>36139</v>
      </c>
      <c r="R34" s="3131">
        <v>41852</v>
      </c>
      <c r="S34" s="3131">
        <v>43989</v>
      </c>
      <c r="T34" s="3131">
        <v>45109</v>
      </c>
      <c r="U34" s="3131">
        <v>45442</v>
      </c>
      <c r="V34" s="3131">
        <v>46796</v>
      </c>
      <c r="W34" s="3131">
        <v>50515</v>
      </c>
      <c r="X34" s="3131">
        <v>52844</v>
      </c>
      <c r="Y34" s="3131">
        <v>56227</v>
      </c>
      <c r="Z34" s="3131">
        <v>60064</v>
      </c>
      <c r="AA34" s="3131">
        <v>55912</v>
      </c>
      <c r="AB34" s="3131">
        <v>60328</v>
      </c>
      <c r="AC34" s="3131">
        <v>65869</v>
      </c>
      <c r="AD34" s="3131">
        <v>67960</v>
      </c>
    </row>
    <row r="35" spans="1:30" x14ac:dyDescent="0.25">
      <c r="A35" s="3128" t="s">
        <v>161</v>
      </c>
      <c r="B35" s="3130">
        <v>10884</v>
      </c>
      <c r="C35" s="3130">
        <v>14721</v>
      </c>
      <c r="D35" s="3130">
        <v>18684</v>
      </c>
      <c r="E35" s="3130">
        <v>22848</v>
      </c>
      <c r="F35" s="3130">
        <v>24377</v>
      </c>
      <c r="G35" s="3130">
        <v>27154</v>
      </c>
      <c r="H35" s="3130">
        <v>25161</v>
      </c>
      <c r="I35" s="3130">
        <v>21166</v>
      </c>
      <c r="J35" s="3130">
        <v>18861</v>
      </c>
      <c r="K35" s="3130">
        <v>20457</v>
      </c>
      <c r="L35" s="3130">
        <v>24484</v>
      </c>
      <c r="M35" s="3130">
        <v>29874</v>
      </c>
      <c r="N35" s="3130">
        <v>37644</v>
      </c>
      <c r="O35" s="3130">
        <v>44265</v>
      </c>
      <c r="P35" s="3130">
        <v>33906</v>
      </c>
      <c r="Q35" s="3130">
        <v>29770</v>
      </c>
      <c r="R35" s="3130">
        <v>34054</v>
      </c>
      <c r="S35" s="3130">
        <v>34904</v>
      </c>
      <c r="T35" s="3130">
        <v>36670</v>
      </c>
      <c r="U35" s="3130">
        <v>40512</v>
      </c>
      <c r="V35" s="3130">
        <v>45812</v>
      </c>
      <c r="W35" s="3130">
        <v>42766</v>
      </c>
      <c r="X35" s="3130">
        <v>42171</v>
      </c>
      <c r="Y35" s="3130">
        <v>50800</v>
      </c>
      <c r="Z35" s="3130">
        <v>57415</v>
      </c>
      <c r="AA35" s="3130">
        <v>53259</v>
      </c>
      <c r="AB35" s="3130">
        <v>50625</v>
      </c>
      <c r="AC35" s="3130">
        <v>57867</v>
      </c>
      <c r="AD35" s="3130">
        <v>65657</v>
      </c>
    </row>
    <row r="36" spans="1:30" x14ac:dyDescent="0.25">
      <c r="A36" s="3128" t="s">
        <v>103</v>
      </c>
      <c r="B36" s="3131">
        <v>8624</v>
      </c>
      <c r="C36" s="3131">
        <v>9614</v>
      </c>
      <c r="D36" s="3131">
        <v>11365</v>
      </c>
      <c r="E36" s="3131">
        <v>13920</v>
      </c>
      <c r="F36" s="3131">
        <v>15432</v>
      </c>
      <c r="G36" s="3131">
        <v>17609</v>
      </c>
      <c r="H36" s="3131">
        <v>17555</v>
      </c>
      <c r="I36" s="3131">
        <v>17238</v>
      </c>
      <c r="J36" s="3131">
        <v>17078</v>
      </c>
      <c r="K36" s="3131">
        <v>17278</v>
      </c>
      <c r="L36" s="3131">
        <v>18647</v>
      </c>
      <c r="M36" s="3131">
        <v>19765</v>
      </c>
      <c r="N36" s="3131">
        <v>22281</v>
      </c>
      <c r="O36" s="3131">
        <v>23184</v>
      </c>
      <c r="P36" s="3131">
        <v>20483</v>
      </c>
      <c r="Q36" s="3131">
        <v>18464</v>
      </c>
      <c r="R36" s="3131">
        <v>18042</v>
      </c>
      <c r="S36" s="3131">
        <v>15707</v>
      </c>
      <c r="T36" s="3131">
        <v>15448</v>
      </c>
      <c r="U36" s="3131">
        <v>17527</v>
      </c>
      <c r="V36" s="3131">
        <v>18977</v>
      </c>
      <c r="W36" s="3131">
        <v>19958</v>
      </c>
      <c r="X36" s="3131">
        <v>23254</v>
      </c>
      <c r="Y36" s="3131">
        <v>25170</v>
      </c>
      <c r="Z36" s="3131">
        <v>27257</v>
      </c>
      <c r="AA36" s="3131">
        <v>25800</v>
      </c>
      <c r="AB36" s="3131">
        <v>29376</v>
      </c>
      <c r="AC36" s="3131">
        <v>34016</v>
      </c>
      <c r="AD36" s="3131">
        <v>35842</v>
      </c>
    </row>
    <row r="37" spans="1:30" x14ac:dyDescent="0.25">
      <c r="A37" s="3128" t="s">
        <v>162</v>
      </c>
      <c r="B37" s="3130">
        <v>2374</v>
      </c>
      <c r="C37" s="3130">
        <v>782</v>
      </c>
      <c r="D37" s="3130">
        <v>2211</v>
      </c>
      <c r="E37" s="3130">
        <v>5072</v>
      </c>
      <c r="F37" s="3130">
        <v>4311</v>
      </c>
      <c r="G37" s="3130">
        <v>4970</v>
      </c>
      <c r="H37" s="3130">
        <v>7034</v>
      </c>
      <c r="I37" s="3130">
        <v>8120</v>
      </c>
      <c r="J37" s="3130">
        <v>8914</v>
      </c>
      <c r="K37" s="3130">
        <v>10748</v>
      </c>
      <c r="L37" s="3130">
        <v>14984</v>
      </c>
      <c r="M37" s="3130">
        <v>19093</v>
      </c>
      <c r="N37" s="3130">
        <v>28899</v>
      </c>
      <c r="O37" s="3130">
        <v>35323</v>
      </c>
      <c r="P37" s="3130">
        <v>21818</v>
      </c>
      <c r="Q37" s="3130">
        <v>18550</v>
      </c>
      <c r="R37" s="3130">
        <v>21024</v>
      </c>
      <c r="S37" s="3130">
        <v>22053</v>
      </c>
      <c r="T37" s="3130">
        <v>20576</v>
      </c>
      <c r="U37" s="3130">
        <v>21781</v>
      </c>
      <c r="V37" s="3130">
        <v>22316</v>
      </c>
      <c r="W37" s="3130">
        <v>22660</v>
      </c>
      <c r="X37" s="3130">
        <v>21475</v>
      </c>
      <c r="Y37" s="3130">
        <v>22397</v>
      </c>
      <c r="Z37" s="3130">
        <v>29046</v>
      </c>
      <c r="AA37" s="3130">
        <v>28223</v>
      </c>
      <c r="AB37" s="3130">
        <v>29157</v>
      </c>
      <c r="AC37" s="3130">
        <v>35707</v>
      </c>
      <c r="AD37" s="3130">
        <v>39611</v>
      </c>
    </row>
    <row r="38" spans="1:30" x14ac:dyDescent="0.25">
      <c r="A38" s="3128" t="s">
        <v>163</v>
      </c>
      <c r="B38" s="3131">
        <v>2065</v>
      </c>
      <c r="C38" s="3131">
        <v>2213</v>
      </c>
      <c r="D38" s="3131">
        <v>2655</v>
      </c>
      <c r="E38" s="3131">
        <v>3033</v>
      </c>
      <c r="F38" s="3131">
        <v>3429</v>
      </c>
      <c r="G38" s="3131">
        <v>3613</v>
      </c>
      <c r="H38" s="3131">
        <v>3606</v>
      </c>
      <c r="I38" s="3131">
        <v>3595</v>
      </c>
      <c r="J38" s="3131">
        <v>3974</v>
      </c>
      <c r="K38" s="3131">
        <v>4336</v>
      </c>
      <c r="L38" s="3131">
        <v>4715</v>
      </c>
      <c r="M38" s="3131">
        <v>5200</v>
      </c>
      <c r="N38" s="3131">
        <v>5960</v>
      </c>
      <c r="O38" s="3131">
        <v>6698</v>
      </c>
      <c r="P38" s="3131">
        <v>4894</v>
      </c>
      <c r="Q38" s="3131">
        <v>4029</v>
      </c>
      <c r="R38" s="3131">
        <v>4144</v>
      </c>
      <c r="S38" s="3131">
        <v>3818</v>
      </c>
      <c r="T38" s="3131">
        <v>4124</v>
      </c>
      <c r="U38" s="3131">
        <v>3829</v>
      </c>
      <c r="V38" s="3131">
        <v>3862</v>
      </c>
      <c r="W38" s="3131">
        <v>4218</v>
      </c>
      <c r="X38" s="3131">
        <v>4864</v>
      </c>
      <c r="Y38" s="3131">
        <v>5312</v>
      </c>
      <c r="Z38" s="3131">
        <v>5610</v>
      </c>
      <c r="AA38" s="3131">
        <v>5129</v>
      </c>
      <c r="AB38" s="3131">
        <v>5917</v>
      </c>
      <c r="AC38" s="3131">
        <v>6712</v>
      </c>
      <c r="AD38" s="3131">
        <v>7361</v>
      </c>
    </row>
    <row r="39" spans="1:30" x14ac:dyDescent="0.25">
      <c r="A39" s="3128" t="s">
        <v>164</v>
      </c>
      <c r="B39" s="3130">
        <v>2842</v>
      </c>
      <c r="C39" s="3130">
        <v>3852</v>
      </c>
      <c r="D39" s="3130">
        <v>4639</v>
      </c>
      <c r="E39" s="3130">
        <v>5282</v>
      </c>
      <c r="F39" s="3130">
        <v>4103</v>
      </c>
      <c r="G39" s="3130">
        <v>3690</v>
      </c>
      <c r="H39" s="3130">
        <v>4821</v>
      </c>
      <c r="I39" s="3130">
        <v>4838</v>
      </c>
      <c r="J39" s="3130">
        <v>5109</v>
      </c>
      <c r="K39" s="3130">
        <v>5818</v>
      </c>
      <c r="L39" s="3130">
        <v>7163</v>
      </c>
      <c r="M39" s="3130">
        <v>8120</v>
      </c>
      <c r="N39" s="3130">
        <v>10219</v>
      </c>
      <c r="O39" s="3130">
        <v>11370</v>
      </c>
      <c r="P39" s="3130">
        <v>8060</v>
      </c>
      <c r="Q39" s="3130">
        <v>9279</v>
      </c>
      <c r="R39" s="3130">
        <v>10856</v>
      </c>
      <c r="S39" s="3130">
        <v>9608</v>
      </c>
      <c r="T39" s="3130">
        <v>9570</v>
      </c>
      <c r="U39" s="3130">
        <v>9576</v>
      </c>
      <c r="V39" s="3130">
        <v>10836</v>
      </c>
      <c r="W39" s="3130">
        <v>10931</v>
      </c>
      <c r="X39" s="3130">
        <v>11290</v>
      </c>
      <c r="Y39" s="3130">
        <v>11511</v>
      </c>
      <c r="Z39" s="3130">
        <v>12561</v>
      </c>
      <c r="AA39" s="3130">
        <v>10628</v>
      </c>
      <c r="AB39" s="3130">
        <v>11480</v>
      </c>
      <c r="AC39" s="3130">
        <v>13268</v>
      </c>
      <c r="AD39" s="3130">
        <v>15480</v>
      </c>
    </row>
    <row r="40" spans="1:30" x14ac:dyDescent="0.25">
      <c r="A40" s="3128" t="s">
        <v>165</v>
      </c>
      <c r="B40" s="3131">
        <v>10911</v>
      </c>
      <c r="C40" s="3131">
        <v>12086</v>
      </c>
      <c r="D40" s="3131">
        <v>13112</v>
      </c>
      <c r="E40" s="3131">
        <v>14571</v>
      </c>
      <c r="F40" s="3131">
        <v>15261</v>
      </c>
      <c r="G40" s="3131">
        <v>17588</v>
      </c>
      <c r="H40" s="3131">
        <v>19548</v>
      </c>
      <c r="I40" s="3131">
        <v>17848</v>
      </c>
      <c r="J40" s="3131">
        <v>17645</v>
      </c>
      <c r="K40" s="3131">
        <v>18429</v>
      </c>
      <c r="L40" s="3131">
        <v>19932</v>
      </c>
      <c r="M40" s="3131">
        <v>20784</v>
      </c>
      <c r="N40" s="3131">
        <v>24760</v>
      </c>
      <c r="O40" s="3131">
        <v>27259</v>
      </c>
      <c r="P40" s="3131">
        <v>23034</v>
      </c>
      <c r="Q40" s="3131">
        <v>22785</v>
      </c>
      <c r="R40" s="3131">
        <v>23390</v>
      </c>
      <c r="S40" s="3131">
        <v>23702</v>
      </c>
      <c r="T40" s="3131">
        <v>22378</v>
      </c>
      <c r="U40" s="3131">
        <v>22130</v>
      </c>
      <c r="V40" s="3131">
        <v>23606</v>
      </c>
      <c r="W40" s="3131">
        <v>25419</v>
      </c>
      <c r="X40" s="3131">
        <v>27978</v>
      </c>
      <c r="Y40" s="3131">
        <v>30045</v>
      </c>
      <c r="Z40" s="3131">
        <v>30241</v>
      </c>
      <c r="AA40" s="3131">
        <v>29805</v>
      </c>
      <c r="AB40" s="3131">
        <v>32748</v>
      </c>
      <c r="AC40" s="3131">
        <v>36176</v>
      </c>
      <c r="AD40" s="3131">
        <v>35683</v>
      </c>
    </row>
    <row r="41" spans="1:30" x14ac:dyDescent="0.25">
      <c r="A41" s="3128" t="s">
        <v>166</v>
      </c>
      <c r="B41" s="3130">
        <v>25277</v>
      </c>
      <c r="C41" s="3130">
        <v>29941</v>
      </c>
      <c r="D41" s="3130">
        <v>31240</v>
      </c>
      <c r="E41" s="3130">
        <v>33330</v>
      </c>
      <c r="F41" s="3130">
        <v>36293</v>
      </c>
      <c r="G41" s="3130">
        <v>43048</v>
      </c>
      <c r="H41" s="3130">
        <v>41286</v>
      </c>
      <c r="I41" s="3130">
        <v>40555</v>
      </c>
      <c r="J41" s="3130">
        <v>40329</v>
      </c>
      <c r="K41" s="3130">
        <v>42554</v>
      </c>
      <c r="L41" s="3130">
        <v>44241</v>
      </c>
      <c r="M41" s="3130">
        <v>49376</v>
      </c>
      <c r="N41" s="3130">
        <v>55054</v>
      </c>
      <c r="O41" s="3130">
        <v>56064</v>
      </c>
      <c r="P41" s="3130">
        <v>44083</v>
      </c>
      <c r="Q41" s="3130">
        <v>51056</v>
      </c>
      <c r="R41" s="3130">
        <v>58603</v>
      </c>
      <c r="S41" s="3130">
        <v>62202</v>
      </c>
      <c r="T41" s="3130">
        <v>62693</v>
      </c>
      <c r="U41" s="3130">
        <v>64844</v>
      </c>
      <c r="V41" s="3130">
        <v>68601</v>
      </c>
      <c r="W41" s="3130">
        <v>71921</v>
      </c>
      <c r="X41" s="3130">
        <v>74329</v>
      </c>
      <c r="Y41" s="3130">
        <v>73031</v>
      </c>
      <c r="Z41" s="3130">
        <v>71643</v>
      </c>
      <c r="AA41" s="3130">
        <v>72179</v>
      </c>
      <c r="AB41" s="3130">
        <v>85238</v>
      </c>
      <c r="AC41" s="3130">
        <v>89884</v>
      </c>
      <c r="AD41" s="3130">
        <v>87180</v>
      </c>
    </row>
    <row r="42" spans="1:30" x14ac:dyDescent="0.25">
      <c r="A42" s="3128" t="s">
        <v>167</v>
      </c>
      <c r="B42" s="3131" t="s">
        <v>140</v>
      </c>
      <c r="C42" s="3131" t="s">
        <v>140</v>
      </c>
      <c r="D42" s="3131" t="s">
        <v>140</v>
      </c>
      <c r="E42" s="3131" t="s">
        <v>140</v>
      </c>
      <c r="F42" s="3131" t="s">
        <v>140</v>
      </c>
      <c r="G42" s="3131">
        <v>1470</v>
      </c>
      <c r="H42" s="3131">
        <v>1237</v>
      </c>
      <c r="I42" s="3131">
        <v>1024</v>
      </c>
      <c r="J42" s="3131">
        <v>1212</v>
      </c>
      <c r="K42" s="3131">
        <v>1596</v>
      </c>
      <c r="L42" s="3131">
        <v>2683</v>
      </c>
      <c r="M42" s="3131">
        <v>3311</v>
      </c>
      <c r="N42" s="3131">
        <v>2673</v>
      </c>
      <c r="O42" s="3131">
        <v>1604</v>
      </c>
      <c r="P42" s="3131">
        <v>770</v>
      </c>
      <c r="Q42" s="3131">
        <v>818</v>
      </c>
      <c r="R42" s="3131">
        <v>1070</v>
      </c>
      <c r="S42" s="3131">
        <v>1163</v>
      </c>
      <c r="T42" s="3131">
        <v>1156</v>
      </c>
      <c r="U42" s="3131">
        <v>1418</v>
      </c>
      <c r="V42" s="3131" t="s">
        <v>140</v>
      </c>
      <c r="W42" s="3131" t="s">
        <v>140</v>
      </c>
      <c r="X42" s="3131" t="s">
        <v>140</v>
      </c>
      <c r="Y42" s="3131" t="s">
        <v>140</v>
      </c>
      <c r="Z42" s="3131" t="s">
        <v>140</v>
      </c>
      <c r="AA42" s="3131" t="s">
        <v>140</v>
      </c>
      <c r="AB42" s="3131" t="s">
        <v>140</v>
      </c>
      <c r="AC42" s="3131" t="s">
        <v>140</v>
      </c>
      <c r="AD42" s="3131" t="s">
        <v>140</v>
      </c>
    </row>
    <row r="43" spans="1:30" x14ac:dyDescent="0.25">
      <c r="A43" s="3128" t="s">
        <v>168</v>
      </c>
      <c r="B43" s="3130">
        <v>14558</v>
      </c>
      <c r="C43" s="3130">
        <v>16509</v>
      </c>
      <c r="D43" s="3130">
        <v>20476</v>
      </c>
      <c r="E43" s="3130">
        <v>23057</v>
      </c>
      <c r="F43" s="3130">
        <v>21459</v>
      </c>
      <c r="G43" s="3130">
        <v>21927</v>
      </c>
      <c r="H43" s="3130">
        <v>21625</v>
      </c>
      <c r="I43" s="3130">
        <v>22841</v>
      </c>
      <c r="J43" s="3130">
        <v>21169</v>
      </c>
      <c r="K43" s="3130">
        <v>22388</v>
      </c>
      <c r="L43" s="3130">
        <v>28713</v>
      </c>
      <c r="M43" s="3130">
        <v>32719</v>
      </c>
      <c r="N43" s="3130">
        <v>40950</v>
      </c>
      <c r="O43" s="3130">
        <v>43237</v>
      </c>
      <c r="P43" s="3130">
        <v>38273</v>
      </c>
      <c r="Q43" s="3130">
        <v>38480</v>
      </c>
      <c r="R43" s="3130">
        <v>43440</v>
      </c>
      <c r="S43" s="3130">
        <v>51673</v>
      </c>
      <c r="T43" s="3130">
        <v>52547</v>
      </c>
      <c r="U43" s="3130">
        <v>50502</v>
      </c>
      <c r="V43" s="3130">
        <v>45133</v>
      </c>
      <c r="W43" s="3130">
        <v>44317</v>
      </c>
      <c r="X43" s="3130">
        <v>43965</v>
      </c>
      <c r="Y43" s="3130">
        <v>45386</v>
      </c>
      <c r="Z43" s="3130">
        <v>51956</v>
      </c>
      <c r="AA43" s="3130">
        <v>46821</v>
      </c>
      <c r="AB43" s="3130">
        <v>49905</v>
      </c>
      <c r="AC43" s="3130">
        <v>58059</v>
      </c>
      <c r="AD43" s="3130" t="s">
        <v>140</v>
      </c>
    </row>
    <row r="44" spans="1:30" s="2970" customFormat="1" x14ac:dyDescent="0.25">
      <c r="A44" s="3143" t="s">
        <v>169</v>
      </c>
      <c r="B44" s="3144">
        <v>40374</v>
      </c>
      <c r="C44" s="3144">
        <v>39485</v>
      </c>
      <c r="D44" s="3144">
        <v>39417</v>
      </c>
      <c r="E44" s="3144">
        <v>44149</v>
      </c>
      <c r="F44" s="3144">
        <v>46873</v>
      </c>
      <c r="G44" s="3144">
        <v>52587</v>
      </c>
      <c r="H44" s="3144">
        <v>55317</v>
      </c>
      <c r="I44" s="3144">
        <v>58877</v>
      </c>
      <c r="J44" s="3144">
        <v>54354</v>
      </c>
      <c r="K44" s="3144">
        <v>56539</v>
      </c>
      <c r="L44" s="3144">
        <v>58735</v>
      </c>
      <c r="M44" s="3144">
        <v>63148</v>
      </c>
      <c r="N44" s="3144">
        <v>65483</v>
      </c>
      <c r="O44" s="3144">
        <v>69437</v>
      </c>
      <c r="P44" s="3144">
        <v>65663</v>
      </c>
      <c r="Q44" s="3144">
        <v>74385</v>
      </c>
      <c r="R44" s="3144">
        <v>87356</v>
      </c>
      <c r="S44" s="3144">
        <v>95080</v>
      </c>
      <c r="T44" s="3144">
        <v>94220</v>
      </c>
      <c r="U44" s="3144">
        <v>98205</v>
      </c>
      <c r="V44" s="3144">
        <v>111928</v>
      </c>
      <c r="W44" s="3144">
        <v>112869</v>
      </c>
      <c r="X44" s="3144">
        <v>115435</v>
      </c>
      <c r="Y44" s="3144">
        <v>112650</v>
      </c>
      <c r="Z44" s="3144">
        <v>118925</v>
      </c>
      <c r="AA44" s="3144">
        <v>121361</v>
      </c>
      <c r="AB44" s="3144">
        <v>126773</v>
      </c>
      <c r="AC44" s="3144">
        <v>142250</v>
      </c>
      <c r="AD44" s="3144">
        <v>149422</v>
      </c>
    </row>
    <row r="45" spans="1:30" x14ac:dyDescent="0.25">
      <c r="A45" s="3128" t="s">
        <v>170</v>
      </c>
      <c r="B45" s="3130">
        <v>113506</v>
      </c>
      <c r="C45" s="3130">
        <v>131192</v>
      </c>
      <c r="D45" s="3130">
        <v>156967</v>
      </c>
      <c r="E45" s="3130">
        <v>173557</v>
      </c>
      <c r="F45" s="3130">
        <v>182717</v>
      </c>
      <c r="G45" s="3130">
        <v>211429</v>
      </c>
      <c r="H45" s="3130">
        <v>211107</v>
      </c>
      <c r="I45" s="3130">
        <v>206873</v>
      </c>
      <c r="J45" s="3130">
        <v>189399</v>
      </c>
      <c r="K45" s="3130">
        <v>186815</v>
      </c>
      <c r="L45" s="3130">
        <v>214120</v>
      </c>
      <c r="M45" s="3130">
        <v>211953</v>
      </c>
      <c r="N45" s="3130">
        <v>228064</v>
      </c>
      <c r="O45" s="3130">
        <v>193748</v>
      </c>
      <c r="P45" s="3130">
        <v>153504</v>
      </c>
      <c r="Q45" s="3130">
        <v>164484</v>
      </c>
      <c r="R45" s="3130">
        <v>163894</v>
      </c>
      <c r="S45" s="3130">
        <v>188019</v>
      </c>
      <c r="T45" s="3130">
        <v>191937</v>
      </c>
      <c r="U45" s="3130">
        <v>216445</v>
      </c>
      <c r="V45" s="3130">
        <v>260079</v>
      </c>
      <c r="W45" s="3130">
        <v>248187</v>
      </c>
      <c r="X45" s="3130">
        <v>238702</v>
      </c>
      <c r="Y45" s="3130">
        <v>242422</v>
      </c>
      <c r="Z45" s="3130">
        <v>253122</v>
      </c>
      <c r="AA45" s="3130" t="s">
        <v>140</v>
      </c>
      <c r="AB45" s="3130" t="s">
        <v>140</v>
      </c>
      <c r="AC45" s="3130" t="s">
        <v>140</v>
      </c>
      <c r="AD45" s="3130" t="s">
        <v>140</v>
      </c>
    </row>
    <row r="46" spans="1:30" x14ac:dyDescent="0.25">
      <c r="A46" s="3128" t="s">
        <v>171</v>
      </c>
      <c r="B46" s="3131" t="s">
        <v>140</v>
      </c>
      <c r="C46" s="3131" t="s">
        <v>140</v>
      </c>
      <c r="D46" s="3131" t="s">
        <v>140</v>
      </c>
      <c r="E46" s="3131" t="s">
        <v>140</v>
      </c>
      <c r="F46" s="3131" t="s">
        <v>140</v>
      </c>
      <c r="G46" s="3131" t="s">
        <v>140</v>
      </c>
      <c r="H46" s="3131" t="s">
        <v>140</v>
      </c>
      <c r="I46" s="3131" t="s">
        <v>140</v>
      </c>
      <c r="J46" s="3131" t="s">
        <v>140</v>
      </c>
      <c r="K46" s="3131" t="s">
        <v>140</v>
      </c>
      <c r="L46" s="3131" t="s">
        <v>140</v>
      </c>
      <c r="M46" s="3131" t="s">
        <v>140</v>
      </c>
      <c r="N46" s="3131" t="s">
        <v>140</v>
      </c>
      <c r="O46" s="3131" t="s">
        <v>140</v>
      </c>
      <c r="P46" s="3131" t="s">
        <v>140</v>
      </c>
      <c r="Q46" s="3131" t="s">
        <v>140</v>
      </c>
      <c r="R46" s="3131" t="s">
        <v>140</v>
      </c>
      <c r="S46" s="3131" t="s">
        <v>140</v>
      </c>
      <c r="T46" s="3131" t="s">
        <v>140</v>
      </c>
      <c r="U46" s="3131" t="s">
        <v>140</v>
      </c>
      <c r="V46" s="3131" t="s">
        <v>140</v>
      </c>
      <c r="W46" s="3131" t="s">
        <v>140</v>
      </c>
      <c r="X46" s="3131" t="s">
        <v>140</v>
      </c>
      <c r="Y46" s="3131" t="s">
        <v>140</v>
      </c>
      <c r="Z46" s="3131" t="s">
        <v>140</v>
      </c>
      <c r="AA46" s="3131" t="s">
        <v>140</v>
      </c>
      <c r="AB46" s="3131" t="s">
        <v>140</v>
      </c>
      <c r="AC46" s="3131" t="s">
        <v>140</v>
      </c>
      <c r="AD46" s="3131" t="s">
        <v>140</v>
      </c>
    </row>
    <row r="47" spans="1:30" x14ac:dyDescent="0.25">
      <c r="A47" s="3128" t="s">
        <v>172</v>
      </c>
      <c r="B47" s="3130" t="s">
        <v>140</v>
      </c>
      <c r="C47" s="3130" t="s">
        <v>140</v>
      </c>
      <c r="D47" s="3130" t="s">
        <v>140</v>
      </c>
      <c r="E47" s="3130" t="s">
        <v>140</v>
      </c>
      <c r="F47" s="3130" t="s">
        <v>140</v>
      </c>
      <c r="G47" s="3130" t="s">
        <v>140</v>
      </c>
      <c r="H47" s="3130" t="s">
        <v>140</v>
      </c>
      <c r="I47" s="3130" t="s">
        <v>140</v>
      </c>
      <c r="J47" s="3130" t="s">
        <v>140</v>
      </c>
      <c r="K47" s="3130" t="s">
        <v>140</v>
      </c>
      <c r="L47" s="3130">
        <v>2661</v>
      </c>
      <c r="M47" s="3130">
        <v>3397</v>
      </c>
      <c r="N47" s="3130">
        <v>4963</v>
      </c>
      <c r="O47" s="3130">
        <v>5755</v>
      </c>
      <c r="P47" s="3130">
        <v>4048</v>
      </c>
      <c r="Q47" s="3130">
        <v>3594</v>
      </c>
      <c r="R47" s="3130">
        <v>3999</v>
      </c>
      <c r="S47" s="3130">
        <v>4718</v>
      </c>
      <c r="T47" s="3130">
        <v>4212</v>
      </c>
      <c r="U47" s="3130">
        <v>3796</v>
      </c>
      <c r="V47" s="3130">
        <v>4063</v>
      </c>
      <c r="W47" s="3130">
        <v>3967</v>
      </c>
      <c r="X47" s="3130">
        <v>4289</v>
      </c>
      <c r="Y47" s="3130">
        <v>5321</v>
      </c>
      <c r="Z47" s="3130">
        <v>6443</v>
      </c>
      <c r="AA47" s="3130">
        <v>6231</v>
      </c>
      <c r="AB47" s="3130">
        <v>7307</v>
      </c>
      <c r="AC47" s="3130">
        <v>8868</v>
      </c>
      <c r="AD47" s="3130" t="s">
        <v>140</v>
      </c>
    </row>
    <row r="48" spans="1:30" x14ac:dyDescent="0.25">
      <c r="A48" s="3128" t="s">
        <v>173</v>
      </c>
      <c r="B48" s="3131" t="s">
        <v>140</v>
      </c>
      <c r="C48" s="3131" t="s">
        <v>140</v>
      </c>
      <c r="D48" s="3131" t="s">
        <v>140</v>
      </c>
      <c r="E48" s="3131" t="s">
        <v>140</v>
      </c>
      <c r="F48" s="3131" t="s">
        <v>140</v>
      </c>
      <c r="G48" s="3131" t="s">
        <v>140</v>
      </c>
      <c r="H48" s="3131" t="s">
        <v>140</v>
      </c>
      <c r="I48" s="3131" t="s">
        <v>140</v>
      </c>
      <c r="J48" s="3131" t="s">
        <v>140</v>
      </c>
      <c r="K48" s="3131" t="s">
        <v>140</v>
      </c>
      <c r="L48" s="3131" t="s">
        <v>140</v>
      </c>
      <c r="M48" s="3131" t="s">
        <v>140</v>
      </c>
      <c r="N48" s="3131" t="s">
        <v>140</v>
      </c>
      <c r="O48" s="3131" t="s">
        <v>140</v>
      </c>
      <c r="P48" s="3131">
        <v>55966</v>
      </c>
      <c r="Q48" s="3131">
        <v>83658</v>
      </c>
      <c r="R48" s="3131">
        <v>96661</v>
      </c>
      <c r="S48" s="3131">
        <v>108399</v>
      </c>
      <c r="T48" s="3131">
        <v>113149</v>
      </c>
      <c r="U48" s="3131">
        <v>115922</v>
      </c>
      <c r="V48" s="3131">
        <v>135011</v>
      </c>
      <c r="W48" s="3131">
        <v>134004</v>
      </c>
      <c r="X48" s="3131">
        <v>127014</v>
      </c>
      <c r="Y48" s="3131">
        <v>108469</v>
      </c>
      <c r="Z48" s="3131">
        <v>105236</v>
      </c>
      <c r="AA48" s="3131">
        <v>100937</v>
      </c>
      <c r="AB48" s="3131">
        <v>124466</v>
      </c>
      <c r="AC48" s="3131">
        <v>162665</v>
      </c>
      <c r="AD48" s="3131">
        <v>204542</v>
      </c>
    </row>
    <row r="50" spans="1:2" x14ac:dyDescent="0.25">
      <c r="A50" s="3123" t="s">
        <v>174</v>
      </c>
      <c r="B50" s="3122"/>
    </row>
    <row r="51" spans="1:2" x14ac:dyDescent="0.25">
      <c r="A51" s="3123" t="s">
        <v>140</v>
      </c>
      <c r="B51" s="3124" t="s">
        <v>175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F266"/>
  <sheetViews>
    <sheetView topLeftCell="A230" workbookViewId="0">
      <selection activeCell="A37" sqref="A37:XFD37"/>
    </sheetView>
  </sheetViews>
  <sheetFormatPr baseColWidth="10" defaultColWidth="9.140625" defaultRowHeight="15" x14ac:dyDescent="0.25"/>
  <cols>
    <col min="2" max="2" width="70" customWidth="1"/>
    <col min="3" max="29" width="15" customWidth="1"/>
    <col min="30" max="31" width="13" customWidth="1"/>
  </cols>
  <sheetData>
    <row r="1" spans="2:31" x14ac:dyDescent="0.25">
      <c r="B1" s="1" t="s">
        <v>0</v>
      </c>
    </row>
    <row r="2" spans="2:31" x14ac:dyDescent="0.25">
      <c r="B2" s="2" t="s">
        <v>1</v>
      </c>
    </row>
    <row r="3" spans="2:31" x14ac:dyDescent="0.25">
      <c r="B3" s="3" t="s">
        <v>2</v>
      </c>
    </row>
    <row r="4" spans="2:31" x14ac:dyDescent="0.25">
      <c r="B4" s="4" t="s">
        <v>3</v>
      </c>
    </row>
    <row r="5" spans="2:31" x14ac:dyDescent="0.25">
      <c r="B5" s="5" t="s">
        <v>4</v>
      </c>
      <c r="C5">
        <f>C10/C9</f>
        <v>3.7306549769993129E-7</v>
      </c>
    </row>
    <row r="7" spans="2:31" ht="15.75" customHeight="1" x14ac:dyDescent="0.25">
      <c r="B7" s="6" t="s">
        <v>5</v>
      </c>
      <c r="C7" s="7" t="s">
        <v>6</v>
      </c>
      <c r="D7" s="8" t="s">
        <v>7</v>
      </c>
      <c r="E7" s="9" t="s">
        <v>8</v>
      </c>
      <c r="F7" s="10" t="s">
        <v>9</v>
      </c>
      <c r="G7" s="11" t="s">
        <v>10</v>
      </c>
      <c r="H7" s="12" t="s">
        <v>11</v>
      </c>
      <c r="I7" s="13" t="s">
        <v>12</v>
      </c>
      <c r="J7" s="14" t="s">
        <v>13</v>
      </c>
      <c r="K7" s="15" t="s">
        <v>14</v>
      </c>
      <c r="L7" s="16" t="s">
        <v>15</v>
      </c>
      <c r="M7" s="17" t="s">
        <v>16</v>
      </c>
      <c r="N7" s="18" t="s">
        <v>17</v>
      </c>
      <c r="O7" s="19" t="s">
        <v>18</v>
      </c>
      <c r="P7" s="20" t="s">
        <v>19</v>
      </c>
      <c r="Q7" s="21" t="s">
        <v>20</v>
      </c>
      <c r="R7" s="22" t="s">
        <v>21</v>
      </c>
      <c r="S7" s="23" t="s">
        <v>22</v>
      </c>
      <c r="T7" s="24" t="s">
        <v>23</v>
      </c>
      <c r="U7" s="25" t="s">
        <v>24</v>
      </c>
      <c r="V7" s="26" t="s">
        <v>25</v>
      </c>
      <c r="W7" s="27" t="s">
        <v>26</v>
      </c>
      <c r="X7" s="28" t="s">
        <v>27</v>
      </c>
      <c r="Y7" s="29" t="s">
        <v>28</v>
      </c>
      <c r="Z7" s="30" t="s">
        <v>29</v>
      </c>
      <c r="AA7" s="31" t="s">
        <v>30</v>
      </c>
      <c r="AB7" s="32" t="s">
        <v>31</v>
      </c>
      <c r="AC7" s="33" t="s">
        <v>32</v>
      </c>
      <c r="AD7" s="34" t="s">
        <v>33</v>
      </c>
      <c r="AE7" s="35" t="s">
        <v>34</v>
      </c>
    </row>
    <row r="8" spans="2:31" ht="15" customHeight="1" x14ac:dyDescent="0.25">
      <c r="B8" s="4014" t="s">
        <v>36</v>
      </c>
      <c r="C8" s="4015"/>
      <c r="D8" s="4016"/>
      <c r="E8" s="4017"/>
      <c r="F8" s="4018"/>
      <c r="G8" s="4019"/>
      <c r="H8" s="4020"/>
      <c r="I8" s="4021"/>
      <c r="J8" s="4022"/>
      <c r="K8" s="4023"/>
      <c r="L8" s="4024"/>
      <c r="M8" s="4025"/>
      <c r="N8" s="4026"/>
      <c r="O8" s="4027"/>
      <c r="P8" s="4028"/>
      <c r="Q8" s="4029"/>
      <c r="R8" s="4030"/>
      <c r="S8" s="4031"/>
      <c r="T8" s="4032"/>
      <c r="U8" s="4033"/>
      <c r="V8" s="4034"/>
      <c r="W8" s="4035"/>
      <c r="X8" s="4036"/>
      <c r="Y8" s="4037"/>
      <c r="Z8" s="4038"/>
      <c r="AA8" s="4039"/>
      <c r="AB8" s="4040"/>
      <c r="AC8" s="4041"/>
      <c r="AD8" s="4042"/>
      <c r="AE8" s="36" t="s">
        <v>35</v>
      </c>
    </row>
    <row r="9" spans="2:31" x14ac:dyDescent="0.25">
      <c r="B9" s="37" t="s">
        <v>37</v>
      </c>
      <c r="C9" s="38">
        <v>995427</v>
      </c>
      <c r="D9" s="39">
        <v>1009950</v>
      </c>
      <c r="E9" s="40">
        <v>1039149</v>
      </c>
      <c r="F9" s="41">
        <v>1087361</v>
      </c>
      <c r="G9" s="42">
        <v>1099898</v>
      </c>
      <c r="H9" s="43">
        <v>1146218</v>
      </c>
      <c r="I9" s="44">
        <v>1198159</v>
      </c>
      <c r="J9" s="45">
        <v>1210193</v>
      </c>
      <c r="K9" s="46">
        <v>1210619</v>
      </c>
      <c r="L9" s="47">
        <v>1248939</v>
      </c>
      <c r="M9" s="48">
        <v>1266079</v>
      </c>
      <c r="N9" s="49">
        <v>1336980</v>
      </c>
      <c r="O9" s="50">
        <v>1417373</v>
      </c>
      <c r="P9" s="51">
        <v>1435943</v>
      </c>
      <c r="Q9" s="52">
        <v>1345541</v>
      </c>
      <c r="R9" s="53">
        <v>1429135</v>
      </c>
      <c r="S9" s="54">
        <v>1508616</v>
      </c>
      <c r="T9" s="55">
        <v>1536177</v>
      </c>
      <c r="U9" s="56">
        <v>1578413</v>
      </c>
      <c r="V9" s="57">
        <v>1661683</v>
      </c>
      <c r="W9" s="58">
        <v>1726823</v>
      </c>
      <c r="X9" s="59">
        <v>1804738</v>
      </c>
      <c r="Y9" s="60">
        <v>1892210</v>
      </c>
      <c r="Z9" s="61">
        <v>1957711</v>
      </c>
      <c r="AA9" s="62">
        <v>2019733</v>
      </c>
      <c r="AB9" s="63">
        <v>1969600</v>
      </c>
      <c r="AC9" s="64">
        <v>2110863</v>
      </c>
      <c r="AD9" s="65">
        <v>2264559</v>
      </c>
      <c r="AE9" s="66">
        <v>2443836</v>
      </c>
    </row>
    <row r="10" spans="2:31" x14ac:dyDescent="0.25">
      <c r="B10" s="2827" t="s">
        <v>83</v>
      </c>
      <c r="C10" s="2823">
        <f>Table!C10/Table!C$9</f>
        <v>0.37135946917894952</v>
      </c>
      <c r="D10" s="2823">
        <f>Table!D10/Table!D$9</f>
        <v>0.37610347675388023</v>
      </c>
      <c r="E10" s="2823">
        <f>Table!E10/Table!E$9</f>
        <v>0.38770220884085904</v>
      </c>
      <c r="F10" s="2823">
        <f>Table!F10/Table!F$9</f>
        <v>0.40026403694637985</v>
      </c>
      <c r="G10" s="2823">
        <f>Table!G10/Table!G$9</f>
        <v>0.38803632889474937</v>
      </c>
      <c r="H10" s="2823">
        <f>Table!H10/Table!H$9</f>
        <v>0.38359016597719392</v>
      </c>
      <c r="I10" s="2823">
        <f>Table!I10/Table!I$9</f>
        <v>0.40353800945746204</v>
      </c>
      <c r="J10" s="2823">
        <f>Table!J10/Table!J$9</f>
        <v>0.40710140184230709</v>
      </c>
      <c r="K10" s="2823">
        <f>Table!K10/Table!K$9</f>
        <v>0.40379298133021202</v>
      </c>
      <c r="L10" s="2823">
        <f>Table!L10/Table!L$9</f>
        <v>0.41615860422601458</v>
      </c>
      <c r="M10" s="2823">
        <f>Table!M10/Table!M$9</f>
        <v>0.42794218628335634</v>
      </c>
      <c r="N10" s="2823">
        <f>Table!N10/Table!N$9</f>
        <v>0.44648666720639518</v>
      </c>
      <c r="O10" s="2823">
        <f>Table!O10/Table!O$9</f>
        <v>0.45770684859305438</v>
      </c>
      <c r="P10" s="2823">
        <f>Table!P10/Table!P$9</f>
        <v>0.44036080581734116</v>
      </c>
      <c r="Q10" s="2823">
        <f>Table!Q10/Table!Q$9</f>
        <v>0.41134356403703987</v>
      </c>
      <c r="R10" s="2823">
        <f>Table!R10/Table!R$9</f>
        <v>0.42365962572548277</v>
      </c>
      <c r="S10" s="2823">
        <f>Table!S10/Table!S$9</f>
        <v>0.42199168529766079</v>
      </c>
      <c r="T10" s="2823">
        <f>Table!T10/Table!T$9</f>
        <v>0.40423574420385877</v>
      </c>
      <c r="U10" s="2823">
        <f>Table!U10/Table!U$9</f>
        <v>0.4003930476603581</v>
      </c>
      <c r="V10" s="2823">
        <f>Table!V10/Table!V$9</f>
        <v>0.40388063497573851</v>
      </c>
      <c r="W10" s="2823">
        <f>Table!W10/Table!W$9</f>
        <v>0.40139853668411463</v>
      </c>
      <c r="X10" s="2823">
        <f>Table!X10/Table!X$9</f>
        <v>0.40319119115126417</v>
      </c>
      <c r="Y10" s="2823">
        <f>Table!Y10/Table!Y$9</f>
        <v>0.40044970086814757</v>
      </c>
      <c r="Z10" s="2823">
        <f>Table!Z10/Table!Z$9</f>
        <v>0.38742150729423819</v>
      </c>
      <c r="AA10" s="2823">
        <f>Table!AA10/Table!AA$9</f>
        <v>0.37213320085958529</v>
      </c>
      <c r="AB10" s="2823">
        <f>Table!AB10/Table!AB$9</f>
        <v>0.37618769609127084</v>
      </c>
      <c r="AC10" s="2823">
        <f>Table!AC10/Table!AC$9</f>
        <v>0.40192887550672057</v>
      </c>
      <c r="AD10" s="2823">
        <f>Table!AD10/Table!AD$9</f>
        <v>0.39341677013837006</v>
      </c>
      <c r="AE10" s="2823">
        <f>Table!AE10/Table!AE$9</f>
        <v>0.39125441311695691</v>
      </c>
    </row>
    <row r="11" spans="2:31" x14ac:dyDescent="0.25">
      <c r="B11" s="2828" t="s">
        <v>84</v>
      </c>
      <c r="C11" s="2823">
        <f>Table!C11/Table!C$9</f>
        <v>0.13855154114993046</v>
      </c>
      <c r="D11" s="2823">
        <f>Table!D11/Table!D$9</f>
        <v>0.13556587257813119</v>
      </c>
      <c r="E11" s="2823">
        <f>Table!E11/Table!E$9</f>
        <v>0.14979155953507178</v>
      </c>
      <c r="F11" s="2823">
        <f>Table!F11/Table!F$9</f>
        <v>0.16380720604747967</v>
      </c>
      <c r="G11" s="2823">
        <f>Table!G11/Table!G$9</f>
        <v>0.17135306466429243</v>
      </c>
      <c r="H11" s="2823">
        <f>Table!H11/Table!H$9</f>
        <v>0.16969071381417022</v>
      </c>
      <c r="I11" s="2823">
        <f>Table!I11/Table!I$9</f>
        <v>0.22138133459410395</v>
      </c>
      <c r="J11" s="2823">
        <f>Table!J11/Table!J$9</f>
        <v>0.19085392208544968</v>
      </c>
      <c r="K11" s="2823">
        <f>Table!K11/Table!K$9</f>
        <v>0.2042794698837648</v>
      </c>
      <c r="L11" s="2823">
        <f>Table!L11/Table!L$9</f>
        <v>0.20595346720849236</v>
      </c>
      <c r="M11" s="2823">
        <f>Table!M11/Table!M$9</f>
        <v>0.22676532762850532</v>
      </c>
      <c r="N11" s="2823">
        <f>Table!N11/Table!N$9</f>
        <v>0.24300376910414062</v>
      </c>
      <c r="O11" s="2823">
        <f>Table!O11/Table!O$9</f>
        <v>0.24328320984392079</v>
      </c>
      <c r="P11" s="2823">
        <f>Table!P11/Table!P$9</f>
        <v>0.23569152121685064</v>
      </c>
      <c r="Q11" s="2823">
        <f>Table!Q11/Table!Q$9</f>
        <v>0.2189180309834825</v>
      </c>
      <c r="R11" s="2823">
        <f>Table!R11/Table!R$9</f>
        <v>0.19883629986016638</v>
      </c>
      <c r="S11" s="2823">
        <f>Table!S11/Table!S$9</f>
        <v>0.20169050594579407</v>
      </c>
      <c r="T11" s="2823">
        <f>Table!T11/Table!T$9</f>
        <v>0.20056683784068463</v>
      </c>
      <c r="U11" s="2823">
        <f>Table!U11/Table!U$9</f>
        <v>0.19040362532246649</v>
      </c>
      <c r="V11" s="2823">
        <f>Table!V11/Table!V$9</f>
        <v>0.17989251530695577</v>
      </c>
      <c r="W11" s="2823">
        <f>Table!W11/Table!W$9</f>
        <v>0.17941351687440354</v>
      </c>
      <c r="X11" s="2823">
        <f>Table!X11/Table!X$9</f>
        <v>0.18504022505199175</v>
      </c>
      <c r="Y11" s="2823">
        <f>Table!Y11/Table!Y$9</f>
        <v>0.17472129949718818</v>
      </c>
      <c r="Z11" s="2823">
        <f>Table!Z11/Table!Z$9</f>
        <v>0.18933339581002129</v>
      </c>
      <c r="AA11" s="2823">
        <f>Table!AA11/Table!AA$9</f>
        <v>0.17200520930603178</v>
      </c>
      <c r="AB11" s="2823">
        <f>Table!AB11/Table!AB$9</f>
        <v>0.14712438766728467</v>
      </c>
      <c r="AC11" s="2823">
        <f>Table!AC11/Table!AC$9</f>
        <v>0.16152586489890292</v>
      </c>
      <c r="AD11" s="2823">
        <f>Table!AD11/Table!AD$9</f>
        <v>0.18967990150014447</v>
      </c>
      <c r="AE11" s="2823">
        <f>Table!AE11/Table!AE$9</f>
        <v>0.17791597173164994</v>
      </c>
    </row>
    <row r="12" spans="2:31" x14ac:dyDescent="0.25">
      <c r="B12" s="2830" t="s">
        <v>86</v>
      </c>
      <c r="C12" s="2823">
        <f>Table!C13/Table!C$9</f>
        <v>0.19576071752792615</v>
      </c>
      <c r="D12" s="2823">
        <f>Table!D13/Table!D$9</f>
        <v>0.2012596607791714</v>
      </c>
      <c r="E12" s="2823">
        <f>Table!E13/Table!E$9</f>
        <v>0.20542573278010906</v>
      </c>
      <c r="F12" s="2823">
        <f>Table!F13/Table!F$9</f>
        <v>0.21286921714454848</v>
      </c>
      <c r="G12" s="2823">
        <f>Table!G13/Table!G$9</f>
        <v>0.16140648031418592</v>
      </c>
      <c r="H12" s="2823">
        <f>Table!H13/Table!H$9</f>
        <v>0.16243070290868825</v>
      </c>
      <c r="I12" s="2823">
        <f>Table!I13/Table!I$9</f>
        <v>0.18503210674599202</v>
      </c>
      <c r="J12" s="2823">
        <f>Table!J13/Table!J$9</f>
        <v>0.20310682166630439</v>
      </c>
      <c r="K12" s="2823">
        <f>Table!K13/Table!K$9</f>
        <v>0.1749671212879477</v>
      </c>
      <c r="L12" s="2823">
        <f>Table!L13/Table!L$9</f>
        <v>0.21002603441835624</v>
      </c>
      <c r="M12" s="2823">
        <f>Table!M13/Table!M$9</f>
        <v>0.19531952481616044</v>
      </c>
      <c r="N12" s="2823">
        <f>Table!N13/Table!N$9</f>
        <v>0.20363132344430751</v>
      </c>
      <c r="O12" s="2823">
        <f>Table!O13/Table!O$9</f>
        <v>0.21762633260113426</v>
      </c>
      <c r="P12" s="2823">
        <f>Table!P13/Table!P$9</f>
        <v>0.20251528252605952</v>
      </c>
      <c r="Q12" s="2823">
        <f>Table!Q13/Table!Q$9</f>
        <v>0.21329129260377505</v>
      </c>
      <c r="R12" s="2823">
        <f>Table!R13/Table!R$9</f>
        <v>0.23989900750194135</v>
      </c>
      <c r="S12" s="2823">
        <f>Table!S13/Table!S$9</f>
        <v>0.24249867804979544</v>
      </c>
      <c r="T12" s="2823">
        <f>Table!T13/Table!T$9</f>
        <v>0.2181545455609406</v>
      </c>
      <c r="U12" s="2823">
        <f>Table!U13/Table!U$9</f>
        <v>0.21853779675161772</v>
      </c>
      <c r="V12" s="2823">
        <f>Table!V13/Table!V$9</f>
        <v>0.21543406422201369</v>
      </c>
      <c r="W12" s="2823">
        <f>Table!W13/Table!W$9</f>
        <v>0.21759565053934468</v>
      </c>
      <c r="X12" s="2823">
        <f>Table!X13/Table!X$9</f>
        <v>0.22818977848245023</v>
      </c>
      <c r="Y12" s="2823">
        <f>Table!Y13/Table!Y$9</f>
        <v>0.21797082382158101</v>
      </c>
      <c r="Z12" s="2823">
        <f>Table!Z13/Table!Z$9</f>
        <v>0.21358725353328589</v>
      </c>
      <c r="AA12" s="2823">
        <f>Table!AA13/Table!AA$9</f>
        <v>0.21803186840277</v>
      </c>
      <c r="AB12" s="2823">
        <f>Table!AB13/Table!AB$9</f>
        <v>0.23196959826053171</v>
      </c>
      <c r="AC12" s="2823">
        <f>Table!AC13/Table!AC$9</f>
        <v>0.24531332469024308</v>
      </c>
      <c r="AD12" s="2823">
        <f>Table!AD13/Table!AD$9</f>
        <v>0.21372438261883628</v>
      </c>
      <c r="AE12" s="2823">
        <f>Table!AE13/Table!AE$9</f>
        <v>0.22007651503967485</v>
      </c>
    </row>
    <row r="13" spans="2:31" x14ac:dyDescent="0.25">
      <c r="B13" s="2831" t="s">
        <v>87</v>
      </c>
      <c r="C13" s="2823">
        <f>Table!C14/Table!C$9</f>
        <v>0.22490152303250616</v>
      </c>
      <c r="D13" s="2823">
        <f>Table!D14/Table!D$9</f>
        <v>0.22421824715332142</v>
      </c>
      <c r="E13" s="2823">
        <f>Table!E14/Table!E$9</f>
        <v>0.22326976749663394</v>
      </c>
      <c r="F13" s="2823">
        <f>Table!F14/Table!F$9</f>
        <v>0.22512485376957372</v>
      </c>
      <c r="G13" s="2823">
        <f>Table!G14/Table!G$9</f>
        <v>0.23010108422091219</v>
      </c>
      <c r="H13" s="2823">
        <f>Table!H14/Table!H$9</f>
        <v>0.23739307722831077</v>
      </c>
      <c r="I13" s="2823">
        <f>Table!I14/Table!I$9</f>
        <v>0.22254059297159648</v>
      </c>
      <c r="J13" s="2823">
        <f>Table!J14/Table!J$9</f>
        <v>0.20045270687230018</v>
      </c>
      <c r="K13" s="2823">
        <f>Table!K14/Table!K$9</f>
        <v>0.19693808161236206</v>
      </c>
      <c r="L13" s="2823">
        <f>Table!L14/Table!L$9</f>
        <v>0.19586563432573922</v>
      </c>
      <c r="M13" s="2823">
        <f>Table!M14/Table!M$9</f>
        <v>0.19753812777820948</v>
      </c>
      <c r="N13" s="2823">
        <f>Table!N14/Table!N$9</f>
        <v>0.20359534154320377</v>
      </c>
      <c r="O13" s="2823">
        <f>Table!O14/Table!O$9</f>
        <v>0.20784515155390354</v>
      </c>
      <c r="P13" s="2823">
        <f>Table!P14/Table!P$9</f>
        <v>0.21089955761292456</v>
      </c>
      <c r="Q13" s="2823">
        <f>Table!Q14/Table!Q$9</f>
        <v>0.19216612331848232</v>
      </c>
      <c r="R13" s="2823">
        <f>Table!R14/Table!R$9</f>
        <v>0.19360682912275662</v>
      </c>
      <c r="S13" s="2823">
        <f>Table!S14/Table!S$9</f>
        <v>0.20210995180017149</v>
      </c>
      <c r="T13" s="2823">
        <f>Table!T14/Table!T$9</f>
        <v>0.19999011707366551</v>
      </c>
      <c r="U13" s="2823">
        <f>Table!U14/Table!U$9</f>
        <v>0.19528913544734378</v>
      </c>
      <c r="V13" s="2823">
        <f>Table!V14/Table!V$9</f>
        <v>0.19846999752292202</v>
      </c>
      <c r="W13" s="2823">
        <f>Table!W14/Table!W$9</f>
        <v>0.19974840220943346</v>
      </c>
      <c r="X13" s="2823">
        <f>Table!X14/Table!X$9</f>
        <v>0.19992532244858163</v>
      </c>
      <c r="Y13" s="2823">
        <f>Table!Y14/Table!Y$9</f>
        <v>0.20158562055340976</v>
      </c>
      <c r="Z13" s="2823">
        <f>Table!Z14/Table!Z$9</f>
        <v>0.20641754426889286</v>
      </c>
      <c r="AA13" s="2823">
        <f>Table!AA14/Table!AA$9</f>
        <v>0.21057847700011703</v>
      </c>
      <c r="AB13" s="2823">
        <f>Table!AB14/Table!AB$9</f>
        <v>0.2030409940638902</v>
      </c>
      <c r="AC13" s="2823">
        <f>Table!AC14/Table!AC$9</f>
        <v>0.19830761388474918</v>
      </c>
      <c r="AD13" s="2823">
        <f>Table!AD14/Table!AD$9</f>
        <v>0.20211429349867982</v>
      </c>
      <c r="AE13" s="2823">
        <f>Table!AE14/Table!AE$9</f>
        <v>0.20043572984749455</v>
      </c>
    </row>
    <row r="14" spans="2:31" x14ac:dyDescent="0.25">
      <c r="B14" s="2832" t="s">
        <v>88</v>
      </c>
      <c r="C14" s="2826">
        <f>C12/C13</f>
        <v>0.87042859865218369</v>
      </c>
      <c r="D14" s="2826">
        <f t="shared" ref="D14:AE14" si="0">D12/D13</f>
        <v>0.89760607503790346</v>
      </c>
      <c r="E14" s="2826">
        <f t="shared" si="0"/>
        <v>0.92007858960665645</v>
      </c>
      <c r="F14" s="2826">
        <f t="shared" si="0"/>
        <v>0.94556071255655549</v>
      </c>
      <c r="G14" s="2826">
        <f t="shared" si="0"/>
        <v>0.70145901685202439</v>
      </c>
      <c r="H14" s="2826">
        <f t="shared" si="0"/>
        <v>0.68422678877224341</v>
      </c>
      <c r="I14" s="2826">
        <f t="shared" si="0"/>
        <v>0.83145328353469528</v>
      </c>
      <c r="J14" s="2826">
        <f t="shared" si="0"/>
        <v>1.0132406034092372</v>
      </c>
      <c r="K14" s="2826">
        <f t="shared" si="0"/>
        <v>0.88843721770551043</v>
      </c>
      <c r="L14" s="2826">
        <f t="shared" si="0"/>
        <v>1.0722965013304335</v>
      </c>
      <c r="M14" s="2826">
        <f t="shared" si="0"/>
        <v>0.98876873549930555</v>
      </c>
      <c r="N14" s="2826">
        <f t="shared" si="0"/>
        <v>1.0001767324381343</v>
      </c>
      <c r="O14" s="2826">
        <f t="shared" si="0"/>
        <v>1.0470599432996348</v>
      </c>
      <c r="P14" s="2826">
        <f t="shared" si="0"/>
        <v>0.96024517461410153</v>
      </c>
      <c r="Q14" s="2826">
        <f t="shared" si="0"/>
        <v>1.1099318075448783</v>
      </c>
      <c r="R14" s="2826">
        <f t="shared" si="0"/>
        <v>1.2391040573771968</v>
      </c>
      <c r="S14" s="2826">
        <f t="shared" si="0"/>
        <v>1.1998354157718902</v>
      </c>
      <c r="T14" s="2826">
        <f t="shared" si="0"/>
        <v>1.0908266306008727</v>
      </c>
      <c r="U14" s="2826">
        <f t="shared" si="0"/>
        <v>1.1190473871012785</v>
      </c>
      <c r="V14" s="2826">
        <f t="shared" si="0"/>
        <v>1.0854742122780165</v>
      </c>
      <c r="W14" s="2826">
        <f t="shared" si="0"/>
        <v>1.0893486412532032</v>
      </c>
      <c r="X14" s="2826">
        <f t="shared" si="0"/>
        <v>1.1413750678888508</v>
      </c>
      <c r="Y14" s="2826">
        <f t="shared" si="0"/>
        <v>1.0812816074042841</v>
      </c>
      <c r="Z14" s="2826">
        <f t="shared" si="0"/>
        <v>1.0347340110540861</v>
      </c>
      <c r="AA14" s="2826">
        <f t="shared" si="0"/>
        <v>1.0353948395336188</v>
      </c>
      <c r="AB14" s="2826">
        <f t="shared" si="0"/>
        <v>1.1424766674829154</v>
      </c>
      <c r="AC14" s="2826">
        <f t="shared" si="0"/>
        <v>1.2370343220044606</v>
      </c>
      <c r="AD14" s="2826">
        <f t="shared" si="0"/>
        <v>1.057443186818612</v>
      </c>
      <c r="AE14" s="2826">
        <f t="shared" si="0"/>
        <v>1.0979904391653343</v>
      </c>
    </row>
    <row r="15" spans="2:31" x14ac:dyDescent="0.25">
      <c r="B15" s="3148" t="s">
        <v>191</v>
      </c>
      <c r="C15" s="2823"/>
      <c r="D15" s="2823"/>
      <c r="E15" s="2823"/>
      <c r="F15" s="2823"/>
      <c r="G15" s="2823"/>
      <c r="H15" s="2823"/>
      <c r="I15" s="2823"/>
      <c r="J15" s="2823"/>
      <c r="K15" s="2823"/>
      <c r="L15" s="2823"/>
      <c r="M15" s="2823"/>
      <c r="N15" s="2823"/>
      <c r="O15" s="2823"/>
      <c r="P15" s="2823"/>
      <c r="Q15" s="2823"/>
      <c r="R15" s="2823"/>
      <c r="S15" s="2823"/>
      <c r="T15" s="2823"/>
      <c r="U15" s="2823"/>
      <c r="V15" s="2823"/>
      <c r="W15" s="2823"/>
      <c r="X15" s="2823"/>
      <c r="Y15" s="2823"/>
      <c r="Z15" s="2823"/>
      <c r="AA15" s="2823"/>
      <c r="AB15" s="2823"/>
      <c r="AC15" s="2823"/>
      <c r="AD15" s="2823"/>
      <c r="AE15" s="2823"/>
    </row>
    <row r="16" spans="2:31" x14ac:dyDescent="0.25">
      <c r="B16" s="3159" t="s">
        <v>192</v>
      </c>
      <c r="C16" s="77"/>
      <c r="D16" s="78"/>
      <c r="E16" s="79"/>
      <c r="F16" s="80"/>
      <c r="G16" s="81"/>
      <c r="H16" s="82"/>
      <c r="I16" s="83"/>
      <c r="J16" s="84"/>
      <c r="K16" s="85"/>
      <c r="L16" s="86"/>
      <c r="M16" s="87"/>
      <c r="N16" s="88"/>
      <c r="O16" s="89"/>
      <c r="P16" s="90"/>
      <c r="Q16" s="91"/>
      <c r="R16" s="92"/>
      <c r="S16" s="93"/>
      <c r="T16" s="94"/>
      <c r="U16" s="95"/>
      <c r="V16" s="96"/>
      <c r="W16" s="97"/>
      <c r="X16" s="98"/>
      <c r="Y16" s="99"/>
      <c r="Z16" s="100"/>
      <c r="AA16" s="101"/>
      <c r="AB16" s="102"/>
      <c r="AC16" s="103"/>
      <c r="AD16" s="104"/>
      <c r="AE16" s="105"/>
    </row>
    <row r="17" spans="2:31" ht="15" customHeight="1" x14ac:dyDescent="0.25">
      <c r="B17" s="4043" t="s">
        <v>44</v>
      </c>
      <c r="C17" s="4044"/>
      <c r="D17" s="4045"/>
      <c r="E17" s="4046"/>
      <c r="F17" s="4047"/>
      <c r="G17" s="4048"/>
      <c r="H17" s="4049"/>
      <c r="I17" s="4050"/>
      <c r="J17" s="4051"/>
      <c r="K17" s="4052"/>
      <c r="L17" s="4053"/>
      <c r="M17" s="4054"/>
      <c r="N17" s="4055"/>
      <c r="O17" s="4056"/>
      <c r="P17" s="4057"/>
      <c r="Q17" s="4058"/>
      <c r="R17" s="4059"/>
      <c r="S17" s="4060"/>
      <c r="T17" s="4061"/>
      <c r="U17" s="4062"/>
      <c r="V17" s="4063"/>
      <c r="W17" s="4064"/>
      <c r="X17" s="4065"/>
      <c r="Y17" s="4066"/>
      <c r="Z17" s="4067"/>
      <c r="AA17" s="4068"/>
      <c r="AB17" s="4069"/>
      <c r="AC17" s="4070"/>
      <c r="AD17" s="4071"/>
      <c r="AE17" s="106" t="s">
        <v>35</v>
      </c>
    </row>
    <row r="18" spans="2:31" x14ac:dyDescent="0.25">
      <c r="B18" s="107" t="s">
        <v>38</v>
      </c>
      <c r="C18" s="108">
        <v>96911</v>
      </c>
      <c r="D18" s="109">
        <v>95963</v>
      </c>
      <c r="E18" s="110">
        <v>102482</v>
      </c>
      <c r="F18" s="111">
        <v>107923</v>
      </c>
      <c r="G18" s="112">
        <v>119546</v>
      </c>
      <c r="H18" s="113">
        <v>128893</v>
      </c>
      <c r="I18" s="114">
        <v>134261</v>
      </c>
      <c r="J18" s="115">
        <v>152081</v>
      </c>
      <c r="K18" s="116">
        <v>162839</v>
      </c>
      <c r="L18" s="117">
        <v>172744</v>
      </c>
      <c r="M18" s="118">
        <v>197240</v>
      </c>
      <c r="N18" s="119">
        <v>221678</v>
      </c>
      <c r="O18" s="120">
        <v>231207</v>
      </c>
      <c r="P18" s="121">
        <v>268247</v>
      </c>
      <c r="Q18" s="122">
        <v>263560</v>
      </c>
      <c r="R18" s="123">
        <v>298084</v>
      </c>
      <c r="S18" s="124">
        <v>317585</v>
      </c>
      <c r="T18" s="125">
        <v>305709</v>
      </c>
      <c r="U18" s="126">
        <v>314979</v>
      </c>
      <c r="V18" s="127">
        <v>285542</v>
      </c>
      <c r="W18" s="128">
        <v>272892</v>
      </c>
      <c r="X18" s="129">
        <v>322610</v>
      </c>
      <c r="Y18" s="130">
        <v>347365</v>
      </c>
      <c r="Z18" s="131">
        <v>390062</v>
      </c>
      <c r="AA18" s="132">
        <v>426269</v>
      </c>
      <c r="AB18" s="133">
        <v>474972</v>
      </c>
      <c r="AC18" s="134">
        <v>564749</v>
      </c>
      <c r="AD18" s="135">
        <v>626563</v>
      </c>
      <c r="AE18" s="136" t="s">
        <v>35</v>
      </c>
    </row>
    <row r="19" spans="2:31" x14ac:dyDescent="0.25">
      <c r="B19" s="137" t="s">
        <v>39</v>
      </c>
      <c r="C19" s="138">
        <v>5354</v>
      </c>
      <c r="D19" s="139">
        <v>6555</v>
      </c>
      <c r="E19" s="140">
        <v>6060</v>
      </c>
      <c r="F19" s="141">
        <v>7748</v>
      </c>
      <c r="G19" s="142">
        <v>8677</v>
      </c>
      <c r="H19" s="143">
        <v>6814</v>
      </c>
      <c r="I19" s="144">
        <v>7360</v>
      </c>
      <c r="J19" s="145">
        <v>7734</v>
      </c>
      <c r="K19" s="146">
        <v>7866</v>
      </c>
      <c r="L19" s="147">
        <v>7912</v>
      </c>
      <c r="M19" s="148">
        <v>9994</v>
      </c>
      <c r="N19" s="149">
        <v>6575</v>
      </c>
      <c r="O19" s="150">
        <v>5532</v>
      </c>
      <c r="P19" s="151">
        <v>5115</v>
      </c>
      <c r="Q19" s="152">
        <v>5080</v>
      </c>
      <c r="R19" s="153">
        <v>5339</v>
      </c>
      <c r="S19" s="154">
        <v>6278</v>
      </c>
      <c r="T19" s="155">
        <v>7684</v>
      </c>
      <c r="U19" s="156">
        <v>7132</v>
      </c>
      <c r="V19" s="157">
        <v>8257</v>
      </c>
      <c r="W19" s="158">
        <v>7741</v>
      </c>
      <c r="X19" s="159">
        <v>6767</v>
      </c>
      <c r="Y19" s="160">
        <v>8702</v>
      </c>
      <c r="Z19" s="161">
        <v>8223</v>
      </c>
      <c r="AA19" s="162">
        <v>5979</v>
      </c>
      <c r="AB19" s="163">
        <v>6096</v>
      </c>
      <c r="AC19" s="164">
        <v>3578</v>
      </c>
      <c r="AD19" s="165">
        <v>3239</v>
      </c>
      <c r="AE19" s="166" t="s">
        <v>35</v>
      </c>
    </row>
    <row r="20" spans="2:31" x14ac:dyDescent="0.25">
      <c r="B20" s="167" t="s">
        <v>40</v>
      </c>
      <c r="C20" s="168">
        <v>48153</v>
      </c>
      <c r="D20" s="169">
        <v>43705</v>
      </c>
      <c r="E20" s="170">
        <v>50177</v>
      </c>
      <c r="F20" s="171">
        <v>52792</v>
      </c>
      <c r="G20" s="172">
        <v>53519</v>
      </c>
      <c r="H20" s="173">
        <v>61730</v>
      </c>
      <c r="I20" s="174">
        <v>72231</v>
      </c>
      <c r="J20" s="175">
        <v>78723</v>
      </c>
      <c r="K20" s="176">
        <v>82691</v>
      </c>
      <c r="L20" s="177">
        <v>74944</v>
      </c>
      <c r="M20" s="178">
        <v>79649</v>
      </c>
      <c r="N20" s="179">
        <v>81038</v>
      </c>
      <c r="O20" s="180">
        <v>78402</v>
      </c>
      <c r="P20" s="181">
        <v>121242</v>
      </c>
      <c r="Q20" s="182">
        <v>131325</v>
      </c>
      <c r="R20" s="183">
        <v>133922</v>
      </c>
      <c r="S20" s="184">
        <v>156427</v>
      </c>
      <c r="T20" s="185">
        <v>152515</v>
      </c>
      <c r="U20" s="186">
        <v>153965</v>
      </c>
      <c r="V20" s="187">
        <v>129384</v>
      </c>
      <c r="W20" s="188">
        <v>104827</v>
      </c>
      <c r="X20" s="189">
        <v>136537</v>
      </c>
      <c r="Y20" s="190">
        <v>135133</v>
      </c>
      <c r="Z20" s="191">
        <v>155676</v>
      </c>
      <c r="AA20" s="192">
        <v>205918</v>
      </c>
      <c r="AB20" s="193">
        <v>266326</v>
      </c>
      <c r="AC20" s="194">
        <v>246500</v>
      </c>
      <c r="AD20" s="195">
        <v>284302</v>
      </c>
      <c r="AE20" s="196" t="s">
        <v>35</v>
      </c>
    </row>
    <row r="21" spans="2:31" x14ac:dyDescent="0.25">
      <c r="B21" s="197" t="s">
        <v>41</v>
      </c>
      <c r="C21" s="198">
        <v>67150</v>
      </c>
      <c r="D21" s="199">
        <v>71427</v>
      </c>
      <c r="E21" s="200">
        <v>75717</v>
      </c>
      <c r="F21" s="201">
        <v>79376</v>
      </c>
      <c r="G21" s="202">
        <v>79630</v>
      </c>
      <c r="H21" s="203">
        <v>74964</v>
      </c>
      <c r="I21" s="204">
        <v>81670</v>
      </c>
      <c r="J21" s="205">
        <v>93744</v>
      </c>
      <c r="K21" s="206">
        <v>105126</v>
      </c>
      <c r="L21" s="207">
        <v>116315</v>
      </c>
      <c r="M21" s="208">
        <v>130083</v>
      </c>
      <c r="N21" s="209">
        <v>145850</v>
      </c>
      <c r="O21" s="210">
        <v>173898</v>
      </c>
      <c r="P21" s="211">
        <v>181828</v>
      </c>
      <c r="Q21" s="212">
        <v>172725</v>
      </c>
      <c r="R21" s="213">
        <v>195162</v>
      </c>
      <c r="S21" s="214">
        <v>238721</v>
      </c>
      <c r="T21" s="215">
        <v>256716</v>
      </c>
      <c r="U21" s="216">
        <v>243838</v>
      </c>
      <c r="V21" s="217">
        <v>224311</v>
      </c>
      <c r="W21" s="218">
        <v>199596</v>
      </c>
      <c r="X21" s="219">
        <v>187854</v>
      </c>
      <c r="Y21" s="220">
        <v>203631</v>
      </c>
      <c r="Z21" s="221">
        <v>205748</v>
      </c>
      <c r="AA21" s="222">
        <v>201069</v>
      </c>
      <c r="AB21" s="223">
        <v>214309</v>
      </c>
      <c r="AC21" s="224">
        <v>251943</v>
      </c>
      <c r="AD21" s="225">
        <v>284896</v>
      </c>
      <c r="AE21" s="226" t="s">
        <v>35</v>
      </c>
    </row>
    <row r="22" spans="2:31" x14ac:dyDescent="0.25">
      <c r="B22" s="3159" t="s">
        <v>192</v>
      </c>
      <c r="C22" s="227">
        <v>-17399</v>
      </c>
      <c r="D22" s="228">
        <v>-25748</v>
      </c>
      <c r="E22" s="229">
        <v>-24792</v>
      </c>
      <c r="F22" s="230">
        <v>-25605</v>
      </c>
      <c r="G22" s="231">
        <v>-25298</v>
      </c>
      <c r="H22" s="232">
        <v>-11272</v>
      </c>
      <c r="I22" s="233">
        <v>-8119</v>
      </c>
      <c r="J22" s="234">
        <v>-14146</v>
      </c>
      <c r="K22" s="235">
        <v>-20681</v>
      </c>
      <c r="L22" s="236">
        <v>-38763</v>
      </c>
      <c r="M22" s="237">
        <v>-48443</v>
      </c>
      <c r="N22" s="238">
        <v>-60770</v>
      </c>
      <c r="O22" s="239">
        <v>-92320</v>
      </c>
      <c r="P22" s="240">
        <v>-57510</v>
      </c>
      <c r="Q22" s="241">
        <v>-34844</v>
      </c>
      <c r="R22" s="242">
        <v>-56964</v>
      </c>
      <c r="S22" s="243">
        <v>-78400</v>
      </c>
      <c r="T22" s="244">
        <v>-100632</v>
      </c>
      <c r="U22" s="245">
        <v>-86570</v>
      </c>
      <c r="V22" s="246">
        <v>-92725</v>
      </c>
      <c r="W22" s="247">
        <v>-93399</v>
      </c>
      <c r="X22" s="248">
        <v>-50088</v>
      </c>
      <c r="Y22" s="249">
        <v>-66672</v>
      </c>
      <c r="Z22" s="250">
        <v>-48433</v>
      </c>
      <c r="AA22" s="251">
        <v>6207</v>
      </c>
      <c r="AB22" s="252">
        <v>53996</v>
      </c>
      <c r="AC22" s="253">
        <v>-2335</v>
      </c>
      <c r="AD22" s="254">
        <v>2628</v>
      </c>
      <c r="AE22" s="255" t="s">
        <v>35</v>
      </c>
    </row>
    <row r="23" spans="2:31" ht="15" customHeight="1" x14ac:dyDescent="0.25">
      <c r="B23" s="3956" t="s">
        <v>45</v>
      </c>
      <c r="C23" s="3957"/>
      <c r="D23" s="3958"/>
      <c r="E23" s="3959"/>
      <c r="F23" s="3960"/>
      <c r="G23" s="3961"/>
      <c r="H23" s="3962"/>
      <c r="I23" s="3963"/>
      <c r="J23" s="3964"/>
      <c r="K23" s="3965"/>
      <c r="L23" s="3966"/>
      <c r="M23" s="3967"/>
      <c r="N23" s="3968"/>
      <c r="O23" s="3969"/>
      <c r="P23" s="3970"/>
      <c r="Q23" s="3971"/>
      <c r="R23" s="3972"/>
      <c r="S23" s="3973"/>
      <c r="T23" s="3974"/>
      <c r="U23" s="3975"/>
      <c r="V23" s="3976"/>
      <c r="W23" s="3977"/>
      <c r="X23" s="3978"/>
      <c r="Y23" s="3979"/>
      <c r="Z23" s="3980"/>
      <c r="AA23" s="3981"/>
      <c r="AB23" s="3982"/>
      <c r="AC23" s="3983"/>
      <c r="AD23" s="3984"/>
      <c r="AE23" s="256" t="s">
        <v>35</v>
      </c>
    </row>
    <row r="24" spans="2:31" x14ac:dyDescent="0.25">
      <c r="B24" s="257" t="s">
        <v>37</v>
      </c>
      <c r="C24" s="258">
        <f>'VA eurostat'!B34</f>
        <v>92135</v>
      </c>
      <c r="D24" s="259">
        <v>91355.1</v>
      </c>
      <c r="E24" s="260">
        <v>96634.3</v>
      </c>
      <c r="F24" s="261">
        <v>101784.4</v>
      </c>
      <c r="G24" s="262">
        <v>106027.7</v>
      </c>
      <c r="H24" s="263">
        <v>112371.6</v>
      </c>
      <c r="I24" s="264">
        <v>117574.1</v>
      </c>
      <c r="J24" s="265">
        <v>121026.9</v>
      </c>
      <c r="K24" s="266">
        <v>124572.5</v>
      </c>
      <c r="L24" s="267">
        <v>130045.4</v>
      </c>
      <c r="M24" s="268">
        <v>135616.29999999999</v>
      </c>
      <c r="N24" s="269">
        <v>145250.70000000001</v>
      </c>
      <c r="O24" s="270">
        <v>155238.1</v>
      </c>
      <c r="P24" s="271">
        <v>160575.4</v>
      </c>
      <c r="Q24" s="272">
        <v>154566.39999999999</v>
      </c>
      <c r="R24" s="273">
        <v>158966.20000000001</v>
      </c>
      <c r="S24" s="274">
        <v>168067.3</v>
      </c>
      <c r="T24" s="275">
        <v>173322.8</v>
      </c>
      <c r="U24" s="276">
        <v>175669.9</v>
      </c>
      <c r="V24" s="277">
        <v>181801.60000000001</v>
      </c>
      <c r="W24" s="278">
        <v>187798.2</v>
      </c>
      <c r="X24" s="279">
        <v>197128.5</v>
      </c>
      <c r="Y24" s="280">
        <v>202677.1</v>
      </c>
      <c r="Z24" s="281">
        <v>213381.4</v>
      </c>
      <c r="AA24" s="282">
        <v>219744</v>
      </c>
      <c r="AB24" s="283">
        <v>208646.5</v>
      </c>
      <c r="AC24" s="284">
        <v>222395.4</v>
      </c>
      <c r="AD24" s="285">
        <v>250190.2</v>
      </c>
      <c r="AE24" s="286" t="s">
        <v>35</v>
      </c>
    </row>
    <row r="25" spans="2:31" x14ac:dyDescent="0.25">
      <c r="B25" s="2827" t="s">
        <v>83</v>
      </c>
      <c r="C25" s="2823">
        <f>Table!C25/Table!C$24</f>
        <v>0.36925164161285073</v>
      </c>
      <c r="D25" s="2823">
        <f>Table!D25/Table!D$24</f>
        <v>0.38189715266234114</v>
      </c>
      <c r="E25" s="2823">
        <f>Table!E25/Table!E$24</f>
        <v>0.39968241033837926</v>
      </c>
      <c r="F25" s="2823">
        <f>Table!F25/Table!F$24</f>
        <v>0.4052200267182422</v>
      </c>
      <c r="G25" s="2823">
        <f>Table!G25/Table!G$24</f>
        <v>0.40751280591918043</v>
      </c>
      <c r="H25" s="2823">
        <f>Table!H25/Table!H$24</f>
        <v>0.41371607983852882</v>
      </c>
      <c r="I25" s="2823">
        <f>Table!I25/Table!I$24</f>
        <v>0.42284754592816015</v>
      </c>
      <c r="J25" s="2823">
        <f>Table!J25/Table!J$24</f>
        <v>0.42543815723585376</v>
      </c>
      <c r="K25" s="2823">
        <f>Table!K25/Table!K$24</f>
        <v>0.42985582374858256</v>
      </c>
      <c r="L25" s="2823">
        <f>Table!L25/Table!L$24</f>
        <v>0.44677393015171901</v>
      </c>
      <c r="M25" s="2823">
        <f>Table!M25/Table!M$24</f>
        <v>0.45874941357817839</v>
      </c>
      <c r="N25" s="2823">
        <f>Table!N25/Table!N$24</f>
        <v>0.46338723855502378</v>
      </c>
      <c r="O25" s="2823">
        <f>Table!O25/Table!O$24</f>
        <v>0.46667145853617098</v>
      </c>
      <c r="P25" s="2823">
        <f>Table!P25/Table!P$24</f>
        <v>0.44553742347567332</v>
      </c>
      <c r="Q25" s="2823">
        <f>Table!Q25/Table!Q$24</f>
        <v>0.42973861570668259</v>
      </c>
      <c r="R25" s="2823">
        <f>Table!R25/Table!R$24</f>
        <v>0.43253279567148178</v>
      </c>
      <c r="S25" s="2823">
        <f>Table!S25/Table!S$24</f>
        <v>0.43314195423788099</v>
      </c>
      <c r="T25" s="2823">
        <f>Table!T25/Table!T$24</f>
        <v>0.42303673526891061</v>
      </c>
      <c r="U25" s="2823">
        <f>Table!U25/Table!U$24</f>
        <v>0.40757996126262891</v>
      </c>
      <c r="V25" s="2823">
        <f>Table!V25/Table!V$24</f>
        <v>0.40959274488818792</v>
      </c>
      <c r="W25" s="2823">
        <f>Table!W25/Table!W$24</f>
        <v>0.41335902166636734</v>
      </c>
      <c r="X25" s="2823">
        <f>Table!X25/Table!X$24</f>
        <v>0.41744970610149845</v>
      </c>
      <c r="Y25" s="2823">
        <f>Table!Y25/Table!Y$24</f>
        <v>0.41449715141223636</v>
      </c>
      <c r="Z25" s="2823">
        <f>Table!Z25/Table!Z$24</f>
        <v>0.4152880857282954</v>
      </c>
      <c r="AA25" s="2823">
        <f>Table!AA25/Table!AA$24</f>
        <v>0.40553010260050332</v>
      </c>
      <c r="AB25" s="2823">
        <f>Table!AB25/Table!AB$24</f>
        <v>0.43906408460906937</v>
      </c>
      <c r="AC25" s="2823">
        <f>Table!AC25/Table!AC$24</f>
        <v>0.44114243350270327</v>
      </c>
      <c r="AD25" s="2823">
        <f>Table!AD25/Table!AD$24</f>
        <v>0.4167996389600761</v>
      </c>
      <c r="AE25" s="2823">
        <f>Table!AE25/Table!AE$24</f>
        <v>0.38538363121777225</v>
      </c>
    </row>
    <row r="26" spans="2:31" x14ac:dyDescent="0.25">
      <c r="B26" s="2828" t="s">
        <v>84</v>
      </c>
      <c r="C26" s="2823">
        <f>Table!C26/Table!C$24</f>
        <v>0.1100884571552613</v>
      </c>
      <c r="D26" s="2823">
        <f>Table!D26/Table!D$24</f>
        <v>0.14975601908949543</v>
      </c>
      <c r="E26" s="2823">
        <f>Table!E26/Table!E$24</f>
        <v>0.14869255440290011</v>
      </c>
      <c r="F26" s="2823">
        <f>Table!F26/Table!F$24</f>
        <v>0.16761709169939984</v>
      </c>
      <c r="G26" s="2823">
        <f>Table!G26/Table!G$24</f>
        <v>0.16048188199582622</v>
      </c>
      <c r="H26" s="2823">
        <f>Table!H26/Table!H$24</f>
        <v>0.17090827539807132</v>
      </c>
      <c r="I26" s="2823">
        <f>Table!I26/Table!I$24</f>
        <v>0.16010590896627366</v>
      </c>
      <c r="J26" s="2823">
        <f>Table!J26/Table!J$24</f>
        <v>0.14339008512769152</v>
      </c>
      <c r="K26" s="2823">
        <f>Table!K26/Table!K$24</f>
        <v>0.17311679896322696</v>
      </c>
      <c r="L26" s="2823">
        <f>Table!L26/Table!L$24</f>
        <v>0.19649592123988086</v>
      </c>
      <c r="M26" s="2823">
        <f>Table!M26/Table!M$24</f>
        <v>0.21034485326422864</v>
      </c>
      <c r="N26" s="2823">
        <f>Table!N26/Table!N$24</f>
        <v>0.21058616696200588</v>
      </c>
      <c r="O26" s="2823">
        <f>Table!O26/Table!O$24</f>
        <v>0.21815639355188615</v>
      </c>
      <c r="P26" s="2823">
        <f>Table!P26/Table!P$24</f>
        <v>0.20613079105147111</v>
      </c>
      <c r="Q26" s="2823">
        <f>Table!Q26/Table!Q$24</f>
        <v>0.19812181308693341</v>
      </c>
      <c r="R26" s="2823">
        <f>Table!R26/Table!R$24</f>
        <v>0.16681767137971518</v>
      </c>
      <c r="S26" s="2823">
        <f>Table!S26/Table!S$24</f>
        <v>0.15403403813911973</v>
      </c>
      <c r="T26" s="2823">
        <f>Table!T26/Table!T$24</f>
        <v>0.18055343578665603</v>
      </c>
      <c r="U26" s="2823">
        <f>Table!U26/Table!U$24</f>
        <v>0.16424412686779855</v>
      </c>
      <c r="V26" s="2823">
        <f>Table!V26/Table!V$24</f>
        <v>0.1686081225708331</v>
      </c>
      <c r="W26" s="2823">
        <f>Table!W26/Table!W$24</f>
        <v>0.16362161956231869</v>
      </c>
      <c r="X26" s="2823">
        <f>Table!X26/Table!X$24</f>
        <v>0.13629543008527195</v>
      </c>
      <c r="Y26" s="2823">
        <f>Table!Y26/Table!Y$24</f>
        <v>0.14283130532640695</v>
      </c>
      <c r="Z26" s="2823">
        <f>Table!Z26/Table!Z$24</f>
        <v>0.16422052851817823</v>
      </c>
      <c r="AA26" s="2823">
        <f>Table!AA26/Table!AA$24</f>
        <v>0.14510642612855945</v>
      </c>
      <c r="AB26" s="2823">
        <f>Table!AB26/Table!AB$24</f>
        <v>0.10548606751340127</v>
      </c>
      <c r="AC26" s="2823">
        <f>Table!AC26/Table!AC$24</f>
        <v>0.1252328083467443</v>
      </c>
      <c r="AD26" s="2823">
        <f>Table!AD26/Table!AD$24</f>
        <v>0.13762632367873895</v>
      </c>
      <c r="AE26" s="2823">
        <f>Table!AE26/Table!AE$24</f>
        <v>0.14905206839064863</v>
      </c>
    </row>
    <row r="27" spans="2:31" x14ac:dyDescent="0.25">
      <c r="B27" s="2829" t="s">
        <v>85</v>
      </c>
      <c r="C27" s="2823">
        <f>Table!C27/Table!C$24</f>
        <v>0</v>
      </c>
      <c r="D27" s="2823">
        <f>Table!D27/Table!D$24</f>
        <v>0</v>
      </c>
      <c r="E27" s="2823">
        <f>Table!E27/Table!E$24</f>
        <v>0</v>
      </c>
      <c r="F27" s="2823">
        <f>Table!F27/Table!F$24</f>
        <v>0</v>
      </c>
      <c r="G27" s="2823">
        <f>Table!G27/Table!G$24</f>
        <v>0</v>
      </c>
      <c r="H27" s="2823">
        <f>Table!H27/Table!H$24</f>
        <v>0</v>
      </c>
      <c r="I27" s="2823">
        <f>Table!I27/Table!I$24</f>
        <v>0</v>
      </c>
      <c r="J27" s="2823">
        <f>Table!J27/Table!J$24</f>
        <v>0</v>
      </c>
      <c r="K27" s="2823">
        <f>Table!K27/Table!K$24</f>
        <v>0</v>
      </c>
      <c r="L27" s="2823">
        <f>Table!L27/Table!L$24</f>
        <v>0</v>
      </c>
      <c r="M27" s="2823">
        <f>Table!M27/Table!M$24</f>
        <v>0</v>
      </c>
      <c r="N27" s="2823">
        <f>Table!N27/Table!N$24</f>
        <v>0</v>
      </c>
      <c r="O27" s="2823">
        <f>Table!O27/Table!O$24</f>
        <v>0</v>
      </c>
      <c r="P27" s="2823">
        <f>Table!P27/Table!P$24</f>
        <v>0</v>
      </c>
      <c r="Q27" s="2823">
        <f>Table!Q27/Table!Q$24</f>
        <v>0</v>
      </c>
      <c r="R27" s="2823">
        <f>Table!R27/Table!R$24</f>
        <v>0</v>
      </c>
      <c r="S27" s="2823">
        <f>Table!S27/Table!S$24</f>
        <v>0</v>
      </c>
      <c r="T27" s="2823">
        <f>Table!T27/Table!T$24</f>
        <v>0</v>
      </c>
      <c r="U27" s="2823">
        <f>Table!U27/Table!U$24</f>
        <v>0</v>
      </c>
      <c r="V27" s="2823">
        <f>Table!V27/Table!V$24</f>
        <v>0</v>
      </c>
      <c r="W27" s="2823">
        <f>Table!W27/Table!W$24</f>
        <v>0</v>
      </c>
      <c r="X27" s="2823">
        <f>Table!X27/Table!X$24</f>
        <v>0</v>
      </c>
      <c r="Y27" s="2823">
        <f>Table!Y27/Table!Y$24</f>
        <v>0</v>
      </c>
      <c r="Z27" s="2823">
        <f>Table!Z27/Table!Z$24</f>
        <v>0</v>
      </c>
      <c r="AA27" s="2823">
        <f>Table!AA27/Table!AA$24</f>
        <v>0</v>
      </c>
      <c r="AB27" s="2823">
        <f>Table!AB27/Table!AB$24</f>
        <v>0</v>
      </c>
      <c r="AC27" s="2823">
        <f>Table!AC27/Table!AC$24</f>
        <v>0</v>
      </c>
      <c r="AD27" s="2823">
        <f>Table!AD27/Table!AD$24</f>
        <v>0</v>
      </c>
      <c r="AE27" s="2823">
        <f>Table!AE27/Table!AE$24</f>
        <v>0</v>
      </c>
    </row>
    <row r="28" spans="2:31" x14ac:dyDescent="0.25">
      <c r="B28" s="2830" t="s">
        <v>86</v>
      </c>
      <c r="C28" s="2823">
        <f>Table!C28/Table!C$24</f>
        <v>0.20787974168339937</v>
      </c>
      <c r="D28" s="2823">
        <f>Table!D28/Table!D$24</f>
        <v>0.18172556169231593</v>
      </c>
      <c r="E28" s="2823">
        <f>Table!E28/Table!E$24</f>
        <v>0.19378192873037264</v>
      </c>
      <c r="F28" s="2823">
        <f>Table!F28/Table!F$24</f>
        <v>0.20461388152254104</v>
      </c>
      <c r="G28" s="2823">
        <f>Table!G28/Table!G$24</f>
        <v>0.20503699487763233</v>
      </c>
      <c r="H28" s="2823">
        <f>Table!H28/Table!H$24</f>
        <v>0.20208118412200046</v>
      </c>
      <c r="I28" s="2823">
        <f>Table!I28/Table!I$24</f>
        <v>0.19637715930902111</v>
      </c>
      <c r="J28" s="2823">
        <f>Table!J28/Table!J$24</f>
        <v>0.25213653814054415</v>
      </c>
      <c r="K28" s="2823">
        <f>Table!K28/Table!K$24</f>
        <v>0.24622549813704844</v>
      </c>
      <c r="L28" s="2823">
        <f>Table!L28/Table!L$24</f>
        <v>0.24494334839376949</v>
      </c>
      <c r="M28" s="2823">
        <f>Table!M28/Table!M$24</f>
        <v>0.23847820744811563</v>
      </c>
      <c r="N28" s="2823">
        <f>Table!N28/Table!N$24</f>
        <v>0.25600329291604457</v>
      </c>
      <c r="O28" s="2823">
        <f>Table!O28/Table!O$24</f>
        <v>0.23474061828185341</v>
      </c>
      <c r="P28" s="2823">
        <f>Table!P28/Table!P$24</f>
        <v>0.2282683547822571</v>
      </c>
      <c r="Q28" s="2823">
        <f>Table!Q28/Table!Q$24</f>
        <v>0.23213523995773752</v>
      </c>
      <c r="R28" s="2823">
        <f>Table!R28/Table!R$24</f>
        <v>0.26688913276504517</v>
      </c>
      <c r="S28" s="2823">
        <f>Table!S28/Table!S$24</f>
        <v>0.27354746885063985</v>
      </c>
      <c r="T28" s="2823">
        <f>Table!T28/Table!T$24</f>
        <v>0.23874989727273793</v>
      </c>
      <c r="U28" s="2823">
        <f>Table!U28/Table!U$24</f>
        <v>0.2506121784245639</v>
      </c>
      <c r="V28" s="2823">
        <f>Table!V28/Table!V$24</f>
        <v>0.2463921590717062</v>
      </c>
      <c r="W28" s="2823">
        <f>Table!W28/Table!W$24</f>
        <v>0.24236289124365276</v>
      </c>
      <c r="X28" s="2823">
        <f>Table!X28/Table!X$24</f>
        <v>0.28664417584237106</v>
      </c>
      <c r="Y28" s="2823">
        <f>Table!Y28/Table!Y$24</f>
        <v>0.26060307667574328</v>
      </c>
      <c r="Z28" s="2823">
        <f>Table!Z28/Table!Z$24</f>
        <v>0.24770183615079572</v>
      </c>
      <c r="AA28" s="2823">
        <f>Table!AA28/Table!AA$24</f>
        <v>0.25970003410798403</v>
      </c>
      <c r="AB28" s="2823">
        <f>Table!AB28/Table!AB$24</f>
        <v>0.35676341333848455</v>
      </c>
      <c r="AC28" s="2823">
        <f>Table!AC28/Table!AC$24</f>
        <v>0.32537113718966421</v>
      </c>
      <c r="AD28" s="2823">
        <f>Table!AD28/Table!AD$24</f>
        <v>0.27692084522025046</v>
      </c>
      <c r="AE28" s="2823">
        <f>Table!AE28/Table!AE$24</f>
        <v>0.23893692087000348</v>
      </c>
    </row>
    <row r="29" spans="2:31" x14ac:dyDescent="0.25">
      <c r="B29" s="2831" t="s">
        <v>87</v>
      </c>
      <c r="C29" s="2823">
        <f>Table!C29/Table!C$24</f>
        <v>0.26557768491886907</v>
      </c>
      <c r="D29" s="2823">
        <f>Table!D29/Table!D$24</f>
        <v>0.27547857793983593</v>
      </c>
      <c r="E29" s="2823">
        <f>Table!E29/Table!E$24</f>
        <v>0.2758015482496004</v>
      </c>
      <c r="F29" s="2823">
        <f>Table!F29/Table!F$24</f>
        <v>0.27811895599465636</v>
      </c>
      <c r="G29" s="2823">
        <f>Table!G29/Table!G$24</f>
        <v>0.27380952380952384</v>
      </c>
      <c r="H29" s="2823">
        <f>Table!H29/Table!H$24</f>
        <v>0.29130298273155414</v>
      </c>
      <c r="I29" s="2823">
        <f>Table!I29/Table!I$24</f>
        <v>0.28635693720866467</v>
      </c>
      <c r="J29" s="2823">
        <f>Table!J29/Table!J$24</f>
        <v>0.26761809380737772</v>
      </c>
      <c r="K29" s="2823">
        <f>Table!K29/Table!K$24</f>
        <v>0.28557427506884819</v>
      </c>
      <c r="L29" s="2823">
        <f>Table!L29/Table!L$24</f>
        <v>0.27989081831825996</v>
      </c>
      <c r="M29" s="2823">
        <f>Table!M29/Table!M$24</f>
        <v>0.26582966586987766</v>
      </c>
      <c r="N29" s="2823">
        <f>Table!N29/Table!N$24</f>
        <v>0.25703581743850201</v>
      </c>
      <c r="O29" s="2823">
        <f>Table!O29/Table!O$24</f>
        <v>0.25970843652188685</v>
      </c>
      <c r="P29" s="2823">
        <f>Table!P29/Table!P$24</f>
        <v>0.25604139421163358</v>
      </c>
      <c r="Q29" s="2823">
        <f>Table!Q29/Table!Q$24</f>
        <v>0.23834336301769907</v>
      </c>
      <c r="R29" s="2823">
        <f>Table!R29/Table!R$24</f>
        <v>0.23058419682507272</v>
      </c>
      <c r="S29" s="2823">
        <f>Table!S29/Table!S$24</f>
        <v>0.25240329525854271</v>
      </c>
      <c r="T29" s="2823">
        <f>Table!T29/Table!T$24</f>
        <v>0.25822111602897496</v>
      </c>
      <c r="U29" s="2823">
        <f>Table!U29/Table!U$24</f>
        <v>0.26237298388269442</v>
      </c>
      <c r="V29" s="2823">
        <f>Table!V29/Table!V$24</f>
        <v>0.25596800540753678</v>
      </c>
      <c r="W29" s="2823">
        <f>Table!W29/Table!W$24</f>
        <v>0.25468458319046922</v>
      </c>
      <c r="X29" s="2823">
        <f>Table!X29/Table!X$24</f>
        <v>0.26137821839556252</v>
      </c>
      <c r="Y29" s="2823">
        <f>Table!Y29/Table!Y$24</f>
        <v>0.26548636998482761</v>
      </c>
      <c r="Z29" s="2823">
        <f>Table!Z29/Table!Z$24</f>
        <v>0.26767241584507212</v>
      </c>
      <c r="AA29" s="2823">
        <f>Table!AA29/Table!AA$24</f>
        <v>0.2768462098655039</v>
      </c>
      <c r="AB29" s="2823">
        <f>Table!AB29/Table!AB$24</f>
        <v>0.27001497078282705</v>
      </c>
      <c r="AC29" s="2823">
        <f>Table!AC29/Table!AC$24</f>
        <v>0.27271576587165253</v>
      </c>
      <c r="AD29" s="2823">
        <f>Table!AD29/Table!AD$24</f>
        <v>0.26541672710861819</v>
      </c>
      <c r="AE29" s="2823">
        <f>Table!AE29/Table!AE$24</f>
        <v>0.26348234016981353</v>
      </c>
    </row>
    <row r="30" spans="2:31" x14ac:dyDescent="0.25">
      <c r="B30" s="2832" t="s">
        <v>88</v>
      </c>
      <c r="C30" s="2826">
        <f>C28/C29</f>
        <v>0.78274551473292731</v>
      </c>
      <c r="D30" s="2826">
        <f t="shared" ref="D30:AD30" si="1">D28/D29</f>
        <v>0.65967220773153723</v>
      </c>
      <c r="E30" s="2826">
        <f t="shared" si="1"/>
        <v>0.70261363636363638</v>
      </c>
      <c r="F30" s="2826">
        <f t="shared" si="1"/>
        <v>0.73570634835286952</v>
      </c>
      <c r="G30" s="2826">
        <f t="shared" si="1"/>
        <v>0.74883076390091796</v>
      </c>
      <c r="H30" s="2826">
        <f t="shared" si="1"/>
        <v>0.69371477843131224</v>
      </c>
      <c r="I30" s="2826">
        <f t="shared" si="1"/>
        <v>0.68577755169215115</v>
      </c>
      <c r="J30" s="2826">
        <f t="shared" si="1"/>
        <v>0.9421505644607997</v>
      </c>
      <c r="K30" s="2826">
        <f t="shared" si="1"/>
        <v>0.86221175936693428</v>
      </c>
      <c r="L30" s="2826">
        <f t="shared" si="1"/>
        <v>0.87513891975994662</v>
      </c>
      <c r="M30" s="2826">
        <f t="shared" si="1"/>
        <v>0.89710908174127402</v>
      </c>
      <c r="N30" s="2826">
        <f t="shared" si="1"/>
        <v>0.99598295469967146</v>
      </c>
      <c r="O30" s="2826">
        <f t="shared" si="1"/>
        <v>0.9038621210215122</v>
      </c>
      <c r="P30" s="2826">
        <f t="shared" si="1"/>
        <v>0.89152910405408747</v>
      </c>
      <c r="Q30" s="2826">
        <f t="shared" si="1"/>
        <v>0.97395302734106115</v>
      </c>
      <c r="R30" s="2826">
        <f t="shared" si="1"/>
        <v>1.1574476327513212</v>
      </c>
      <c r="S30" s="2826">
        <f t="shared" si="1"/>
        <v>1.0837713848800534</v>
      </c>
      <c r="T30" s="2826">
        <f t="shared" si="1"/>
        <v>0.92459478505990123</v>
      </c>
      <c r="U30" s="2826">
        <f t="shared" si="1"/>
        <v>0.95517524219113692</v>
      </c>
      <c r="V30" s="2826">
        <f t="shared" si="1"/>
        <v>0.96258967475023094</v>
      </c>
      <c r="W30" s="2826">
        <f t="shared" si="1"/>
        <v>0.9516197965638088</v>
      </c>
      <c r="X30" s="2826">
        <f t="shared" si="1"/>
        <v>1.0966643571216472</v>
      </c>
      <c r="Y30" s="2826">
        <f t="shared" si="1"/>
        <v>0.98160623722655371</v>
      </c>
      <c r="Z30" s="2826">
        <f t="shared" si="1"/>
        <v>0.92539171572376244</v>
      </c>
      <c r="AA30" s="2826">
        <f t="shared" si="1"/>
        <v>0.93806606286627603</v>
      </c>
      <c r="AB30" s="2826">
        <f t="shared" si="1"/>
        <v>1.321272714265274</v>
      </c>
      <c r="AC30" s="2826">
        <f t="shared" si="1"/>
        <v>1.1930778411351279</v>
      </c>
      <c r="AD30" s="2826">
        <f t="shared" si="1"/>
        <v>1.0433436062487664</v>
      </c>
      <c r="AE30" s="2826">
        <f t="shared" ref="AE30" si="2">AE28/AE29</f>
        <v>0.90684226015303115</v>
      </c>
    </row>
    <row r="31" spans="2:31" x14ac:dyDescent="0.25">
      <c r="B31" s="3148" t="s">
        <v>191</v>
      </c>
      <c r="C31" s="2823">
        <f>Table!C30/Table!C$24</f>
        <v>7.1644868942312909E-2</v>
      </c>
      <c r="D31" s="2823">
        <f>Table!D30/Table!D$24</f>
        <v>0.12120757145155237</v>
      </c>
      <c r="E31" s="2823">
        <f>Table!E30/Table!E$24</f>
        <v>0.12433008430751873</v>
      </c>
      <c r="F31" s="2823">
        <f>Table!F30/Table!F$24</f>
        <v>0.12014236436504297</v>
      </c>
      <c r="G31" s="2823">
        <f>Table!G30/Table!G$24</f>
        <v>0.12562132422690192</v>
      </c>
      <c r="H31" s="2823">
        <f>Table!H30/Table!H$24</f>
        <v>0.12186588921282798</v>
      </c>
      <c r="I31" s="2823">
        <f>Table!I30/Table!I$24</f>
        <v>0.11075027419797094</v>
      </c>
      <c r="J31" s="2823">
        <f>Table!J30/Table!J$24</f>
        <v>9.3640460691036556E-2</v>
      </c>
      <c r="K31" s="2823">
        <f>Table!K30/Table!K$24</f>
        <v>0.10895026729305038</v>
      </c>
      <c r="L31" s="2823">
        <f>Table!L30/Table!L$24</f>
        <v>0.12029426174053021</v>
      </c>
      <c r="M31" s="2823">
        <f>Table!M30/Table!M$24</f>
        <v>0.141746531733798</v>
      </c>
      <c r="N31" s="2823">
        <f>Table!N30/Table!N$24</f>
        <v>0.13720716069709357</v>
      </c>
      <c r="O31" s="2823">
        <f>Table!O30/Table!O$24</f>
        <v>0.14126649110999301</v>
      </c>
      <c r="P31" s="2823">
        <f>Table!P30/Table!P$24</f>
        <v>0.12998237334394724</v>
      </c>
      <c r="Q31" s="2823">
        <f>Table!Q30/Table!Q$24</f>
        <v>0.11243527736397582</v>
      </c>
      <c r="R31" s="2823">
        <f>Table!R30/Table!R$24</f>
        <v>9.8387014445408608E-2</v>
      </c>
      <c r="S31" s="2823">
        <f>Table!S30/Table!S$24</f>
        <v>8.4317367652912298E-2</v>
      </c>
      <c r="T31" s="2823">
        <f>Table!T30/Table!T$24</f>
        <v>0.10383084635523675</v>
      </c>
      <c r="U31" s="2823">
        <f>Table!U30/Table!U$24</f>
        <v>8.0621426535680843E-2</v>
      </c>
      <c r="V31" s="2823">
        <f>Table!V30/Table!V$24</f>
        <v>8.7816143750352058E-2</v>
      </c>
      <c r="W31" s="2823">
        <f>Table!W30/Table!W$24</f>
        <v>9.412705928453638E-2</v>
      </c>
      <c r="X31" s="2823">
        <f>Table!X30/Table!X$24</f>
        <v>7.4380122526699233E-2</v>
      </c>
      <c r="Y31" s="2823">
        <f>Table!Y30/Table!Y$24</f>
        <v>7.9152557700230095E-2</v>
      </c>
      <c r="Z31" s="2823">
        <f>Table!Z30/Table!Z$24</f>
        <v>8.5028491995106134E-2</v>
      </c>
      <c r="AA31" s="2823">
        <f>Table!AA30/Table!AA$24</f>
        <v>7.433696844550558E-2</v>
      </c>
      <c r="AB31" s="2823">
        <f>Table!AB30/Table!AB$24</f>
        <v>4.5699521900806492E-2</v>
      </c>
      <c r="AC31" s="2823">
        <f>Table!AC30/Table!AC$24</f>
        <v>6.4304829756071102E-2</v>
      </c>
      <c r="AD31" s="2823">
        <f>Table!AD30/Table!AD$24</f>
        <v>7.332011669326112E-2</v>
      </c>
      <c r="AE31" s="2823">
        <f>Table!AE30/Table!AE$24</f>
        <v>7.101539177296165E-2</v>
      </c>
    </row>
    <row r="32" spans="2:31" x14ac:dyDescent="0.25">
      <c r="B32" s="3159" t="s">
        <v>192</v>
      </c>
      <c r="C32" s="296">
        <v>1204.8</v>
      </c>
      <c r="D32" s="297">
        <v>1324.6</v>
      </c>
      <c r="E32" s="298">
        <v>3138.4</v>
      </c>
      <c r="F32" s="299">
        <v>2691.9</v>
      </c>
      <c r="G32" s="300">
        <v>5180.2</v>
      </c>
      <c r="H32" s="301">
        <v>5845.4</v>
      </c>
      <c r="I32" s="302">
        <v>3266.8</v>
      </c>
      <c r="J32" s="303">
        <v>4388.7</v>
      </c>
      <c r="K32" s="304">
        <v>3577.7</v>
      </c>
      <c r="L32" s="305">
        <v>6858.7</v>
      </c>
      <c r="M32" s="306">
        <v>1225.7</v>
      </c>
      <c r="N32" s="307">
        <v>-1845.3</v>
      </c>
      <c r="O32" s="308">
        <v>-3632.6</v>
      </c>
      <c r="P32" s="309">
        <v>-3488.9</v>
      </c>
      <c r="Q32" s="310">
        <v>-4707.3999999999996</v>
      </c>
      <c r="R32" s="311">
        <v>487.4</v>
      </c>
      <c r="S32" s="312">
        <v>2925.4</v>
      </c>
      <c r="T32" s="313">
        <v>-3605.2</v>
      </c>
      <c r="U32" s="314">
        <v>-8452.7999999999993</v>
      </c>
      <c r="V32" s="315">
        <v>303.3</v>
      </c>
      <c r="W32" s="316">
        <v>-224.6</v>
      </c>
      <c r="X32" s="317">
        <v>-568.29999999999995</v>
      </c>
      <c r="Y32" s="318">
        <v>-5098</v>
      </c>
      <c r="Z32" s="319">
        <v>-4029.6</v>
      </c>
      <c r="AA32" s="320">
        <v>-1171.5</v>
      </c>
      <c r="AB32" s="321">
        <v>9264.2999999999993</v>
      </c>
      <c r="AC32" s="322">
        <v>4737.7</v>
      </c>
      <c r="AD32" s="323">
        <v>5350.1</v>
      </c>
      <c r="AE32" s="324" t="s">
        <v>35</v>
      </c>
    </row>
    <row r="33" spans="2:31" ht="15" customHeight="1" x14ac:dyDescent="0.25">
      <c r="B33" s="3985" t="s">
        <v>46</v>
      </c>
      <c r="C33" s="3986"/>
      <c r="D33" s="3987"/>
      <c r="E33" s="3988"/>
      <c r="F33" s="3989"/>
      <c r="G33" s="3990"/>
      <c r="H33" s="3991"/>
      <c r="I33" s="3992"/>
      <c r="J33" s="3993"/>
      <c r="K33" s="3994"/>
      <c r="L33" s="3995"/>
      <c r="M33" s="3996"/>
      <c r="N33" s="3997"/>
      <c r="O33" s="3998"/>
      <c r="P33" s="3999"/>
      <c r="Q33" s="4000"/>
      <c r="R33" s="4001"/>
      <c r="S33" s="4002"/>
      <c r="T33" s="4003"/>
      <c r="U33" s="4004"/>
      <c r="V33" s="4005"/>
      <c r="W33" s="4006"/>
      <c r="X33" s="4007"/>
      <c r="Y33" s="4008"/>
      <c r="Z33" s="4009"/>
      <c r="AA33" s="4010"/>
      <c r="AB33" s="4011"/>
      <c r="AC33" s="4012"/>
      <c r="AD33" s="4013"/>
      <c r="AE33" s="325" t="s">
        <v>35</v>
      </c>
    </row>
    <row r="34" spans="2:31" x14ac:dyDescent="0.25">
      <c r="B34" s="257" t="s">
        <v>37</v>
      </c>
      <c r="C34" s="327">
        <v>111792.9</v>
      </c>
      <c r="D34" s="328">
        <v>113092.1</v>
      </c>
      <c r="E34" s="329">
        <v>119373.2</v>
      </c>
      <c r="F34" s="330">
        <v>125010.6</v>
      </c>
      <c r="G34" s="331">
        <v>129335.1</v>
      </c>
      <c r="H34" s="332">
        <v>137889.9</v>
      </c>
      <c r="I34" s="333">
        <v>143809.70000000001</v>
      </c>
      <c r="J34" s="334">
        <v>148505.20000000001</v>
      </c>
      <c r="K34" s="335">
        <v>154237</v>
      </c>
      <c r="L34" s="336">
        <v>163694.29999999999</v>
      </c>
      <c r="M34" s="337">
        <v>170896.9</v>
      </c>
      <c r="N34" s="338">
        <v>178788.5</v>
      </c>
      <c r="O34" s="339">
        <v>191238.1</v>
      </c>
      <c r="P34" s="340">
        <v>196661.4</v>
      </c>
      <c r="Q34" s="341">
        <v>188862.4</v>
      </c>
      <c r="R34" s="342">
        <v>198805.9</v>
      </c>
      <c r="S34" s="343">
        <v>206458.6</v>
      </c>
      <c r="T34" s="344">
        <v>209866.6</v>
      </c>
      <c r="U34" s="345">
        <v>212106.7</v>
      </c>
      <c r="V34" s="346">
        <v>216391.2</v>
      </c>
      <c r="W34" s="347">
        <v>225314.7</v>
      </c>
      <c r="X34" s="348">
        <v>232898.7</v>
      </c>
      <c r="Y34" s="349">
        <v>240385.9</v>
      </c>
      <c r="Z34" s="350">
        <v>248798.7</v>
      </c>
      <c r="AA34" s="351">
        <v>261441.8</v>
      </c>
      <c r="AB34" s="352">
        <v>247846.7</v>
      </c>
      <c r="AC34" s="353">
        <v>277770.90000000002</v>
      </c>
      <c r="AD34" s="354">
        <v>308844.09999999998</v>
      </c>
      <c r="AE34" s="355" t="s">
        <v>35</v>
      </c>
    </row>
    <row r="35" spans="2:31" x14ac:dyDescent="0.25">
      <c r="B35" s="2827" t="s">
        <v>83</v>
      </c>
      <c r="C35" s="2823">
        <f>Table!C34/Table!C$33</f>
        <v>0.36529090940176784</v>
      </c>
      <c r="D35" s="2823">
        <f>Table!D34/Table!D$33</f>
        <v>0.36252358104557708</v>
      </c>
      <c r="E35" s="2823">
        <f>Table!E34/Table!E$33</f>
        <v>0.3651476381266624</v>
      </c>
      <c r="F35" s="2823">
        <f>Table!F34/Table!F$33</f>
        <v>0.3697340228440707</v>
      </c>
      <c r="G35" s="2823">
        <f>Table!G34/Table!G$33</f>
        <v>0.35671705261530134</v>
      </c>
      <c r="H35" s="2823">
        <f>Table!H34/Table!H$33</f>
        <v>0.36619044165639275</v>
      </c>
      <c r="I35" s="2823">
        <f>Table!I34/Table!I$33</f>
        <v>0.35425909185731175</v>
      </c>
      <c r="J35" s="2823">
        <f>Table!J34/Table!J$33</f>
        <v>0.35461432275007576</v>
      </c>
      <c r="K35" s="2823">
        <f>Table!K34/Table!K$33</f>
        <v>0.37078003332533699</v>
      </c>
      <c r="L35" s="2823">
        <f>Table!L34/Table!L$33</f>
        <v>0.39108947181937032</v>
      </c>
      <c r="M35" s="2823">
        <f>Table!M34/Table!M$33</f>
        <v>0.40405039292673367</v>
      </c>
      <c r="N35" s="2823">
        <f>Table!N34/Table!N$33</f>
        <v>0.40564016801928532</v>
      </c>
      <c r="O35" s="2823">
        <f>Table!O34/Table!O$33</f>
        <v>0.41584831466549538</v>
      </c>
      <c r="P35" s="2823">
        <f>Table!P34/Table!P$33</f>
        <v>0.40021153151870476</v>
      </c>
      <c r="Q35" s="2823">
        <f>Table!Q34/Table!Q$33</f>
        <v>0.37789310743328491</v>
      </c>
      <c r="R35" s="2823">
        <f>Table!R34/Table!R$33</f>
        <v>0.39714372685302624</v>
      </c>
      <c r="S35" s="2823">
        <f>Table!S34/Table!S$33</f>
        <v>0.40107344196463046</v>
      </c>
      <c r="T35" s="2823">
        <f>Table!T34/Table!T$33</f>
        <v>0.38465504155349445</v>
      </c>
      <c r="U35" s="2823">
        <f>Table!U34/Table!U$33</f>
        <v>0.3853231322962698</v>
      </c>
      <c r="V35" s="2823">
        <f>Table!V34/Table!V$33</f>
        <v>0.39159255218830319</v>
      </c>
      <c r="W35" s="2823">
        <f>Table!W34/Table!W$33</f>
        <v>0.40343445855899918</v>
      </c>
      <c r="X35" s="2823">
        <f>Table!X34/Table!X$33</f>
        <v>0.40846979649300214</v>
      </c>
      <c r="Y35" s="2823">
        <f>Table!Y34/Table!Y$33</f>
        <v>0.40704014405075434</v>
      </c>
      <c r="Z35" s="2823">
        <f>Table!Z34/Table!Z$33</f>
        <v>0.41001877812672</v>
      </c>
      <c r="AA35" s="2823">
        <f>Table!AA34/Table!AA$33</f>
        <v>0.41740692683900588</v>
      </c>
      <c r="AB35" s="2823">
        <f>Table!AB34/Table!AB$33</f>
        <v>0.43186148223593551</v>
      </c>
      <c r="AC35" s="2823">
        <f>Table!AC34/Table!AC$33</f>
        <v>0.4376807055619078</v>
      </c>
      <c r="AD35" s="2823">
        <f>Table!AD34/Table!AD$33</f>
        <v>0.4520459971831971</v>
      </c>
      <c r="AE35" s="2823">
        <f>Table!AE34/Table!AE$33</f>
        <v>0.42431886676894531</v>
      </c>
    </row>
    <row r="36" spans="2:31" x14ac:dyDescent="0.25">
      <c r="B36" s="2828" t="s">
        <v>84</v>
      </c>
      <c r="C36" s="2823">
        <f>Table!C35/Table!C$33</f>
        <v>0.12635709278667784</v>
      </c>
      <c r="D36" s="2823">
        <f>Table!D35/Table!D$33</f>
        <v>0.12303491286857497</v>
      </c>
      <c r="E36" s="2823">
        <f>Table!E35/Table!E$33</f>
        <v>0.12446550621191206</v>
      </c>
      <c r="F36" s="2823">
        <f>Table!F35/Table!F$33</f>
        <v>0.14039115235287483</v>
      </c>
      <c r="G36" s="2823">
        <f>Table!G35/Table!G$33</f>
        <v>0.13471218154405226</v>
      </c>
      <c r="H36" s="2823">
        <f>Table!H35/Table!H$33</f>
        <v>0.13757342809485823</v>
      </c>
      <c r="I36" s="2823">
        <f>Table!I35/Table!I$33</f>
        <v>0.16139350531951882</v>
      </c>
      <c r="J36" s="2823">
        <f>Table!J35/Table!J$33</f>
        <v>0.16407528366048282</v>
      </c>
      <c r="K36" s="2823">
        <f>Table!K35/Table!K$33</f>
        <v>0.14869324481155624</v>
      </c>
      <c r="L36" s="2823">
        <f>Table!L35/Table!L$33</f>
        <v>0.156737571322101</v>
      </c>
      <c r="M36" s="2823">
        <f>Table!M35/Table!M$33</f>
        <v>0.15545621046595318</v>
      </c>
      <c r="N36" s="2823">
        <f>Table!N35/Table!N$33</f>
        <v>0.19580622968974601</v>
      </c>
      <c r="O36" s="2823">
        <f>Table!O35/Table!O$33</f>
        <v>0.18086363588826487</v>
      </c>
      <c r="P36" s="2823">
        <f>Table!P35/Table!P$33</f>
        <v>0.21162813165803082</v>
      </c>
      <c r="Q36" s="2823">
        <f>Table!Q35/Table!Q$33</f>
        <v>0.18116180196991064</v>
      </c>
      <c r="R36" s="2823">
        <f>Table!R35/Table!R$33</f>
        <v>0.16286844908934098</v>
      </c>
      <c r="S36" s="2823">
        <f>Table!S35/Table!S$33</f>
        <v>0.18319464823538498</v>
      </c>
      <c r="T36" s="2823">
        <f>Table!T35/Table!T$33</f>
        <v>0.1733169760703426</v>
      </c>
      <c r="U36" s="2823">
        <f>Table!U35/Table!U$33</f>
        <v>0.16988589788284511</v>
      </c>
      <c r="V36" s="2823">
        <f>Table!V35/Table!V$33</f>
        <v>0.17000721113843537</v>
      </c>
      <c r="W36" s="2823">
        <f>Table!W35/Table!W$33</f>
        <v>0.19191506737443856</v>
      </c>
      <c r="X36" s="2823">
        <f>Table!X35/Table!X$33</f>
        <v>0.15581426771914378</v>
      </c>
      <c r="Y36" s="2823">
        <f>Table!Y35/Table!Y$33</f>
        <v>0.1769165397527914</v>
      </c>
      <c r="Z36" s="2823">
        <f>Table!Z35/Table!Z$33</f>
        <v>0.17903972545083693</v>
      </c>
      <c r="AA36" s="2823">
        <f>Table!AA35/Table!AA$33</f>
        <v>0.21273042757222815</v>
      </c>
      <c r="AB36" s="2823">
        <f>Table!AB35/Table!AB$33</f>
        <v>0.18411918598845686</v>
      </c>
      <c r="AC36" s="2823">
        <f>Table!AC35/Table!AC$33</f>
        <v>0.1706042575504883</v>
      </c>
      <c r="AD36" s="2823">
        <f>Table!AD35/Table!AD$33</f>
        <v>0.15923520304189279</v>
      </c>
      <c r="AE36" s="2823">
        <f>Table!AE35/Table!AE$33</f>
        <v>0.20323633033976315</v>
      </c>
    </row>
    <row r="37" spans="2:31" x14ac:dyDescent="0.25">
      <c r="B37" s="2829" t="s">
        <v>85</v>
      </c>
      <c r="C37" s="2823" t="e">
        <f>Table!#REF!/Table!C$33</f>
        <v>#REF!</v>
      </c>
      <c r="D37" s="2823" t="e">
        <f>Table!#REF!/Table!D$33</f>
        <v>#REF!</v>
      </c>
      <c r="E37" s="2823" t="e">
        <f>Table!#REF!/Table!E$33</f>
        <v>#REF!</v>
      </c>
      <c r="F37" s="2823" t="e">
        <f>Table!#REF!/Table!F$33</f>
        <v>#REF!</v>
      </c>
      <c r="G37" s="2823" t="e">
        <f>Table!#REF!/Table!G$33</f>
        <v>#REF!</v>
      </c>
      <c r="H37" s="2823" t="e">
        <f>Table!#REF!/Table!H$33</f>
        <v>#REF!</v>
      </c>
      <c r="I37" s="2823" t="e">
        <f>Table!#REF!/Table!I$33</f>
        <v>#REF!</v>
      </c>
      <c r="J37" s="2823" t="e">
        <f>Table!#REF!/Table!J$33</f>
        <v>#REF!</v>
      </c>
      <c r="K37" s="2823" t="e">
        <f>Table!#REF!/Table!K$33</f>
        <v>#REF!</v>
      </c>
      <c r="L37" s="2823" t="e">
        <f>Table!#REF!/Table!L$33</f>
        <v>#REF!</v>
      </c>
      <c r="M37" s="2823" t="e">
        <f>Table!#REF!/Table!M$33</f>
        <v>#REF!</v>
      </c>
      <c r="N37" s="2823" t="e">
        <f>Table!#REF!/Table!N$33</f>
        <v>#REF!</v>
      </c>
      <c r="O37" s="2823" t="e">
        <f>Table!#REF!/Table!O$33</f>
        <v>#REF!</v>
      </c>
      <c r="P37" s="2823" t="e">
        <f>Table!#REF!/Table!P$33</f>
        <v>#REF!</v>
      </c>
      <c r="Q37" s="2823" t="e">
        <f>Table!#REF!/Table!Q$33</f>
        <v>#REF!</v>
      </c>
      <c r="R37" s="2823" t="e">
        <f>Table!#REF!/Table!R$33</f>
        <v>#REF!</v>
      </c>
      <c r="S37" s="2823" t="e">
        <f>Table!#REF!/Table!S$33</f>
        <v>#REF!</v>
      </c>
      <c r="T37" s="2823" t="e">
        <f>Table!#REF!/Table!T$33</f>
        <v>#REF!</v>
      </c>
      <c r="U37" s="2823" t="e">
        <f>Table!#REF!/Table!U$33</f>
        <v>#REF!</v>
      </c>
      <c r="V37" s="2823" t="e">
        <f>Table!#REF!/Table!V$33</f>
        <v>#REF!</v>
      </c>
      <c r="W37" s="2823" t="e">
        <f>Table!#REF!/Table!W$33</f>
        <v>#REF!</v>
      </c>
      <c r="X37" s="2823" t="e">
        <f>Table!#REF!/Table!X$33</f>
        <v>#REF!</v>
      </c>
      <c r="Y37" s="2823" t="e">
        <f>Table!#REF!/Table!Y$33</f>
        <v>#REF!</v>
      </c>
      <c r="Z37" s="2823" t="e">
        <f>Table!#REF!/Table!Z$33</f>
        <v>#REF!</v>
      </c>
      <c r="AA37" s="2823" t="e">
        <f>Table!#REF!/Table!AA$33</f>
        <v>#REF!</v>
      </c>
      <c r="AB37" s="2823" t="e">
        <f>Table!#REF!/Table!AB$33</f>
        <v>#REF!</v>
      </c>
      <c r="AC37" s="2823" t="e">
        <f>Table!#REF!/Table!AC$33</f>
        <v>#REF!</v>
      </c>
      <c r="AD37" s="2823" t="e">
        <f>Table!#REF!/Table!AD$33</f>
        <v>#REF!</v>
      </c>
      <c r="AE37" s="2823" t="e">
        <f>Table!#REF!/Table!AE$33</f>
        <v>#REF!</v>
      </c>
    </row>
    <row r="38" spans="2:31" x14ac:dyDescent="0.25">
      <c r="B38" s="2830" t="s">
        <v>86</v>
      </c>
      <c r="C38" s="2823">
        <f>Table!C37/Table!C$33</f>
        <v>0.23715570449144283</v>
      </c>
      <c r="D38" s="2823">
        <f>Table!D37/Table!D$33</f>
        <v>0.23684414544013643</v>
      </c>
      <c r="E38" s="2823">
        <f>Table!E37/Table!E$33</f>
        <v>0.24278643816706508</v>
      </c>
      <c r="F38" s="2823">
        <f>Table!F37/Table!F$33</f>
        <v>0.21913714497446554</v>
      </c>
      <c r="G38" s="2823">
        <f>Table!G37/Table!G$33</f>
        <v>0.22037344879576293</v>
      </c>
      <c r="H38" s="2823">
        <f>Table!H37/Table!H$33</f>
        <v>0.24462977735876423</v>
      </c>
      <c r="I38" s="2823">
        <f>Table!I37/Table!I$33</f>
        <v>0.21775954384257007</v>
      </c>
      <c r="J38" s="2823">
        <f>Table!J37/Table!J$33</f>
        <v>0.20447796370492577</v>
      </c>
      <c r="K38" s="2823">
        <f>Table!K37/Table!K$33</f>
        <v>0.23578648443628961</v>
      </c>
      <c r="L38" s="2823">
        <f>Table!L37/Table!L$33</f>
        <v>0.22225005192615491</v>
      </c>
      <c r="M38" s="2823">
        <f>Table!M37/Table!M$33</f>
        <v>0.22493080627512479</v>
      </c>
      <c r="N38" s="2823">
        <f>Table!N37/Table!N$33</f>
        <v>0.20004027093389415</v>
      </c>
      <c r="O38" s="2823">
        <f>Table!O37/Table!O$33</f>
        <v>0.22654493353831351</v>
      </c>
      <c r="P38" s="2823">
        <f>Table!P37/Table!P$33</f>
        <v>0.22081653200176954</v>
      </c>
      <c r="Q38" s="2823">
        <f>Table!Q37/Table!Q$33</f>
        <v>0.23425820884445339</v>
      </c>
      <c r="R38" s="2823">
        <f>Table!R37/Table!R$33</f>
        <v>0.26007305565420324</v>
      </c>
      <c r="S38" s="2823">
        <f>Table!S37/Table!S$33</f>
        <v>0.25305042860452542</v>
      </c>
      <c r="T38" s="2823">
        <f>Table!T37/Table!T$33</f>
        <v>0.2462134049997852</v>
      </c>
      <c r="U38" s="2823">
        <f>Table!U37/Table!U$33</f>
        <v>0.26926592106130987</v>
      </c>
      <c r="V38" s="2823">
        <f>Table!V37/Table!V$33</f>
        <v>0.27111569254664125</v>
      </c>
      <c r="W38" s="2823">
        <f>Table!W37/Table!W$33</f>
        <v>0.26673367465527531</v>
      </c>
      <c r="X38" s="2823">
        <f>Table!X37/Table!X$33</f>
        <v>0.25865307919294589</v>
      </c>
      <c r="Y38" s="2823">
        <f>Table!Y37/Table!Y$33</f>
        <v>0.25485287807012375</v>
      </c>
      <c r="Z38" s="2823">
        <f>Table!Z37/Table!Z$33</f>
        <v>0.25720367792275067</v>
      </c>
      <c r="AA38" s="2823">
        <f>Table!AA37/Table!AA$33</f>
        <v>0.2789507627814844</v>
      </c>
      <c r="AB38" s="2823">
        <f>Table!AB37/Table!AB$33</f>
        <v>0.30148782777145366</v>
      </c>
      <c r="AC38" s="2823">
        <f>Table!AC37/Table!AC$33</f>
        <v>0.28984625916727963</v>
      </c>
      <c r="AD38" s="2823">
        <f>Table!AD37/Table!AD$33</f>
        <v>0.31069399537739117</v>
      </c>
      <c r="AE38" s="2823">
        <f>Table!AE37/Table!AE$33</f>
        <v>0.27713769412221284</v>
      </c>
    </row>
    <row r="39" spans="2:31" x14ac:dyDescent="0.25">
      <c r="B39" s="2831" t="s">
        <v>87</v>
      </c>
      <c r="C39" s="2823">
        <f>Table!C38/Table!C$33</f>
        <v>0.21451896937885756</v>
      </c>
      <c r="D39" s="2823">
        <f>Table!D38/Table!D$33</f>
        <v>0.22755816657909017</v>
      </c>
      <c r="E39" s="2823">
        <f>Table!E38/Table!E$33</f>
        <v>0.2285108245513619</v>
      </c>
      <c r="F39" s="2823">
        <f>Table!F38/Table!F$33</f>
        <v>0.23662461939973903</v>
      </c>
      <c r="G39" s="2823">
        <f>Table!G38/Table!G$33</f>
        <v>0.23804074689759153</v>
      </c>
      <c r="H39" s="2823">
        <f>Table!H38/Table!H$33</f>
        <v>0.25013416491406193</v>
      </c>
      <c r="I39" s="2823">
        <f>Table!I38/Table!I$33</f>
        <v>0.2480495097698352</v>
      </c>
      <c r="J39" s="2823">
        <f>Table!J38/Table!J$33</f>
        <v>0.22764216693040637</v>
      </c>
      <c r="K39" s="2823">
        <f>Table!K38/Table!K$33</f>
        <v>0.22750701841970475</v>
      </c>
      <c r="L39" s="2823">
        <f>Table!L38/Table!L$33</f>
        <v>0.23648392732781898</v>
      </c>
      <c r="M39" s="2823">
        <f>Table!M38/Table!M$33</f>
        <v>0.23972919360784567</v>
      </c>
      <c r="N39" s="2823">
        <f>Table!N38/Table!N$33</f>
        <v>0.2403615434954052</v>
      </c>
      <c r="O39" s="2823">
        <f>Table!O38/Table!O$33</f>
        <v>0.24973593114339201</v>
      </c>
      <c r="P39" s="2823">
        <f>Table!P38/Table!P$33</f>
        <v>0.25764132186859623</v>
      </c>
      <c r="Q39" s="2823">
        <f>Table!Q38/Table!Q$33</f>
        <v>0.24134585820460353</v>
      </c>
      <c r="R39" s="2823">
        <f>Table!R38/Table!R$33</f>
        <v>0.23439703718735733</v>
      </c>
      <c r="S39" s="2823">
        <f>Table!S38/Table!S$33</f>
        <v>0.2476252992509074</v>
      </c>
      <c r="T39" s="2823">
        <f>Table!T38/Table!T$33</f>
        <v>0.24969807483925172</v>
      </c>
      <c r="U39" s="2823">
        <f>Table!U38/Table!U$33</f>
        <v>0.24524888583192786</v>
      </c>
      <c r="V39" s="2823">
        <f>Table!V38/Table!V$33</f>
        <v>0.25167797644361445</v>
      </c>
      <c r="W39" s="2823">
        <f>Table!W38/Table!W$33</f>
        <v>0.26114269560574177</v>
      </c>
      <c r="X39" s="2823">
        <f>Table!X38/Table!X$33</f>
        <v>0.26732250345425779</v>
      </c>
      <c r="Y39" s="2823">
        <f>Table!Y38/Table!Y$33</f>
        <v>0.26474795325081829</v>
      </c>
      <c r="Z39" s="2823">
        <f>Table!Z38/Table!Z$33</f>
        <v>0.26436283873474276</v>
      </c>
      <c r="AA39" s="2823">
        <f>Table!AA38/Table!AA$33</f>
        <v>0.26939200135127872</v>
      </c>
      <c r="AB39" s="2823">
        <f>Table!AB38/Table!AB$33</f>
        <v>0.26532862021448683</v>
      </c>
      <c r="AC39" s="2823">
        <f>Table!AC38/Table!AC$33</f>
        <v>0.26364258715743322</v>
      </c>
      <c r="AD39" s="2823">
        <f>Table!AD38/Table!AD$33</f>
        <v>0.26143173703905054</v>
      </c>
      <c r="AE39" s="2823">
        <f>Table!AE38/Table!AE$33</f>
        <v>0.2739268323742185</v>
      </c>
    </row>
    <row r="40" spans="2:31" x14ac:dyDescent="0.25">
      <c r="B40" s="2832" t="s">
        <v>88</v>
      </c>
      <c r="C40" s="2938">
        <f>Table!C37/Table!C38</f>
        <v>1.1055232326452538</v>
      </c>
      <c r="D40" s="2938">
        <f>Table!D37/Table!D38</f>
        <v>1.0408070560623841</v>
      </c>
      <c r="E40" s="2938">
        <f>Table!E37/Table!E38</f>
        <v>1.0624723736555179</v>
      </c>
      <c r="F40" s="2938">
        <f>Table!F37/Table!F38</f>
        <v>0.92609613289760351</v>
      </c>
      <c r="G40" s="2938">
        <f>Table!G37/Table!G38</f>
        <v>0.92578036184103685</v>
      </c>
      <c r="H40" s="2938">
        <f>Table!H37/Table!H38</f>
        <v>0.97799425937201012</v>
      </c>
      <c r="I40" s="2938">
        <f>Table!I37/Table!I38</f>
        <v>0.8778874187037452</v>
      </c>
      <c r="J40" s="2938">
        <f>Table!J37/Table!J38</f>
        <v>0.89824291545879431</v>
      </c>
      <c r="K40" s="2938">
        <f>Table!K37/Table!K38</f>
        <v>1.0363921345112568</v>
      </c>
      <c r="L40" s="2938">
        <f>Table!L37/Table!L38</f>
        <v>0.93981038981168141</v>
      </c>
      <c r="M40" s="2938">
        <f>Table!M37/Table!M38</f>
        <v>0.93827039957040692</v>
      </c>
      <c r="N40" s="2938">
        <f>Table!N37/Table!N38</f>
        <v>0.83224740540792108</v>
      </c>
      <c r="O40" s="2938">
        <f>Table!O37/Table!O38</f>
        <v>0.90713792164827567</v>
      </c>
      <c r="P40" s="2938">
        <f>Table!P37/Table!P38</f>
        <v>0.85706955080129466</v>
      </c>
      <c r="Q40" s="2938">
        <f>Table!Q37/Table!Q38</f>
        <v>0.97063281129878975</v>
      </c>
      <c r="R40" s="2938">
        <f>Table!R37/Table!R38</f>
        <v>1.1095407125232675</v>
      </c>
      <c r="S40" s="2938">
        <f>Table!S37/Table!S38</f>
        <v>1.0219086231093093</v>
      </c>
      <c r="T40" s="2938">
        <f>Table!T37/Table!T38</f>
        <v>0.98604446653539546</v>
      </c>
      <c r="U40" s="2938">
        <f>Table!U37/Table!U38</f>
        <v>1.0979292327788237</v>
      </c>
      <c r="V40" s="2938">
        <f>Table!V37/Table!V38</f>
        <v>1.0772324872350585</v>
      </c>
      <c r="W40" s="2938">
        <f>Table!W37/Table!W38</f>
        <v>1.0214096704354101</v>
      </c>
      <c r="X40" s="2938">
        <f>Table!X37/Table!X38</f>
        <v>0.96756941840178701</v>
      </c>
      <c r="Y40" s="2938">
        <f>Table!Y37/Table!Y38</f>
        <v>0.96262454512228068</v>
      </c>
      <c r="Z40" s="2938">
        <f>Table!Z37/Table!Z38</f>
        <v>0.97291918619781703</v>
      </c>
      <c r="AA40" s="2938">
        <f>Table!AA37/Table!AA38</f>
        <v>1.0354827217670111</v>
      </c>
      <c r="AB40" s="2938">
        <f>Table!AB37/Table!AB38</f>
        <v>1.1362808411988741</v>
      </c>
      <c r="AC40" s="2938">
        <f>Table!AC37/Table!AC38</f>
        <v>1.099390892390989</v>
      </c>
      <c r="AD40" s="2938">
        <f>Table!AD37/Table!AD38</f>
        <v>1.1884325862509273</v>
      </c>
      <c r="AE40" s="2938">
        <f>Table!AE37/Table!AE38</f>
        <v>1.0117216036127776</v>
      </c>
    </row>
    <row r="41" spans="2:31" x14ac:dyDescent="0.25">
      <c r="B41" s="74" t="s">
        <v>42</v>
      </c>
      <c r="C41" s="2823">
        <f>Table!C39/Table!C$33</f>
        <v>5.595924019901178E-2</v>
      </c>
      <c r="D41" s="2823">
        <f>Table!D39/Table!D$33</f>
        <v>4.6929510978645693E-2</v>
      </c>
      <c r="E41" s="2823">
        <f>Table!E39/Table!E$33</f>
        <v>4.4594458099053901E-2</v>
      </c>
      <c r="F41" s="2823">
        <f>Table!F39/Table!F$33</f>
        <v>5.6336893657467822E-2</v>
      </c>
      <c r="G41" s="2823">
        <f>Table!G39/Table!G$33</f>
        <v>6.0068813546217188E-2</v>
      </c>
      <c r="H41" s="2823">
        <f>Table!H39/Table!H$33</f>
        <v>6.8692435999709908E-2</v>
      </c>
      <c r="I41" s="2823">
        <f>Table!I39/Table!I$33</f>
        <v>7.1267644809123148E-2</v>
      </c>
      <c r="J41" s="2823">
        <f>Table!J39/Table!J$33</f>
        <v>6.2785764789064336E-2</v>
      </c>
      <c r="K41" s="2823">
        <f>Table!K39/Table!K$33</f>
        <v>6.877727134215525E-2</v>
      </c>
      <c r="L41" s="2823">
        <f>Table!L39/Table!L$33</f>
        <v>6.5707967304849291E-2</v>
      </c>
      <c r="M41" s="2823">
        <f>Table!M39/Table!M$33</f>
        <v>6.4377958653457926E-2</v>
      </c>
      <c r="N41" s="2823">
        <f>Table!N39/Table!N$33</f>
        <v>6.4970440015884645E-2</v>
      </c>
      <c r="O41" s="2823">
        <f>Table!O39/Table!O$33</f>
        <v>6.5828967046298328E-2</v>
      </c>
      <c r="P41" s="2823">
        <f>Table!P39/Table!P$33</f>
        <v>7.2052923558814402E-2</v>
      </c>
      <c r="Q41" s="2823">
        <f>Table!Q39/Table!Q$33</f>
        <v>6.2405241785854389E-2</v>
      </c>
      <c r="R41" s="2823">
        <f>Table!R39/Table!R$33</f>
        <v>6.1305869818882856E-2</v>
      </c>
      <c r="S41" s="2823">
        <f>Table!S39/Table!S$33</f>
        <v>6.1037531855741754E-2</v>
      </c>
      <c r="T41" s="2823">
        <f>Table!T39/Table!T$33</f>
        <v>6.3167994500904587E-2</v>
      </c>
      <c r="U41" s="2823">
        <f>Table!U39/Table!U$33</f>
        <v>6.3924509813158961E-2</v>
      </c>
      <c r="V41" s="2823">
        <f>Table!V39/Table!V$33</f>
        <v>6.4502708799437897E-2</v>
      </c>
      <c r="W41" s="2823">
        <f>Table!W39/Table!W$33</f>
        <v>6.4318694780107599E-2</v>
      </c>
      <c r="X41" s="2823">
        <f>Table!X39/Table!X$33</f>
        <v>6.348424553343765E-2</v>
      </c>
      <c r="Y41" s="2823">
        <f>Table!Y39/Table!Y$33</f>
        <v>6.5517009264011716E-2</v>
      </c>
      <c r="Z41" s="2823">
        <f>Table!Z39/Table!Z$33</f>
        <v>6.4723832032894099E-2</v>
      </c>
      <c r="AA41" s="2823">
        <f>Table!AA39/Table!AA$33</f>
        <v>6.6807680791112267E-2</v>
      </c>
      <c r="AB41" s="2823">
        <f>Table!AB39/Table!AB$33</f>
        <v>6.3575180236854198E-2</v>
      </c>
      <c r="AC41" s="2823">
        <f>Table!AC39/Table!AC$33</f>
        <v>7.2806589517074624E-2</v>
      </c>
      <c r="AD41" s="2823">
        <f>Table!AD39/Table!AD$33</f>
        <v>7.2006511074867829E-2</v>
      </c>
      <c r="AE41" s="365" t="s">
        <v>35</v>
      </c>
    </row>
    <row r="42" spans="2:31" ht="30" x14ac:dyDescent="0.25">
      <c r="B42" s="76" t="s">
        <v>43</v>
      </c>
      <c r="C42" s="366">
        <v>-4896</v>
      </c>
      <c r="D42" s="367">
        <v>-5612.3</v>
      </c>
      <c r="E42" s="368">
        <v>1919.7</v>
      </c>
      <c r="F42" s="369">
        <v>-18935</v>
      </c>
      <c r="G42" s="370">
        <v>14899.3</v>
      </c>
      <c r="H42" s="371">
        <v>-466.6</v>
      </c>
      <c r="I42" s="372">
        <v>5772.6</v>
      </c>
      <c r="J42" s="373">
        <v>-6274</v>
      </c>
      <c r="K42" s="374">
        <v>5208.3</v>
      </c>
      <c r="L42" s="375">
        <v>17375</v>
      </c>
      <c r="M42" s="376">
        <v>3911</v>
      </c>
      <c r="N42" s="377">
        <v>-738.1</v>
      </c>
      <c r="O42" s="378">
        <v>-4453</v>
      </c>
      <c r="P42" s="379">
        <v>-10588.3</v>
      </c>
      <c r="Q42" s="380">
        <v>4164.3999999999996</v>
      </c>
      <c r="R42" s="381">
        <v>2527.3000000000002</v>
      </c>
      <c r="S42" s="382">
        <v>-673.3</v>
      </c>
      <c r="T42" s="383">
        <v>-3061.6</v>
      </c>
      <c r="U42" s="384">
        <v>-4417.8</v>
      </c>
      <c r="V42" s="385">
        <v>-6112.8</v>
      </c>
      <c r="W42" s="386">
        <v>3017.8</v>
      </c>
      <c r="X42" s="387">
        <v>-1427.8</v>
      </c>
      <c r="Y42" s="388">
        <v>-11929.4</v>
      </c>
      <c r="Z42" s="389">
        <v>-4762.3</v>
      </c>
      <c r="AA42" s="390">
        <v>8366.6</v>
      </c>
      <c r="AB42" s="391">
        <v>-3694.9</v>
      </c>
      <c r="AC42" s="392">
        <v>-11645.5</v>
      </c>
      <c r="AD42" s="393">
        <v>-4785.1000000000004</v>
      </c>
      <c r="AE42" s="394" t="s">
        <v>35</v>
      </c>
    </row>
    <row r="43" spans="2:31" ht="15" customHeight="1" x14ac:dyDescent="0.25">
      <c r="B43" s="3898" t="s">
        <v>48</v>
      </c>
      <c r="C43" s="3899"/>
      <c r="D43" s="3900"/>
      <c r="E43" s="3901"/>
      <c r="F43" s="3902"/>
      <c r="G43" s="3903"/>
      <c r="H43" s="3904"/>
      <c r="I43" s="3905"/>
      <c r="J43" s="3906"/>
      <c r="K43" s="3907"/>
      <c r="L43" s="3908"/>
      <c r="M43" s="3909"/>
      <c r="N43" s="3910"/>
      <c r="O43" s="3911"/>
      <c r="P43" s="3912"/>
      <c r="Q43" s="3913"/>
      <c r="R43" s="3914"/>
      <c r="S43" s="3915"/>
      <c r="T43" s="3916"/>
      <c r="U43" s="3917"/>
      <c r="V43" s="3918"/>
      <c r="W43" s="3919"/>
      <c r="X43" s="3920"/>
      <c r="Y43" s="3921"/>
      <c r="Z43" s="3922"/>
      <c r="AA43" s="3923"/>
      <c r="AB43" s="3924"/>
      <c r="AC43" s="3925"/>
      <c r="AD43" s="3926"/>
      <c r="AE43" s="395" t="s">
        <v>35</v>
      </c>
    </row>
    <row r="44" spans="2:31" x14ac:dyDescent="0.25">
      <c r="B44" s="396" t="s">
        <v>38</v>
      </c>
      <c r="C44" s="397">
        <v>171858</v>
      </c>
      <c r="D44" s="398">
        <v>181962</v>
      </c>
      <c r="E44" s="399">
        <v>185575</v>
      </c>
      <c r="F44" s="400">
        <v>180668</v>
      </c>
      <c r="G44" s="401">
        <v>205614</v>
      </c>
      <c r="H44" s="402">
        <v>243770</v>
      </c>
      <c r="I44" s="403">
        <v>249417</v>
      </c>
      <c r="J44" s="404">
        <v>253141</v>
      </c>
      <c r="K44" s="405">
        <v>279851</v>
      </c>
      <c r="L44" s="406">
        <v>303889</v>
      </c>
      <c r="M44" s="407">
        <v>340476</v>
      </c>
      <c r="N44" s="408">
        <v>349066</v>
      </c>
      <c r="O44" s="409">
        <v>360470</v>
      </c>
      <c r="P44" s="410">
        <v>391884</v>
      </c>
      <c r="Q44" s="411">
        <v>310596</v>
      </c>
      <c r="R44" s="412">
        <v>358603</v>
      </c>
      <c r="S44" s="413">
        <v>400498</v>
      </c>
      <c r="T44" s="414">
        <v>398167</v>
      </c>
      <c r="U44" s="415">
        <v>415045</v>
      </c>
      <c r="V44" s="416">
        <v>448230</v>
      </c>
      <c r="W44" s="417">
        <v>391967</v>
      </c>
      <c r="X44" s="418">
        <v>413292</v>
      </c>
      <c r="Y44" s="419">
        <v>452915</v>
      </c>
      <c r="Z44" s="420">
        <v>472288</v>
      </c>
      <c r="AA44" s="421">
        <v>480478</v>
      </c>
      <c r="AB44" s="422">
        <v>487157</v>
      </c>
      <c r="AC44" s="423">
        <v>584567</v>
      </c>
      <c r="AD44" s="424">
        <v>667798</v>
      </c>
      <c r="AE44" s="425">
        <v>613858</v>
      </c>
    </row>
    <row r="45" spans="2:31" x14ac:dyDescent="0.25">
      <c r="B45" s="426" t="s">
        <v>39</v>
      </c>
      <c r="C45" s="427" t="s">
        <v>35</v>
      </c>
      <c r="D45" s="428" t="s">
        <v>35</v>
      </c>
      <c r="E45" s="429">
        <v>26563</v>
      </c>
      <c r="F45" s="430">
        <v>25577</v>
      </c>
      <c r="G45" s="431">
        <v>37124</v>
      </c>
      <c r="H45" s="432">
        <v>40184</v>
      </c>
      <c r="I45" s="433">
        <v>44751</v>
      </c>
      <c r="J45" s="434">
        <v>46601</v>
      </c>
      <c r="K45" s="435">
        <v>49133</v>
      </c>
      <c r="L45" s="436">
        <v>60918</v>
      </c>
      <c r="M45" s="437">
        <v>75781</v>
      </c>
      <c r="N45" s="438">
        <v>78625</v>
      </c>
      <c r="O45" s="439">
        <v>78043</v>
      </c>
      <c r="P45" s="440">
        <v>80234</v>
      </c>
      <c r="Q45" s="441">
        <v>80505</v>
      </c>
      <c r="R45" s="442">
        <v>102012</v>
      </c>
      <c r="S45" s="443">
        <v>106288</v>
      </c>
      <c r="T45" s="444">
        <v>119466</v>
      </c>
      <c r="U45" s="445">
        <v>133650</v>
      </c>
      <c r="V45" s="446">
        <v>139913</v>
      </c>
      <c r="W45" s="447">
        <v>135290</v>
      </c>
      <c r="X45" s="448">
        <v>131147</v>
      </c>
      <c r="Y45" s="449">
        <v>150086</v>
      </c>
      <c r="Z45" s="450">
        <v>159540</v>
      </c>
      <c r="AA45" s="451">
        <v>154241</v>
      </c>
      <c r="AB45" s="452">
        <v>153144</v>
      </c>
      <c r="AC45" s="453">
        <v>165612</v>
      </c>
      <c r="AD45" s="454">
        <v>192363</v>
      </c>
      <c r="AE45" s="455">
        <v>208282</v>
      </c>
    </row>
    <row r="46" spans="2:31" x14ac:dyDescent="0.25">
      <c r="B46" s="456" t="s">
        <v>40</v>
      </c>
      <c r="C46" s="457" t="s">
        <v>35</v>
      </c>
      <c r="D46" s="458" t="s">
        <v>35</v>
      </c>
      <c r="E46" s="459">
        <v>95244</v>
      </c>
      <c r="F46" s="460">
        <v>93475</v>
      </c>
      <c r="G46" s="461">
        <v>105011</v>
      </c>
      <c r="H46" s="462">
        <v>123787</v>
      </c>
      <c r="I46" s="463">
        <v>138136</v>
      </c>
      <c r="J46" s="464">
        <v>142407</v>
      </c>
      <c r="K46" s="465">
        <v>166438</v>
      </c>
      <c r="L46" s="466">
        <v>174810</v>
      </c>
      <c r="M46" s="467">
        <v>192740</v>
      </c>
      <c r="N46" s="468">
        <v>191770</v>
      </c>
      <c r="O46" s="469">
        <v>203578</v>
      </c>
      <c r="P46" s="470">
        <v>228893</v>
      </c>
      <c r="Q46" s="471">
        <v>170263</v>
      </c>
      <c r="R46" s="472">
        <v>192350</v>
      </c>
      <c r="S46" s="473">
        <v>223149</v>
      </c>
      <c r="T46" s="474">
        <v>204668</v>
      </c>
      <c r="U46" s="475">
        <v>203127</v>
      </c>
      <c r="V46" s="476">
        <v>221444</v>
      </c>
      <c r="W46" s="477">
        <v>166503</v>
      </c>
      <c r="X46" s="478">
        <v>185434</v>
      </c>
      <c r="Y46" s="479">
        <v>203171</v>
      </c>
      <c r="Z46" s="480">
        <v>209636</v>
      </c>
      <c r="AA46" s="481">
        <v>229321</v>
      </c>
      <c r="AB46" s="482">
        <v>250723</v>
      </c>
      <c r="AC46" s="483">
        <v>301040</v>
      </c>
      <c r="AD46" s="484">
        <v>337454</v>
      </c>
      <c r="AE46" s="485">
        <v>270441</v>
      </c>
    </row>
    <row r="47" spans="2:31" x14ac:dyDescent="0.25">
      <c r="B47" s="486" t="s">
        <v>41</v>
      </c>
      <c r="C47" s="487" t="s">
        <v>35</v>
      </c>
      <c r="D47" s="488" t="s">
        <v>35</v>
      </c>
      <c r="E47" s="489">
        <v>100300</v>
      </c>
      <c r="F47" s="490">
        <v>107591</v>
      </c>
      <c r="G47" s="491">
        <v>111911</v>
      </c>
      <c r="H47" s="492">
        <v>121012</v>
      </c>
      <c r="I47" s="493">
        <v>113968</v>
      </c>
      <c r="J47" s="494">
        <v>114859</v>
      </c>
      <c r="K47" s="495">
        <v>125467</v>
      </c>
      <c r="L47" s="496">
        <v>133905</v>
      </c>
      <c r="M47" s="497">
        <v>151396</v>
      </c>
      <c r="N47" s="498">
        <v>167589</v>
      </c>
      <c r="O47" s="499">
        <v>172295</v>
      </c>
      <c r="P47" s="500">
        <v>180985</v>
      </c>
      <c r="Q47" s="501">
        <v>137760</v>
      </c>
      <c r="R47" s="502">
        <v>160124</v>
      </c>
      <c r="S47" s="503">
        <v>192804</v>
      </c>
      <c r="T47" s="504">
        <v>213807</v>
      </c>
      <c r="U47" s="505">
        <v>227819</v>
      </c>
      <c r="V47" s="506">
        <v>254147</v>
      </c>
      <c r="W47" s="507">
        <v>215836</v>
      </c>
      <c r="X47" s="508">
        <v>200104</v>
      </c>
      <c r="Y47" s="509">
        <v>225811</v>
      </c>
      <c r="Z47" s="510">
        <v>232590</v>
      </c>
      <c r="AA47" s="511">
        <v>248042</v>
      </c>
      <c r="AB47" s="512">
        <v>193507</v>
      </c>
      <c r="AC47" s="513">
        <v>259215</v>
      </c>
      <c r="AD47" s="514">
        <v>328489</v>
      </c>
      <c r="AE47" s="515">
        <v>306483</v>
      </c>
    </row>
    <row r="48" spans="2:31" x14ac:dyDescent="0.25">
      <c r="B48" s="516" t="s">
        <v>42</v>
      </c>
      <c r="C48" s="517" t="s">
        <v>35</v>
      </c>
      <c r="D48" s="518" t="s">
        <v>35</v>
      </c>
      <c r="E48" s="519">
        <v>-3747</v>
      </c>
      <c r="F48" s="520">
        <v>-12273</v>
      </c>
      <c r="G48" s="521">
        <v>-3042</v>
      </c>
      <c r="H48" s="522">
        <v>6352</v>
      </c>
      <c r="I48" s="523">
        <v>26950</v>
      </c>
      <c r="J48" s="524">
        <v>30094</v>
      </c>
      <c r="K48" s="525">
        <v>42428</v>
      </c>
      <c r="L48" s="526">
        <v>43513</v>
      </c>
      <c r="M48" s="527">
        <v>44153</v>
      </c>
      <c r="N48" s="528">
        <v>27581</v>
      </c>
      <c r="O48" s="529">
        <v>33964</v>
      </c>
      <c r="P48" s="530">
        <v>49414</v>
      </c>
      <c r="Q48" s="531">
        <v>35692</v>
      </c>
      <c r="R48" s="532">
        <v>36691</v>
      </c>
      <c r="S48" s="533">
        <v>35460</v>
      </c>
      <c r="T48" s="534">
        <v>-3806</v>
      </c>
      <c r="U48" s="535">
        <v>-19419</v>
      </c>
      <c r="V48" s="536">
        <v>-27980</v>
      </c>
      <c r="W48" s="537">
        <v>-45682</v>
      </c>
      <c r="X48" s="538">
        <v>-6859</v>
      </c>
      <c r="Y48" s="539">
        <v>-14634</v>
      </c>
      <c r="Z48" s="540">
        <v>-15284</v>
      </c>
      <c r="AA48" s="541">
        <v>-9342</v>
      </c>
      <c r="AB48" s="542">
        <v>65526</v>
      </c>
      <c r="AC48" s="543">
        <v>56149</v>
      </c>
      <c r="AD48" s="544">
        <v>21498</v>
      </c>
      <c r="AE48" s="545">
        <v>-18664</v>
      </c>
    </row>
    <row r="49" spans="2:31" ht="15" customHeight="1" x14ac:dyDescent="0.25">
      <c r="B49" s="3927" t="s">
        <v>49</v>
      </c>
      <c r="C49" s="3928"/>
      <c r="D49" s="3929"/>
      <c r="E49" s="3930"/>
      <c r="F49" s="3931"/>
      <c r="G49" s="3932"/>
      <c r="H49" s="3933"/>
      <c r="I49" s="3934"/>
      <c r="J49" s="3935"/>
      <c r="K49" s="3936"/>
      <c r="L49" s="3937"/>
      <c r="M49" s="3938"/>
      <c r="N49" s="3939"/>
      <c r="O49" s="3940"/>
      <c r="P49" s="3941"/>
      <c r="Q49" s="3942"/>
      <c r="R49" s="3943"/>
      <c r="S49" s="3944"/>
      <c r="T49" s="3945"/>
      <c r="U49" s="3946"/>
      <c r="V49" s="3947"/>
      <c r="W49" s="3948"/>
      <c r="X49" s="3949"/>
      <c r="Y49" s="3950"/>
      <c r="Z49" s="3951"/>
      <c r="AA49" s="3952"/>
      <c r="AB49" s="3953"/>
      <c r="AC49" s="3954"/>
      <c r="AD49" s="3955"/>
      <c r="AE49" s="546" t="s">
        <v>35</v>
      </c>
    </row>
    <row r="50" spans="2:31" x14ac:dyDescent="0.25">
      <c r="B50" s="257" t="s">
        <v>37</v>
      </c>
      <c r="C50" s="548">
        <v>480460</v>
      </c>
      <c r="D50" s="549">
        <v>507524</v>
      </c>
      <c r="E50" s="550">
        <v>545751</v>
      </c>
      <c r="F50" s="551">
        <v>559737</v>
      </c>
      <c r="G50" s="552">
        <v>607445</v>
      </c>
      <c r="H50" s="553">
        <v>671470</v>
      </c>
      <c r="I50" s="554">
        <v>688793</v>
      </c>
      <c r="J50" s="555">
        <v>704983</v>
      </c>
      <c r="K50" s="556">
        <v>718306</v>
      </c>
      <c r="L50" s="557">
        <v>758465</v>
      </c>
      <c r="M50" s="558">
        <v>801245</v>
      </c>
      <c r="N50" s="559">
        <v>862593</v>
      </c>
      <c r="O50" s="560">
        <v>891537</v>
      </c>
      <c r="P50" s="561">
        <v>934551</v>
      </c>
      <c r="Q50" s="562">
        <v>852039</v>
      </c>
      <c r="R50" s="563">
        <v>902838</v>
      </c>
      <c r="S50" s="564">
        <v>928962</v>
      </c>
      <c r="T50" s="565">
        <v>948930</v>
      </c>
      <c r="U50" s="566">
        <v>978236</v>
      </c>
      <c r="V50" s="567">
        <v>1019763</v>
      </c>
      <c r="W50" s="568">
        <v>1058396</v>
      </c>
      <c r="X50" s="569">
        <v>1109668</v>
      </c>
      <c r="Y50" s="570">
        <v>1168531</v>
      </c>
      <c r="Z50" s="571">
        <v>1199745</v>
      </c>
      <c r="AA50" s="572">
        <v>1243777</v>
      </c>
      <c r="AB50" s="573">
        <v>1250144</v>
      </c>
      <c r="AC50" s="574">
        <v>1434193</v>
      </c>
      <c r="AD50" s="575">
        <v>1677248</v>
      </c>
      <c r="AE50" s="576">
        <v>1615207</v>
      </c>
    </row>
    <row r="51" spans="2:31" x14ac:dyDescent="0.25">
      <c r="B51" s="2827" t="s">
        <v>83</v>
      </c>
      <c r="C51" s="2825">
        <f>Table!C49/Table!C$48</f>
        <v>0.41444368184244645</v>
      </c>
      <c r="D51" s="2825">
        <f>Table!D49/Table!D$48</f>
        <v>0.41615915550142102</v>
      </c>
      <c r="E51" s="2825">
        <f>Table!E49/Table!E$48</f>
        <v>0.42096097413816747</v>
      </c>
      <c r="F51" s="2825">
        <f>Table!F49/Table!F$48</f>
        <v>0.39599941049585335</v>
      </c>
      <c r="G51" s="2825">
        <f>Table!G49/Table!G$48</f>
        <v>0.41057592263908438</v>
      </c>
      <c r="H51" s="2825">
        <f>Table!H49/Table!H$48</f>
        <v>0.43988943652590917</v>
      </c>
      <c r="I51" s="2825">
        <f>Table!I49/Table!I$48</f>
        <v>0.41856992935117765</v>
      </c>
      <c r="J51" s="2825">
        <f>Table!J49/Table!J$48</f>
        <v>0.4142205170905488</v>
      </c>
      <c r="K51" s="2825">
        <f>Table!K49/Table!K$48</f>
        <v>0.413212368233213</v>
      </c>
      <c r="L51" s="2825">
        <f>Table!L49/Table!L$48</f>
        <v>0.42584309340238952</v>
      </c>
      <c r="M51" s="2825">
        <f>Table!M49/Table!M$48</f>
        <v>0.42267772776310403</v>
      </c>
      <c r="N51" s="2825">
        <f>Table!N49/Table!N$48</f>
        <v>0.4276004600364916</v>
      </c>
      <c r="O51" s="2825">
        <f>Table!O49/Table!O$48</f>
        <v>0.39975764666555241</v>
      </c>
      <c r="P51" s="2825">
        <f>Table!P49/Table!P$48</f>
        <v>0.39598857525809383</v>
      </c>
      <c r="Q51" s="2825">
        <f>Table!Q49/Table!Q$48</f>
        <v>0.3756139338961425</v>
      </c>
      <c r="R51" s="2825">
        <f>Table!R49/Table!R$48</f>
        <v>0.41363523880227665</v>
      </c>
      <c r="S51" s="2825">
        <f>Table!S49/Table!S$48</f>
        <v>0.41299134605359189</v>
      </c>
      <c r="T51" s="2825">
        <f>Table!T49/Table!T$48</f>
        <v>0.41722295871541643</v>
      </c>
      <c r="U51" s="2825">
        <f>Table!U49/Table!U$48</f>
        <v>0.41923334959746278</v>
      </c>
      <c r="V51" s="2825">
        <f>Table!V49/Table!V$48</f>
        <v>0.4233111343416695</v>
      </c>
      <c r="W51" s="2825">
        <f>Table!W49/Table!W$48</f>
        <v>0.4211880113600327</v>
      </c>
      <c r="X51" s="2825">
        <f>Table!X49/Table!X$48</f>
        <v>0.41820255627495051</v>
      </c>
      <c r="Y51" s="2825">
        <f>Table!Y49/Table!Y$48</f>
        <v>0.4249665796677064</v>
      </c>
      <c r="Z51" s="2825">
        <f>Table!Z49/Table!Z$48</f>
        <v>0.41695968192830962</v>
      </c>
      <c r="AA51" s="2825">
        <f>Table!AA49/Table!AA$48</f>
        <v>0.41341617143886189</v>
      </c>
      <c r="AB51" s="2825">
        <f>Table!AB49/Table!AB$48</f>
        <v>0.43613380239699479</v>
      </c>
      <c r="AC51" s="2825">
        <f>Table!AC49/Table!AC$48</f>
        <v>0.46495649378260373</v>
      </c>
      <c r="AD51" s="2825">
        <f>Table!AD49/Table!AD$48</f>
        <v>0.48676640836730256</v>
      </c>
      <c r="AE51" s="2825">
        <f>Table!AE49/Table!AE$48</f>
        <v>0.43732355383337945</v>
      </c>
    </row>
    <row r="52" spans="2:31" x14ac:dyDescent="0.25">
      <c r="B52" s="2828" t="s">
        <v>84</v>
      </c>
      <c r="C52" s="2825">
        <f>Table!C50/Table!C$48</f>
        <v>5.9193167086097766E-2</v>
      </c>
      <c r="D52" s="2825">
        <f>Table!D50/Table!D$48</f>
        <v>5.7073255611623457E-2</v>
      </c>
      <c r="E52" s="2825">
        <f>Table!E50/Table!E$48</f>
        <v>5.6221375092559582E-2</v>
      </c>
      <c r="F52" s="2825">
        <f>Table!F50/Table!F$48</f>
        <v>5.7945578049009232E-2</v>
      </c>
      <c r="G52" s="2825">
        <f>Table!G50/Table!G$48</f>
        <v>4.9342064997857885E-2</v>
      </c>
      <c r="H52" s="2825">
        <f>Table!H50/Table!H$48</f>
        <v>2.4799076417565829E-2</v>
      </c>
      <c r="I52" s="2825">
        <f>Table!I50/Table!I$48</f>
        <v>0.10525917190492162</v>
      </c>
      <c r="J52" s="2825">
        <f>Table!J50/Table!J$48</f>
        <v>3.001781253623112E-2</v>
      </c>
      <c r="K52" s="2825">
        <f>Table!K50/Table!K$48</f>
        <v>3.118954762224958E-2</v>
      </c>
      <c r="L52" s="2825">
        <f>Table!L50/Table!L$48</f>
        <v>7.1165126635669859E-2</v>
      </c>
      <c r="M52" s="2825">
        <f>Table!M50/Table!M$48</f>
        <v>7.0905100256686879E-2</v>
      </c>
      <c r="N52" s="2825">
        <f>Table!N50/Table!N$48</f>
        <v>0.16612332782788408</v>
      </c>
      <c r="O52" s="2825">
        <f>Table!O50/Table!O$48</f>
        <v>0.10986963062009025</v>
      </c>
      <c r="P52" s="2825">
        <f>Table!P50/Table!P$48</f>
        <v>0.1069793046225527</v>
      </c>
      <c r="Q52" s="2825">
        <f>Table!Q50/Table!Q$48</f>
        <v>0.12179050215860032</v>
      </c>
      <c r="R52" s="2825">
        <f>Table!R50/Table!R$48</f>
        <v>8.5993565949022521E-2</v>
      </c>
      <c r="S52" s="2825">
        <f>Table!S50/Table!S$48</f>
        <v>0.10974230648925676</v>
      </c>
      <c r="T52" s="2825">
        <f>Table!T50/Table!T$48</f>
        <v>9.5755445909586526E-2</v>
      </c>
      <c r="U52" s="2825">
        <f>Table!U50/Table!U$48</f>
        <v>0.10118321541839473</v>
      </c>
      <c r="V52" s="2825">
        <f>Table!V50/Table!V$48</f>
        <v>0.13067189110553903</v>
      </c>
      <c r="W52" s="2825">
        <f>Table!W50/Table!W$48</f>
        <v>0.15424133727035044</v>
      </c>
      <c r="X52" s="2825">
        <f>Table!X50/Table!X$48</f>
        <v>0.14781441846422222</v>
      </c>
      <c r="Y52" s="2825">
        <f>Table!Y50/Table!Y$48</f>
        <v>0.14673117321280796</v>
      </c>
      <c r="Z52" s="2825">
        <f>Table!Z50/Table!Z$48</f>
        <v>0.15337019320370254</v>
      </c>
      <c r="AA52" s="2825">
        <f>Table!AA50/Table!AA$48</f>
        <v>0.17275346659463353</v>
      </c>
      <c r="AB52" s="2825">
        <f>Table!AB50/Table!AB$48</f>
        <v>0.15197066364557868</v>
      </c>
      <c r="AC52" s="2825">
        <f>Table!AC50/Table!AC$48</f>
        <v>0.14293788826317372</v>
      </c>
      <c r="AD52" s="2825">
        <f>Table!AD50/Table!AD$48</f>
        <v>0.1824137609836371</v>
      </c>
      <c r="AE52" s="2825">
        <f>Table!AE50/Table!AE$48</f>
        <v>0.21611772303718055</v>
      </c>
    </row>
    <row r="53" spans="2:31" x14ac:dyDescent="0.25">
      <c r="B53" s="2829" t="s">
        <v>85</v>
      </c>
      <c r="C53" s="2825">
        <f>Table!C51/Table!C$48</f>
        <v>0</v>
      </c>
      <c r="D53" s="2825">
        <f>Table!D51/Table!D$48</f>
        <v>0</v>
      </c>
      <c r="E53" s="2825">
        <f>Table!E51/Table!E$48</f>
        <v>0</v>
      </c>
      <c r="F53" s="2825">
        <f>Table!F51/Table!F$48</f>
        <v>0</v>
      </c>
      <c r="G53" s="2825">
        <f>Table!G51/Table!G$48</f>
        <v>0</v>
      </c>
      <c r="H53" s="2825">
        <f>Table!H51/Table!H$48</f>
        <v>0</v>
      </c>
      <c r="I53" s="2825">
        <f>Table!I51/Table!I$48</f>
        <v>0</v>
      </c>
      <c r="J53" s="2825">
        <f>Table!J51/Table!J$48</f>
        <v>0</v>
      </c>
      <c r="K53" s="2825">
        <f>Table!K51/Table!K$48</f>
        <v>0</v>
      </c>
      <c r="L53" s="2825">
        <f>Table!L51/Table!L$48</f>
        <v>0</v>
      </c>
      <c r="M53" s="2825">
        <f>Table!M51/Table!M$48</f>
        <v>0</v>
      </c>
      <c r="N53" s="2825">
        <f>Table!N51/Table!N$48</f>
        <v>0</v>
      </c>
      <c r="O53" s="2825">
        <f>Table!O51/Table!O$48</f>
        <v>0</v>
      </c>
      <c r="P53" s="2825">
        <f>Table!P51/Table!P$48</f>
        <v>0</v>
      </c>
      <c r="Q53" s="2825">
        <f>Table!Q51/Table!Q$48</f>
        <v>0</v>
      </c>
      <c r="R53" s="2825">
        <f>Table!R51/Table!R$48</f>
        <v>0</v>
      </c>
      <c r="S53" s="2825">
        <f>Table!S51/Table!S$48</f>
        <v>0</v>
      </c>
      <c r="T53" s="2825">
        <f>Table!T51/Table!T$48</f>
        <v>0</v>
      </c>
      <c r="U53" s="2825">
        <f>Table!U51/Table!U$48</f>
        <v>0</v>
      </c>
      <c r="V53" s="2825">
        <f>Table!V51/Table!V$48</f>
        <v>0</v>
      </c>
      <c r="W53" s="2825">
        <f>Table!W51/Table!W$48</f>
        <v>0</v>
      </c>
      <c r="X53" s="2825">
        <f>Table!X51/Table!X$48</f>
        <v>0</v>
      </c>
      <c r="Y53" s="2825">
        <f>Table!Y51/Table!Y$48</f>
        <v>0</v>
      </c>
      <c r="Z53" s="2825">
        <f>Table!Z51/Table!Z$48</f>
        <v>0</v>
      </c>
      <c r="AA53" s="2825">
        <f>Table!AA51/Table!AA$48</f>
        <v>0</v>
      </c>
      <c r="AB53" s="2825">
        <f>Table!AB51/Table!AB$48</f>
        <v>0</v>
      </c>
      <c r="AC53" s="2825">
        <f>Table!AC51/Table!AC$48</f>
        <v>0</v>
      </c>
      <c r="AD53" s="2825">
        <f>Table!AD51/Table!AD$48</f>
        <v>0</v>
      </c>
      <c r="AE53" s="2825">
        <f>Table!AE51/Table!AE$48</f>
        <v>0</v>
      </c>
    </row>
    <row r="54" spans="2:31" x14ac:dyDescent="0.25">
      <c r="B54" s="2830" t="s">
        <v>86</v>
      </c>
      <c r="C54" s="2825">
        <f>Table!C52/Table!C$48</f>
        <v>0.33537710668801951</v>
      </c>
      <c r="D54" s="2825">
        <f>Table!D52/Table!D$48</f>
        <v>0.34533959747114434</v>
      </c>
      <c r="E54" s="2825">
        <f>Table!E52/Table!E$48</f>
        <v>0.36871623289361821</v>
      </c>
      <c r="F54" s="2825">
        <f>Table!F52/Table!F$48</f>
        <v>0.33990273181580677</v>
      </c>
      <c r="G54" s="2825">
        <f>Table!G52/Table!G$48</f>
        <v>0.35731684925638046</v>
      </c>
      <c r="H54" s="2825">
        <f>Table!H52/Table!H$48</f>
        <v>0.36803427911726833</v>
      </c>
      <c r="I54" s="2825">
        <f>Table!I52/Table!I$48</f>
        <v>0.30243754665743433</v>
      </c>
      <c r="J54" s="2825">
        <f>Table!J52/Table!J$48</f>
        <v>0.37371544209871727</v>
      </c>
      <c r="K54" s="2825">
        <f>Table!K52/Table!K$48</f>
        <v>0.36920562342888474</v>
      </c>
      <c r="L54" s="2825">
        <f>Table!L52/Table!L$48</f>
        <v>0.33948364820591292</v>
      </c>
      <c r="M54" s="2825">
        <f>Table!M52/Table!M$48</f>
        <v>0.31840333320933001</v>
      </c>
      <c r="N54" s="2825">
        <f>Table!N52/Table!N$48</f>
        <v>0.30558702212844702</v>
      </c>
      <c r="O54" s="2825">
        <f>Table!O52/Table!O$48</f>
        <v>0.26475848236670568</v>
      </c>
      <c r="P54" s="2825">
        <f>Table!P52/Table!P$48</f>
        <v>0.28442980006701662</v>
      </c>
      <c r="Q54" s="2825">
        <f>Table!Q52/Table!Q$48</f>
        <v>0.26549909985492809</v>
      </c>
      <c r="R54" s="2825">
        <f>Table!R52/Table!R$48</f>
        <v>0.2776457972449064</v>
      </c>
      <c r="S54" s="2825">
        <f>Table!S52/Table!S$48</f>
        <v>0.29735408997216944</v>
      </c>
      <c r="T54" s="2825">
        <f>Table!T52/Table!T$48</f>
        <v>0.30393548842572621</v>
      </c>
      <c r="U54" s="2825">
        <f>Table!U52/Table!U$48</f>
        <v>0.30686600390339108</v>
      </c>
      <c r="V54" s="2825">
        <f>Table!V52/Table!V$48</f>
        <v>0.35107059571761712</v>
      </c>
      <c r="W54" s="2825">
        <f>Table!W52/Table!W$48</f>
        <v>0.32595964792355231</v>
      </c>
      <c r="X54" s="2825">
        <f>Table!X52/Table!X$48</f>
        <v>0.34954543929685666</v>
      </c>
      <c r="Y54" s="2825">
        <f>Table!Y52/Table!Y$48</f>
        <v>0.30800814819530203</v>
      </c>
      <c r="Z54" s="2825">
        <f>Table!Z52/Table!Z$48</f>
        <v>0.28400944275330808</v>
      </c>
      <c r="AA54" s="2825">
        <f>Table!AA52/Table!AA$48</f>
        <v>0.2557776577225524</v>
      </c>
      <c r="AB54" s="2825">
        <f>Table!AB52/Table!AB$48</f>
        <v>0.31414942460199152</v>
      </c>
      <c r="AC54" s="2825">
        <f>Table!AC52/Table!AC$48</f>
        <v>0.32297273472096905</v>
      </c>
      <c r="AD54" s="2825">
        <f>Table!AD52/Table!AD$48</f>
        <v>0.31014996739839168</v>
      </c>
      <c r="AE54" s="2825">
        <f>Table!AE52/Table!AE$48</f>
        <v>0.22540824799335732</v>
      </c>
    </row>
    <row r="55" spans="2:31" x14ac:dyDescent="0.25">
      <c r="B55" s="2831" t="s">
        <v>87</v>
      </c>
      <c r="C55" s="2825">
        <f>Table!C53/Table!C$48</f>
        <v>0.24770838099595821</v>
      </c>
      <c r="D55" s="2825">
        <f>Table!D53/Table!D$48</f>
        <v>0.23737022214488718</v>
      </c>
      <c r="E55" s="2825">
        <f>Table!E53/Table!E$48</f>
        <v>0.24991086855168254</v>
      </c>
      <c r="F55" s="2825">
        <f>Table!F53/Table!F$48</f>
        <v>0.27507067350848752</v>
      </c>
      <c r="G55" s="2825">
        <f>Table!G53/Table!G$48</f>
        <v>0.2506518146765408</v>
      </c>
      <c r="H55" s="2825">
        <f>Table!H53/Table!H$48</f>
        <v>0.24447182629545758</v>
      </c>
      <c r="I55" s="2825">
        <f>Table!I53/Table!I$48</f>
        <v>0.24454446115396683</v>
      </c>
      <c r="J55" s="2825">
        <f>Table!J53/Table!J$48</f>
        <v>0.23953118247836672</v>
      </c>
      <c r="K55" s="2825">
        <f>Table!K53/Table!K$48</f>
        <v>0.23726814735121604</v>
      </c>
      <c r="L55" s="2825">
        <f>Table!L53/Table!L$48</f>
        <v>0.23022972946461853</v>
      </c>
      <c r="M55" s="2825">
        <f>Table!M53/Table!M$48</f>
        <v>0.22684237937576726</v>
      </c>
      <c r="N55" s="2825">
        <f>Table!N53/Table!N$48</f>
        <v>0.23957351504198265</v>
      </c>
      <c r="O55" s="2825">
        <f>Table!O53/Table!O$48</f>
        <v>0.24332274778539195</v>
      </c>
      <c r="P55" s="2825">
        <f>Table!P53/Table!P$48</f>
        <v>0.24496178455745082</v>
      </c>
      <c r="Q55" s="2825">
        <f>Table!Q53/Table!Q$48</f>
        <v>0.23444846450981421</v>
      </c>
      <c r="R55" s="2825">
        <f>Table!R53/Table!R$48</f>
        <v>0.19555390579889467</v>
      </c>
      <c r="S55" s="2825">
        <f>Table!S53/Table!S$48</f>
        <v>0.19644217736178951</v>
      </c>
      <c r="T55" s="2825">
        <f>Table!T53/Table!T$48</f>
        <v>0.2022654356335454</v>
      </c>
      <c r="U55" s="2825">
        <f>Table!U53/Table!U$48</f>
        <v>0.21423670407416442</v>
      </c>
      <c r="V55" s="2825">
        <f>Table!V53/Table!V$48</f>
        <v>0.21773774973865623</v>
      </c>
      <c r="W55" s="2825">
        <f>Table!W53/Table!W$48</f>
        <v>0.22253542963051706</v>
      </c>
      <c r="X55" s="2825">
        <f>Table!X53/Table!X$48</f>
        <v>0.23504310778623905</v>
      </c>
      <c r="Y55" s="2825">
        <f>Table!Y53/Table!Y$48</f>
        <v>0.23741167483608122</v>
      </c>
      <c r="Z55" s="2825">
        <f>Table!Z53/Table!Z$48</f>
        <v>0.24059762688699757</v>
      </c>
      <c r="AA55" s="2825">
        <f>Table!AA53/Table!AA$48</f>
        <v>0.23408367849210637</v>
      </c>
      <c r="AB55" s="2825">
        <f>Table!AB53/Table!AB$48</f>
        <v>0.24717071134696797</v>
      </c>
      <c r="AC55" s="2825">
        <f>Table!AC53/Table!AC$48</f>
        <v>0.23791522769463716</v>
      </c>
      <c r="AD55" s="2825">
        <f>Table!AD53/Table!AD$48</f>
        <v>0.22840198891988875</v>
      </c>
      <c r="AE55" s="2825">
        <f>Table!AE53/Table!AE$48</f>
        <v>0.22901097887258973</v>
      </c>
    </row>
    <row r="56" spans="2:31" x14ac:dyDescent="0.25">
      <c r="B56" s="2832" t="s">
        <v>88</v>
      </c>
      <c r="C56" s="2825">
        <f>C54/C55</f>
        <v>1.3539190936518686</v>
      </c>
      <c r="D56" s="2825">
        <f t="shared" ref="D56:AE56" si="3">D54/D55</f>
        <v>1.4548564447159438</v>
      </c>
      <c r="E56" s="2825">
        <f t="shared" si="3"/>
        <v>1.4753909465020576</v>
      </c>
      <c r="F56" s="2825">
        <f t="shared" si="3"/>
        <v>1.2356923676391798</v>
      </c>
      <c r="G56" s="2825">
        <f t="shared" si="3"/>
        <v>1.4255506177662745</v>
      </c>
      <c r="H56" s="2825">
        <f t="shared" si="3"/>
        <v>1.5054261453934523</v>
      </c>
      <c r="I56" s="2825">
        <f t="shared" si="3"/>
        <v>1.2367384860416757</v>
      </c>
      <c r="J56" s="2825">
        <f t="shared" si="3"/>
        <v>1.5601953709407728</v>
      </c>
      <c r="K56" s="2825">
        <f t="shared" si="3"/>
        <v>1.5560690617370074</v>
      </c>
      <c r="L56" s="2825">
        <f t="shared" si="3"/>
        <v>1.4745430531293937</v>
      </c>
      <c r="M56" s="2825">
        <f t="shared" si="3"/>
        <v>1.4036324873928909</v>
      </c>
      <c r="N56" s="2825">
        <f t="shared" si="3"/>
        <v>1.2755459303374841</v>
      </c>
      <c r="O56" s="2825">
        <f t="shared" si="3"/>
        <v>1.0880958922928974</v>
      </c>
      <c r="P56" s="2825">
        <f t="shared" si="3"/>
        <v>1.1611190724335589</v>
      </c>
      <c r="Q56" s="2825">
        <f t="shared" si="3"/>
        <v>1.1324411973012263</v>
      </c>
      <c r="R56" s="2825">
        <f t="shared" si="3"/>
        <v>1.4197916227274645</v>
      </c>
      <c r="S56" s="2825">
        <f t="shared" si="3"/>
        <v>1.5136977912056506</v>
      </c>
      <c r="T56" s="2825">
        <f t="shared" si="3"/>
        <v>1.5026565832848555</v>
      </c>
      <c r="U56" s="2825">
        <f t="shared" si="3"/>
        <v>1.4323689548414649</v>
      </c>
      <c r="V56" s="2825">
        <f t="shared" si="3"/>
        <v>1.6123552123552123</v>
      </c>
      <c r="W56" s="2825">
        <f t="shared" si="3"/>
        <v>1.4647539426182783</v>
      </c>
      <c r="X56" s="2825">
        <f t="shared" si="3"/>
        <v>1.4871546015071935</v>
      </c>
      <c r="Y56" s="2825">
        <f t="shared" si="3"/>
        <v>1.2973588952942754</v>
      </c>
      <c r="Z56" s="2825">
        <f t="shared" si="3"/>
        <v>1.1804332670608588</v>
      </c>
      <c r="AA56" s="2825">
        <f t="shared" si="3"/>
        <v>1.0926761719150684</v>
      </c>
      <c r="AB56" s="2825">
        <f t="shared" si="3"/>
        <v>1.2709815936120425</v>
      </c>
      <c r="AC56" s="2825">
        <f t="shared" si="3"/>
        <v>1.3575118240666071</v>
      </c>
      <c r="AD56" s="2825">
        <f t="shared" si="3"/>
        <v>1.3579127260015926</v>
      </c>
      <c r="AE56" s="2825">
        <f t="shared" si="3"/>
        <v>0.9842683049652533</v>
      </c>
    </row>
    <row r="57" spans="2:31" x14ac:dyDescent="0.25">
      <c r="B57" s="74" t="s">
        <v>42</v>
      </c>
      <c r="C57" s="2825">
        <f>Table!C54/Table!C$48</f>
        <v>1.4260657362922291E-2</v>
      </c>
      <c r="D57" s="2825">
        <f>Table!D54/Table!D$48</f>
        <v>1.3586798909576011E-2</v>
      </c>
      <c r="E57" s="2825">
        <f>Table!E54/Table!E$48</f>
        <v>1.2738940844143377E-2</v>
      </c>
      <c r="F57" s="2825">
        <f>Table!F54/Table!F$48</f>
        <v>1.2392984900655154E-2</v>
      </c>
      <c r="G57" s="2825">
        <f>Table!G54/Table!G$48</f>
        <v>8.9723973315380384E-3</v>
      </c>
      <c r="H57" s="2825">
        <f>Table!H54/Table!H$48</f>
        <v>1.5041516806536122E-2</v>
      </c>
      <c r="I57" s="2825">
        <f>Table!I54/Table!I$48</f>
        <v>1.8424953207326705E-2</v>
      </c>
      <c r="J57" s="2825">
        <f>Table!J54/Table!J$48</f>
        <v>1.6105062343876809E-2</v>
      </c>
      <c r="K57" s="2825">
        <f>Table!K54/Table!K$48</f>
        <v>1.9986137978834556E-2</v>
      </c>
      <c r="L57" s="2825">
        <f>Table!L54/Table!L$48</f>
        <v>2.3738057402938811E-2</v>
      </c>
      <c r="M57" s="2825">
        <f>Table!M54/Table!M$48</f>
        <v>2.2097392210111231E-2</v>
      </c>
      <c r="N57" s="2825">
        <f>Table!N54/Table!N$48</f>
        <v>3.1675068962237228E-2</v>
      </c>
      <c r="O57" s="2825">
        <f>Table!O54/Table!O$48</f>
        <v>2.6934648169814474E-2</v>
      </c>
      <c r="P57" s="2825">
        <f>Table!P54/Table!P$48</f>
        <v>2.6742831612707633E-2</v>
      </c>
      <c r="Q57" s="2825">
        <f>Table!Q54/Table!Q$48</f>
        <v>2.5474979462709525E-2</v>
      </c>
      <c r="R57" s="2825">
        <f>Table!R54/Table!R$48</f>
        <v>1.7784376804421347E-2</v>
      </c>
      <c r="S57" s="2825">
        <f>Table!S54/Table!S$48</f>
        <v>2.0780699854831854E-2</v>
      </c>
      <c r="T57" s="2825">
        <f>Table!T54/Table!T$48</f>
        <v>1.9595076913422393E-2</v>
      </c>
      <c r="U57" s="2825">
        <f>Table!U54/Table!U$48</f>
        <v>2.11255794096121E-2</v>
      </c>
      <c r="V57" s="2825">
        <f>Table!V54/Table!V$48</f>
        <v>2.8385955421695554E-2</v>
      </c>
      <c r="W57" s="2825">
        <f>Table!W54/Table!W$48</f>
        <v>3.2691806259293452E-2</v>
      </c>
      <c r="X57" s="2825">
        <f>Table!X54/Table!X$48</f>
        <v>3.6036096480928578E-2</v>
      </c>
      <c r="Y57" s="2825">
        <f>Table!Y54/Table!Y$48</f>
        <v>3.2764657202877329E-2</v>
      </c>
      <c r="Z57" s="2825">
        <f>Table!Z54/Table!Z$48</f>
        <v>4.0162763247810152E-2</v>
      </c>
      <c r="AA57" s="2825">
        <f>Table!AA54/Table!AA$48</f>
        <v>4.1887268143345938E-2</v>
      </c>
      <c r="AB57" s="2825">
        <f>Table!AB54/Table!AB$48</f>
        <v>3.9288056764653273E-2</v>
      </c>
      <c r="AC57" s="2825">
        <f>Table!AC54/Table!AC$48</f>
        <v>3.7729587339120331E-2</v>
      </c>
      <c r="AD57" s="2825">
        <f>Table!AD54/Table!AD$48</f>
        <v>4.4174070410602839E-2</v>
      </c>
      <c r="AE57" s="2825">
        <f>Table!AE54/Table!AE$48</f>
        <v>5.8746194298367006E-2</v>
      </c>
    </row>
    <row r="58" spans="2:31" ht="30" x14ac:dyDescent="0.25">
      <c r="B58" s="76" t="s">
        <v>43</v>
      </c>
      <c r="C58" s="2824">
        <f>Table!C56/Table!C$48</f>
        <v>0</v>
      </c>
      <c r="D58" s="587">
        <v>0</v>
      </c>
      <c r="E58" s="588">
        <v>0</v>
      </c>
      <c r="F58" s="589">
        <v>0</v>
      </c>
      <c r="G58" s="590">
        <v>0</v>
      </c>
      <c r="H58" s="591">
        <v>0</v>
      </c>
      <c r="I58" s="592">
        <v>0</v>
      </c>
      <c r="J58" s="593">
        <v>0</v>
      </c>
      <c r="K58" s="594">
        <v>0</v>
      </c>
      <c r="L58" s="595">
        <v>0</v>
      </c>
      <c r="M58" s="596">
        <v>0</v>
      </c>
      <c r="N58" s="597">
        <v>0</v>
      </c>
      <c r="O58" s="598">
        <v>0</v>
      </c>
      <c r="P58" s="599">
        <v>0</v>
      </c>
      <c r="Q58" s="600">
        <v>0</v>
      </c>
      <c r="R58" s="601">
        <v>0</v>
      </c>
      <c r="S58" s="602">
        <v>0</v>
      </c>
      <c r="T58" s="603">
        <v>0</v>
      </c>
      <c r="U58" s="604">
        <v>0</v>
      </c>
      <c r="V58" s="605">
        <v>0</v>
      </c>
      <c r="W58" s="606">
        <v>0</v>
      </c>
      <c r="X58" s="607">
        <v>0</v>
      </c>
      <c r="Y58" s="608">
        <v>0</v>
      </c>
      <c r="Z58" s="609">
        <v>0</v>
      </c>
      <c r="AA58" s="610">
        <v>0</v>
      </c>
      <c r="AB58" s="611">
        <v>0</v>
      </c>
      <c r="AC58" s="612">
        <v>0</v>
      </c>
      <c r="AD58" s="613">
        <v>0</v>
      </c>
      <c r="AE58" s="614">
        <v>0</v>
      </c>
    </row>
    <row r="59" spans="2:31" ht="15" customHeight="1" x14ac:dyDescent="0.25">
      <c r="B59" s="3840" t="s">
        <v>50</v>
      </c>
      <c r="C59" s="3841"/>
      <c r="D59" s="3842"/>
      <c r="E59" s="3843"/>
      <c r="F59" s="3844"/>
      <c r="G59" s="3845"/>
      <c r="H59" s="3846"/>
      <c r="I59" s="3847"/>
      <c r="J59" s="3848"/>
      <c r="K59" s="3849"/>
      <c r="L59" s="3850"/>
      <c r="M59" s="3851"/>
      <c r="N59" s="3852"/>
      <c r="O59" s="3853"/>
      <c r="P59" s="3854"/>
      <c r="Q59" s="3855"/>
      <c r="R59" s="3856"/>
      <c r="S59" s="3857"/>
      <c r="T59" s="3858"/>
      <c r="U59" s="3859"/>
      <c r="V59" s="3860"/>
      <c r="W59" s="3861"/>
      <c r="X59" s="3862"/>
      <c r="Y59" s="3863"/>
      <c r="Z59" s="3864"/>
      <c r="AA59" s="3865"/>
      <c r="AB59" s="3866"/>
      <c r="AC59" s="3867"/>
      <c r="AD59" s="3868"/>
      <c r="AE59" s="615" t="s">
        <v>35</v>
      </c>
    </row>
    <row r="60" spans="2:31" x14ac:dyDescent="0.25">
      <c r="B60" s="616" t="s">
        <v>37</v>
      </c>
      <c r="C60" s="617">
        <v>232579</v>
      </c>
      <c r="D60" s="618">
        <v>246800</v>
      </c>
      <c r="E60" s="619">
        <v>261588</v>
      </c>
      <c r="F60" s="620">
        <v>279021</v>
      </c>
      <c r="G60" s="621">
        <v>299137</v>
      </c>
      <c r="H60" s="622">
        <v>325982</v>
      </c>
      <c r="I60" s="623">
        <v>352112</v>
      </c>
      <c r="J60" s="624">
        <v>374461</v>
      </c>
      <c r="K60" s="625">
        <v>396276</v>
      </c>
      <c r="L60" s="626">
        <v>420297</v>
      </c>
      <c r="M60" s="627">
        <v>450231</v>
      </c>
      <c r="N60" s="628">
        <v>488010</v>
      </c>
      <c r="O60" s="629">
        <v>540022</v>
      </c>
      <c r="P60" s="630">
        <v>591216</v>
      </c>
      <c r="Q60" s="631">
        <v>574544</v>
      </c>
      <c r="R60" s="632">
        <v>564562</v>
      </c>
      <c r="S60" s="633">
        <v>554253</v>
      </c>
      <c r="T60" s="634">
        <v>532785</v>
      </c>
      <c r="U60" s="635">
        <v>522516</v>
      </c>
      <c r="V60" s="636">
        <v>531036</v>
      </c>
      <c r="W60" s="637">
        <v>556815</v>
      </c>
      <c r="X60" s="638">
        <v>576628</v>
      </c>
      <c r="Y60" s="639">
        <v>606521</v>
      </c>
      <c r="Z60" s="640">
        <v>626693</v>
      </c>
      <c r="AA60" s="641">
        <v>655976</v>
      </c>
      <c r="AB60" s="642">
        <v>571669</v>
      </c>
      <c r="AC60" s="643">
        <v>623225</v>
      </c>
      <c r="AD60" s="644">
        <v>715390</v>
      </c>
      <c r="AE60" s="645" t="s">
        <v>35</v>
      </c>
    </row>
    <row r="61" spans="2:31" x14ac:dyDescent="0.25">
      <c r="B61" s="2827" t="s">
        <v>83</v>
      </c>
      <c r="C61" s="2825">
        <f>Table!C58/Table!C$57</f>
        <v>0.39457600256278397</v>
      </c>
      <c r="D61" s="2825">
        <f>Table!D58/Table!D$57</f>
        <v>0.39680823983238361</v>
      </c>
      <c r="E61" s="2825">
        <f>Table!E58/Table!E$57</f>
        <v>0.37360693302221665</v>
      </c>
      <c r="F61" s="2825">
        <f>Table!F58/Table!F$57</f>
        <v>0.36541530525125093</v>
      </c>
      <c r="G61" s="2825">
        <f>Table!G58/Table!G$57</f>
        <v>0.37219444490894799</v>
      </c>
      <c r="H61" s="2825">
        <f>Table!H58/Table!H$57</f>
        <v>0.36806696921378634</v>
      </c>
      <c r="I61" s="2825">
        <f>Table!I58/Table!I$57</f>
        <v>0.36863925810735648</v>
      </c>
      <c r="J61" s="2825">
        <f>Table!J58/Table!J$57</f>
        <v>0.36670685966419286</v>
      </c>
      <c r="K61" s="2825">
        <f>Table!K58/Table!K$57</f>
        <v>0.37094115334008865</v>
      </c>
      <c r="L61" s="2825">
        <f>Table!L58/Table!L$57</f>
        <v>0.36754659233754167</v>
      </c>
      <c r="M61" s="2825">
        <f>Table!M58/Table!M$57</f>
        <v>0.37165811579061775</v>
      </c>
      <c r="N61" s="2825">
        <f>Table!N58/Table!N$57</f>
        <v>0.36788543047441374</v>
      </c>
      <c r="O61" s="2825">
        <f>Table!O58/Table!O$57</f>
        <v>0.38350683058847435</v>
      </c>
      <c r="P61" s="2825">
        <f>Table!P58/Table!P$57</f>
        <v>0.39867577597840753</v>
      </c>
      <c r="Q61" s="2825">
        <f>Table!Q58/Table!Q$57</f>
        <v>0.41201683981189646</v>
      </c>
      <c r="R61" s="2825">
        <f>Table!R58/Table!R$57</f>
        <v>0.40788250505820239</v>
      </c>
      <c r="S61" s="2825">
        <f>Table!S58/Table!S$57</f>
        <v>0.41152454084152856</v>
      </c>
      <c r="T61" s="2825">
        <f>Table!T58/Table!T$57</f>
        <v>0.42253618516338221</v>
      </c>
      <c r="U61" s="2825">
        <f>Table!U58/Table!U$57</f>
        <v>0.43513048580458469</v>
      </c>
      <c r="V61" s="2825">
        <f>Table!V58/Table!V$57</f>
        <v>0.42886787540992205</v>
      </c>
      <c r="W61" s="2825">
        <f>Table!W58/Table!W$57</f>
        <v>0.43039503498596288</v>
      </c>
      <c r="X61" s="2825">
        <f>Table!X58/Table!X$57</f>
        <v>0.43828753134613896</v>
      </c>
      <c r="Y61" s="2825">
        <f>Table!Y58/Table!Y$57</f>
        <v>0.43636453088869576</v>
      </c>
      <c r="Z61" s="2825">
        <f>Table!Z58/Table!Z$57</f>
        <v>0.42835388318514517</v>
      </c>
      <c r="AA61" s="2825">
        <f>Table!AA58/Table!AA$57</f>
        <v>0.41530154815271553</v>
      </c>
      <c r="AB61" s="2825">
        <f>Table!AB58/Table!AB$57</f>
        <v>0.37612249897066258</v>
      </c>
      <c r="AC61" s="2825">
        <f>Table!AC58/Table!AC$57</f>
        <v>0.37805790796258371</v>
      </c>
      <c r="AD61" s="2825">
        <f>Table!AD58/Table!AD$57</f>
        <v>0.40271356177936862</v>
      </c>
      <c r="AE61" s="2825">
        <f>Table!AE58/Table!AE$57</f>
        <v>0.39686123711654414</v>
      </c>
    </row>
    <row r="62" spans="2:31" x14ac:dyDescent="0.25">
      <c r="B62" s="2828" t="s">
        <v>84</v>
      </c>
      <c r="C62" s="2825">
        <f>Table!C59/Table!C$57</f>
        <v>3.8504986469512142E-2</v>
      </c>
      <c r="D62" s="2825">
        <f>Table!D59/Table!D$57</f>
        <v>4.5240752707121738E-2</v>
      </c>
      <c r="E62" s="2825">
        <f>Table!E59/Table!E$57</f>
        <v>4.9950244203735686E-2</v>
      </c>
      <c r="F62" s="2825">
        <f>Table!F59/Table!F$57</f>
        <v>5.2908775860888858E-2</v>
      </c>
      <c r="G62" s="2825">
        <f>Table!G59/Table!G$57</f>
        <v>5.7035835521145134E-2</v>
      </c>
      <c r="H62" s="2825">
        <f>Table!H59/Table!H$57</f>
        <v>6.1649086225929108E-2</v>
      </c>
      <c r="I62" s="2825">
        <f>Table!I59/Table!I$57</f>
        <v>8.0429403284940804E-2</v>
      </c>
      <c r="J62" s="2825">
        <f>Table!J59/Table!J$57</f>
        <v>7.711453403688863E-2</v>
      </c>
      <c r="K62" s="2825">
        <f>Table!K59/Table!K$57</f>
        <v>7.4827462782877857E-2</v>
      </c>
      <c r="L62" s="2825">
        <f>Table!L59/Table!L$57</f>
        <v>7.30221870537104E-2</v>
      </c>
      <c r="M62" s="2825">
        <f>Table!M59/Table!M$57</f>
        <v>9.5465928474306336E-2</v>
      </c>
      <c r="N62" s="2825">
        <f>Table!N59/Table!N$57</f>
        <v>0.10211596052825372</v>
      </c>
      <c r="O62" s="2825">
        <f>Table!O59/Table!O$57</f>
        <v>0.10431634076277214</v>
      </c>
      <c r="P62" s="2825">
        <f>Table!P59/Table!P$57</f>
        <v>0.10689102564102564</v>
      </c>
      <c r="Q62" s="2825">
        <f>Table!Q59/Table!Q$57</f>
        <v>9.911516398347936E-2</v>
      </c>
      <c r="R62" s="2825">
        <f>Table!R59/Table!R$57</f>
        <v>9.417517344298211E-2</v>
      </c>
      <c r="S62" s="2825">
        <f>Table!S59/Table!S$57</f>
        <v>0.10788450312093044</v>
      </c>
      <c r="T62" s="2825">
        <f>Table!T59/Table!T$57</f>
        <v>0.10200618581747166</v>
      </c>
      <c r="U62" s="2825">
        <f>Table!U59/Table!U$57</f>
        <v>9.9612705101510129E-2</v>
      </c>
      <c r="V62" s="2825">
        <f>Table!V59/Table!V$57</f>
        <v>9.9664196365529659E-2</v>
      </c>
      <c r="W62" s="2825">
        <f>Table!W59/Table!W$57</f>
        <v>9.2967536446680252E-2</v>
      </c>
      <c r="X62" s="2825">
        <f>Table!X59/Table!X$57</f>
        <v>0.10511103642615237</v>
      </c>
      <c r="Y62" s="2825">
        <f>Table!Y59/Table!Y$57</f>
        <v>0.10884103842432392</v>
      </c>
      <c r="Z62" s="2825">
        <f>Table!Z59/Table!Z$57</f>
        <v>0.12484886707750524</v>
      </c>
      <c r="AA62" s="2825">
        <f>Table!AA59/Table!AA$57</f>
        <v>0.12848955500646136</v>
      </c>
      <c r="AB62" s="2825">
        <f>Table!AB59/Table!AB$57</f>
        <v>0.12591272261050393</v>
      </c>
      <c r="AC62" s="2825">
        <f>Table!AC59/Table!AC$57</f>
        <v>8.4398419012615411E-2</v>
      </c>
      <c r="AD62" s="2825">
        <f>Table!AD59/Table!AD$57</f>
        <v>8.3552817297072118E-2</v>
      </c>
      <c r="AE62" s="2825">
        <f>Table!AE59/Table!AE$57</f>
        <v>0.10410391088128172</v>
      </c>
    </row>
    <row r="63" spans="2:31" x14ac:dyDescent="0.25">
      <c r="B63" s="2829" t="s">
        <v>85</v>
      </c>
      <c r="C63" s="2825"/>
      <c r="D63" s="2825"/>
      <c r="E63" s="2825"/>
      <c r="F63" s="2825"/>
      <c r="G63" s="2825"/>
      <c r="H63" s="2825"/>
      <c r="I63" s="2825"/>
      <c r="J63" s="2825"/>
      <c r="K63" s="2825"/>
      <c r="L63" s="2825"/>
      <c r="M63" s="2825"/>
      <c r="N63" s="2825"/>
      <c r="O63" s="2825"/>
      <c r="P63" s="2825"/>
      <c r="Q63" s="2825"/>
      <c r="R63" s="2825"/>
      <c r="S63" s="2825"/>
      <c r="T63" s="2825"/>
      <c r="U63" s="2825"/>
      <c r="V63" s="2825"/>
      <c r="W63" s="2825"/>
      <c r="X63" s="2825"/>
      <c r="Y63" s="2825"/>
      <c r="Z63" s="2825"/>
      <c r="AA63" s="2825"/>
      <c r="AB63" s="2825"/>
      <c r="AC63" s="2825"/>
      <c r="AD63" s="2825"/>
      <c r="AE63" s="2825"/>
    </row>
    <row r="64" spans="2:31" x14ac:dyDescent="0.25">
      <c r="B64" s="2830" t="s">
        <v>86</v>
      </c>
      <c r="C64" s="2825">
        <f>Table!C61/Table!C$57</f>
        <v>0.30578481044671685</v>
      </c>
      <c r="D64" s="2825">
        <f>Table!D61/Table!D$57</f>
        <v>0.29967690771309408</v>
      </c>
      <c r="E64" s="2825">
        <f>Table!E61/Table!E$57</f>
        <v>0.26358752635532118</v>
      </c>
      <c r="F64" s="2825">
        <f>Table!F61/Table!F$57</f>
        <v>0.23888742790652434</v>
      </c>
      <c r="G64" s="2825">
        <f>Table!G61/Table!G$57</f>
        <v>0.24041403989899834</v>
      </c>
      <c r="H64" s="2825">
        <f>Table!H61/Table!H$57</f>
        <v>0.22454311296455293</v>
      </c>
      <c r="I64" s="2825">
        <f>Table!I61/Table!I$57</f>
        <v>0.20119694888704753</v>
      </c>
      <c r="J64" s="2825">
        <f>Table!J61/Table!J$57</f>
        <v>0.21384097444899136</v>
      </c>
      <c r="K64" s="2825">
        <f>Table!K61/Table!K$57</f>
        <v>0.21992004557301512</v>
      </c>
      <c r="L64" s="2825">
        <f>Table!L61/Table!L$57</f>
        <v>0.21838457718181409</v>
      </c>
      <c r="M64" s="2825">
        <f>Table!M61/Table!M$57</f>
        <v>0.190945165705109</v>
      </c>
      <c r="N64" s="2825">
        <f>Table!N61/Table!N$57</f>
        <v>0.17849018934001015</v>
      </c>
      <c r="O64" s="2825">
        <f>Table!O61/Table!O$57</f>
        <v>0.16892751909701376</v>
      </c>
      <c r="P64" s="2825">
        <f>Table!P61/Table!P$57</f>
        <v>0.20672908232118758</v>
      </c>
      <c r="Q64" s="2825">
        <f>Table!Q61/Table!Q$57</f>
        <v>0.27330868998822183</v>
      </c>
      <c r="R64" s="2825">
        <f>Table!R61/Table!R$57</f>
        <v>0.28510974579335724</v>
      </c>
      <c r="S64" s="2825">
        <f>Table!S61/Table!S$57</f>
        <v>0.26550451300013472</v>
      </c>
      <c r="T64" s="2825">
        <f>Table!T61/Table!T$57</f>
        <v>0.29015595361571311</v>
      </c>
      <c r="U64" s="2825">
        <f>Table!U61/Table!U$57</f>
        <v>0.3175818167616965</v>
      </c>
      <c r="V64" s="2825">
        <f>Table!V61/Table!V$57</f>
        <v>0.32160361686547068</v>
      </c>
      <c r="W64" s="2825">
        <f>Table!W61/Table!W$57</f>
        <v>0.32993686850693305</v>
      </c>
      <c r="X64" s="2825">
        <f>Table!X61/Table!X$57</f>
        <v>0.33562386356781537</v>
      </c>
      <c r="Y64" s="2825">
        <f>Table!Y61/Table!Y$57</f>
        <v>0.32803352083572496</v>
      </c>
      <c r="Z64" s="2825">
        <f>Table!Z61/Table!Z$57</f>
        <v>0.31583492719473527</v>
      </c>
      <c r="AA64" s="2825">
        <f>Table!AA61/Table!AA$57</f>
        <v>0.30521742160384319</v>
      </c>
      <c r="AB64" s="2825">
        <f>Table!AB61/Table!AB$57</f>
        <v>0.26630044839154082</v>
      </c>
      <c r="AC64" s="2825">
        <f>Table!AC61/Table!AC$57</f>
        <v>0.27513926001891836</v>
      </c>
      <c r="AD64" s="2825">
        <f>Table!AD61/Table!AD$57</f>
        <v>0.29982377333358912</v>
      </c>
      <c r="AE64" s="2825">
        <f>Table!AE61/Table!AE$57</f>
        <v>0.27714986716515716</v>
      </c>
    </row>
    <row r="65" spans="2:31" x14ac:dyDescent="0.25">
      <c r="B65" s="2831" t="s">
        <v>87</v>
      </c>
      <c r="C65" s="2825">
        <f>Table!C62/Table!C$57</f>
        <v>0.22619097798872037</v>
      </c>
      <c r="D65" s="2825">
        <f>Table!D62/Table!D$57</f>
        <v>0.23463157688617362</v>
      </c>
      <c r="E65" s="2825">
        <f>Table!E62/Table!E$57</f>
        <v>0.24423042462092184</v>
      </c>
      <c r="F65" s="2825">
        <f>Table!F62/Table!F$57</f>
        <v>0.26277148754822743</v>
      </c>
      <c r="G65" s="2825">
        <f>Table!G62/Table!G$57</f>
        <v>0.28073778030467716</v>
      </c>
      <c r="H65" s="2825">
        <f>Table!H62/Table!H$57</f>
        <v>0.28368392002943704</v>
      </c>
      <c r="I65" s="2825">
        <f>Table!I62/Table!I$57</f>
        <v>0.27416031964040455</v>
      </c>
      <c r="J65" s="2825">
        <f>Table!J62/Table!J$57</f>
        <v>0.26958208174828868</v>
      </c>
      <c r="K65" s="2825">
        <f>Table!K62/Table!K$57</f>
        <v>0.27561339564334075</v>
      </c>
      <c r="L65" s="2825">
        <f>Table!L62/Table!L$57</f>
        <v>0.28460593444874543</v>
      </c>
      <c r="M65" s="2825">
        <f>Table!M62/Table!M$57</f>
        <v>0.29787436977492676</v>
      </c>
      <c r="N65" s="2825">
        <f>Table!N62/Table!N$57</f>
        <v>0.31036951576742433</v>
      </c>
      <c r="O65" s="2825">
        <f>Table!O62/Table!O$57</f>
        <v>0.30173374098260719</v>
      </c>
      <c r="P65" s="2825">
        <f>Table!P62/Table!P$57</f>
        <v>0.25686234817813763</v>
      </c>
      <c r="Q65" s="2825">
        <f>Table!Q62/Table!Q$57</f>
        <v>0.18786416440152578</v>
      </c>
      <c r="R65" s="2825">
        <f>Table!R62/Table!R$57</f>
        <v>0.19290846197131423</v>
      </c>
      <c r="S65" s="2825">
        <f>Table!S62/Table!S$57</f>
        <v>0.19602855988144954</v>
      </c>
      <c r="T65" s="2825">
        <f>Table!T62/Table!T$57</f>
        <v>0.21951429185471738</v>
      </c>
      <c r="U65" s="2825">
        <f>Table!U62/Table!U$57</f>
        <v>0.22828872044090276</v>
      </c>
      <c r="V65" s="2825">
        <f>Table!V62/Table!V$57</f>
        <v>0.24314018537559254</v>
      </c>
      <c r="W65" s="2825">
        <f>Table!W62/Table!W$57</f>
        <v>0.23886292057972666</v>
      </c>
      <c r="X65" s="2825">
        <f>Table!X62/Table!X$57</f>
        <v>0.24893703196228983</v>
      </c>
      <c r="Y65" s="2825">
        <f>Table!Y62/Table!Y$57</f>
        <v>0.25548321498269838</v>
      </c>
      <c r="Z65" s="2825">
        <f>Table!Z62/Table!Z$57</f>
        <v>0.26978276474605706</v>
      </c>
      <c r="AA65" s="2825">
        <f>Table!AA62/Table!AA$57</f>
        <v>0.27649350000075751</v>
      </c>
      <c r="AB65" s="2825">
        <f>Table!AB62/Table!AB$57</f>
        <v>0.27348583162645734</v>
      </c>
      <c r="AC65" s="2825">
        <f>Table!AC62/Table!AC$57</f>
        <v>0.25826403508492551</v>
      </c>
      <c r="AD65" s="2825">
        <f>Table!AD62/Table!AD$57</f>
        <v>0.23737293454398953</v>
      </c>
      <c r="AE65" s="2825">
        <f>Table!AE62/Table!AE$57</f>
        <v>0.23026018358130865</v>
      </c>
    </row>
    <row r="66" spans="2:31" x14ac:dyDescent="0.25">
      <c r="B66" s="2832" t="s">
        <v>88</v>
      </c>
      <c r="C66" s="2825">
        <f>C64/C65</f>
        <v>1.3518877417912116</v>
      </c>
      <c r="D66" s="2825">
        <f t="shared" ref="D66:AE66" si="4">D64/D65</f>
        <v>1.2772232607824809</v>
      </c>
      <c r="E66" s="2825">
        <f t="shared" si="4"/>
        <v>1.0792575362567711</v>
      </c>
      <c r="F66" s="2825">
        <f t="shared" si="4"/>
        <v>0.90910711103190156</v>
      </c>
      <c r="G66" s="2825">
        <f t="shared" si="4"/>
        <v>0.85636510924209575</v>
      </c>
      <c r="H66" s="2825">
        <f t="shared" si="4"/>
        <v>0.79152569853537258</v>
      </c>
      <c r="I66" s="2825">
        <f t="shared" si="4"/>
        <v>0.73386604287207724</v>
      </c>
      <c r="J66" s="2825">
        <f t="shared" si="4"/>
        <v>0.7932314086388601</v>
      </c>
      <c r="K66" s="2825">
        <f t="shared" si="4"/>
        <v>0.79792945135948334</v>
      </c>
      <c r="L66" s="2825">
        <f t="shared" si="4"/>
        <v>0.76732264070601408</v>
      </c>
      <c r="M66" s="2825">
        <f t="shared" si="4"/>
        <v>0.6410258319619333</v>
      </c>
      <c r="N66" s="2825">
        <f t="shared" si="4"/>
        <v>0.57508930572215711</v>
      </c>
      <c r="O66" s="2825">
        <f t="shared" si="4"/>
        <v>0.55985624460458083</v>
      </c>
      <c r="P66" s="2825">
        <f t="shared" si="4"/>
        <v>0.80482438857803351</v>
      </c>
      <c r="Q66" s="2825">
        <f t="shared" si="4"/>
        <v>1.4548207789329837</v>
      </c>
      <c r="R66" s="2825">
        <f t="shared" si="4"/>
        <v>1.4779535479151427</v>
      </c>
      <c r="S66" s="2825">
        <f t="shared" si="4"/>
        <v>1.3544175050854912</v>
      </c>
      <c r="T66" s="2825">
        <f t="shared" si="4"/>
        <v>1.3218089408399385</v>
      </c>
      <c r="U66" s="2825">
        <f t="shared" si="4"/>
        <v>1.3911410784919138</v>
      </c>
      <c r="V66" s="2825">
        <f t="shared" si="4"/>
        <v>1.3227086109549155</v>
      </c>
      <c r="W66" s="2825">
        <f t="shared" si="4"/>
        <v>1.3812812290252814</v>
      </c>
      <c r="X66" s="2825">
        <f t="shared" si="4"/>
        <v>1.3482279471326599</v>
      </c>
      <c r="Y66" s="2825">
        <f t="shared" si="4"/>
        <v>1.283972885881915</v>
      </c>
      <c r="Z66" s="2825">
        <f t="shared" si="4"/>
        <v>1.1707009063089204</v>
      </c>
      <c r="AA66" s="2825">
        <f t="shared" si="4"/>
        <v>1.1038864262740606</v>
      </c>
      <c r="AB66" s="2825">
        <f t="shared" si="4"/>
        <v>0.9737266709862662</v>
      </c>
      <c r="AC66" s="2825">
        <f t="shared" si="4"/>
        <v>1.0653409791589592</v>
      </c>
      <c r="AD66" s="2825">
        <f t="shared" si="4"/>
        <v>1.2630916574780193</v>
      </c>
      <c r="AE66" s="2825">
        <f t="shared" si="4"/>
        <v>1.2036378276719779</v>
      </c>
    </row>
    <row r="67" spans="2:31" x14ac:dyDescent="0.25">
      <c r="B67" s="74" t="s">
        <v>42</v>
      </c>
      <c r="C67" s="2825">
        <f>Table!C63/Table!C$57</f>
        <v>1.5979464007216261E-2</v>
      </c>
      <c r="D67" s="655">
        <v>19528</v>
      </c>
      <c r="E67" s="656">
        <v>8671</v>
      </c>
      <c r="F67" s="657">
        <v>-3725</v>
      </c>
      <c r="G67" s="658">
        <v>-11051</v>
      </c>
      <c r="H67" s="659">
        <v>-17524</v>
      </c>
      <c r="I67" s="660">
        <v>-23310</v>
      </c>
      <c r="J67" s="661">
        <v>-17577</v>
      </c>
      <c r="K67" s="662">
        <v>-18061</v>
      </c>
      <c r="L67" s="663">
        <v>-23403</v>
      </c>
      <c r="M67" s="664">
        <v>-45522</v>
      </c>
      <c r="N67" s="665">
        <v>-61990</v>
      </c>
      <c r="O67" s="666">
        <v>-71737</v>
      </c>
      <c r="P67" s="667">
        <v>-27507</v>
      </c>
      <c r="Q67" s="668">
        <v>55594</v>
      </c>
      <c r="R67" s="669">
        <v>54301</v>
      </c>
      <c r="S67" s="670">
        <v>38844</v>
      </c>
      <c r="T67" s="671">
        <v>47056</v>
      </c>
      <c r="U67" s="672">
        <v>58260</v>
      </c>
      <c r="V67" s="673">
        <v>50939</v>
      </c>
      <c r="W67" s="674">
        <v>48399</v>
      </c>
      <c r="X67" s="675">
        <v>49241</v>
      </c>
      <c r="Y67" s="676">
        <v>42675</v>
      </c>
      <c r="Z67" s="677">
        <v>25802</v>
      </c>
      <c r="AA67" s="678">
        <v>18913</v>
      </c>
      <c r="AB67" s="679">
        <v>5173</v>
      </c>
      <c r="AC67" s="680">
        <v>6051</v>
      </c>
      <c r="AD67" s="681">
        <v>41626</v>
      </c>
      <c r="AE67" s="682" t="s">
        <v>35</v>
      </c>
    </row>
    <row r="68" spans="2:31" ht="30" x14ac:dyDescent="0.25">
      <c r="B68" s="76" t="s">
        <v>43</v>
      </c>
      <c r="C68" s="2864" t="s">
        <v>89</v>
      </c>
      <c r="D68" s="2864" t="s">
        <v>89</v>
      </c>
      <c r="E68" s="2864" t="s">
        <v>89</v>
      </c>
      <c r="F68" s="2864" t="s">
        <v>89</v>
      </c>
      <c r="G68" s="2864" t="s">
        <v>89</v>
      </c>
      <c r="H68" s="2864" t="s">
        <v>89</v>
      </c>
      <c r="I68" s="2864" t="s">
        <v>89</v>
      </c>
      <c r="J68" s="2864" t="s">
        <v>89</v>
      </c>
      <c r="K68" s="2864" t="s">
        <v>89</v>
      </c>
      <c r="L68" s="2864" t="s">
        <v>89</v>
      </c>
      <c r="M68" s="2864" t="s">
        <v>89</v>
      </c>
      <c r="N68" s="2864" t="s">
        <v>89</v>
      </c>
      <c r="O68" s="2864" t="s">
        <v>89</v>
      </c>
      <c r="P68" s="2864" t="s">
        <v>89</v>
      </c>
      <c r="Q68" s="2864" t="s">
        <v>89</v>
      </c>
      <c r="R68" s="2864" t="s">
        <v>89</v>
      </c>
      <c r="S68" s="2864" t="s">
        <v>89</v>
      </c>
      <c r="T68" s="2864" t="s">
        <v>89</v>
      </c>
      <c r="U68" s="2864" t="s">
        <v>89</v>
      </c>
      <c r="V68" s="2864" t="s">
        <v>89</v>
      </c>
      <c r="W68" s="2864" t="s">
        <v>89</v>
      </c>
      <c r="X68" s="2864" t="s">
        <v>89</v>
      </c>
      <c r="Y68" s="2864" t="s">
        <v>89</v>
      </c>
      <c r="Z68" s="2864" t="s">
        <v>89</v>
      </c>
      <c r="AA68" s="2864" t="s">
        <v>89</v>
      </c>
      <c r="AB68" s="2864" t="s">
        <v>89</v>
      </c>
      <c r="AC68" s="2864" t="s">
        <v>89</v>
      </c>
      <c r="AD68" s="2864" t="s">
        <v>89</v>
      </c>
      <c r="AE68" s="2862"/>
    </row>
    <row r="69" spans="2:31" ht="15" customHeight="1" x14ac:dyDescent="0.25">
      <c r="B69" s="3869" t="s">
        <v>51</v>
      </c>
      <c r="C69" s="3870"/>
      <c r="D69" s="3871"/>
      <c r="E69" s="3872"/>
      <c r="F69" s="3873"/>
      <c r="G69" s="3874"/>
      <c r="H69" s="3875"/>
      <c r="I69" s="3876"/>
      <c r="J69" s="3877"/>
      <c r="K69" s="3878"/>
      <c r="L69" s="3879"/>
      <c r="M69" s="3880"/>
      <c r="N69" s="3881"/>
      <c r="O69" s="3882"/>
      <c r="P69" s="3883"/>
      <c r="Q69" s="3884"/>
      <c r="R69" s="3885"/>
      <c r="S69" s="3886"/>
      <c r="T69" s="3887"/>
      <c r="U69" s="3888"/>
      <c r="V69" s="3889"/>
      <c r="W69" s="3890"/>
      <c r="X69" s="3891"/>
      <c r="Y69" s="3892"/>
      <c r="Z69" s="3893"/>
      <c r="AA69" s="3894"/>
      <c r="AB69" s="3895"/>
      <c r="AC69" s="3896"/>
      <c r="AD69" s="3897"/>
      <c r="AE69" s="683" t="s">
        <v>35</v>
      </c>
    </row>
    <row r="70" spans="2:31" x14ac:dyDescent="0.25">
      <c r="B70" s="684" t="s">
        <v>37</v>
      </c>
      <c r="C70" s="685">
        <v>4124885</v>
      </c>
      <c r="D70" s="686">
        <v>4382140</v>
      </c>
      <c r="E70" s="687">
        <v>4699509</v>
      </c>
      <c r="F70" s="688">
        <v>4969506</v>
      </c>
      <c r="G70" s="689">
        <v>5266205</v>
      </c>
      <c r="H70" s="690">
        <v>5612451</v>
      </c>
      <c r="I70" s="691">
        <v>5571116</v>
      </c>
      <c r="J70" s="692">
        <v>5649330</v>
      </c>
      <c r="K70" s="693">
        <v>5838816</v>
      </c>
      <c r="L70" s="694">
        <v>6242381</v>
      </c>
      <c r="M70" s="695">
        <v>6684639</v>
      </c>
      <c r="N70" s="696">
        <v>7134293</v>
      </c>
      <c r="O70" s="697">
        <v>7372410</v>
      </c>
      <c r="P70" s="698">
        <v>7444647</v>
      </c>
      <c r="Q70" s="699">
        <v>7021680</v>
      </c>
      <c r="R70" s="700">
        <v>7402702</v>
      </c>
      <c r="S70" s="701">
        <v>7776070</v>
      </c>
      <c r="T70" s="702">
        <v>8227671</v>
      </c>
      <c r="U70" s="703">
        <v>8535452</v>
      </c>
      <c r="V70" s="704">
        <v>8975244</v>
      </c>
      <c r="W70" s="705">
        <v>9354572</v>
      </c>
      <c r="X70" s="706">
        <v>9481980</v>
      </c>
      <c r="Y70" s="707">
        <v>9912499</v>
      </c>
      <c r="Z70" s="708">
        <v>10484609</v>
      </c>
      <c r="AA70" s="709">
        <v>10949022</v>
      </c>
      <c r="AB70" s="710">
        <v>10656240</v>
      </c>
      <c r="AC70" s="711">
        <v>12160832</v>
      </c>
      <c r="AD70" s="712">
        <v>13471181</v>
      </c>
      <c r="AE70" s="713" t="s">
        <v>35</v>
      </c>
    </row>
    <row r="71" spans="2:31" x14ac:dyDescent="0.25">
      <c r="B71" s="2827" t="s">
        <v>83</v>
      </c>
      <c r="C71" s="2825">
        <f>Table!C67/Table!C$66</f>
        <v>0.2870293353632889</v>
      </c>
      <c r="D71" s="2825">
        <f>Table!D67/Table!D$66</f>
        <v>0.29283774594148065</v>
      </c>
      <c r="E71" s="2825">
        <f>Table!E67/Table!E$66</f>
        <v>0.29509678564292569</v>
      </c>
      <c r="F71" s="2825">
        <f>Table!F67/Table!F$66</f>
        <v>0.28365354624785644</v>
      </c>
      <c r="G71" s="2825">
        <f>Table!G67/Table!G$66</f>
        <v>0.27845099079887697</v>
      </c>
      <c r="H71" s="2825">
        <f>Table!H67/Table!H$66</f>
        <v>0.26641034371614114</v>
      </c>
      <c r="I71" s="2825">
        <f>Table!I67/Table!I$66</f>
        <v>0.26486793669347397</v>
      </c>
      <c r="J71" s="2825">
        <f>Table!J67/Table!J$66</f>
        <v>0.27767275057396185</v>
      </c>
      <c r="K71" s="2825">
        <f>Table!K67/Table!K$66</f>
        <v>0.28761464653107754</v>
      </c>
      <c r="L71" s="2825">
        <f>Table!L67/Table!L$66</f>
        <v>0.2995640605724002</v>
      </c>
      <c r="M71" s="2825">
        <f>Table!M67/Table!M$66</f>
        <v>0.31406288357531348</v>
      </c>
      <c r="N71" s="2825">
        <f>Table!N67/Table!N$66</f>
        <v>0.32407107473718838</v>
      </c>
      <c r="O71" s="2825">
        <f>Table!O67/Table!O$66</f>
        <v>0.31870582346885212</v>
      </c>
      <c r="P71" s="2825">
        <f>Table!P67/Table!P$66</f>
        <v>0.31677150038141499</v>
      </c>
      <c r="Q71" s="2825">
        <f>Table!Q67/Table!Q$66</f>
        <v>0.31830658759727015</v>
      </c>
      <c r="R71" s="2825">
        <f>Table!R67/Table!R$66</f>
        <v>0.33975567299615733</v>
      </c>
      <c r="S71" s="2825">
        <f>Table!S67/Table!S$66</f>
        <v>0.34067858506809384</v>
      </c>
      <c r="T71" s="2825">
        <f>Table!T67/Table!T$66</f>
        <v>0.34537671717792312</v>
      </c>
      <c r="U71" s="2825">
        <f>Table!U67/Table!U$66</f>
        <v>0.34587002539525735</v>
      </c>
      <c r="V71" s="2825">
        <f>Table!V67/Table!V$66</f>
        <v>0.3457950558224378</v>
      </c>
      <c r="W71" s="2825">
        <f>Table!W67/Table!W$66</f>
        <v>0.34114291920571033</v>
      </c>
      <c r="X71" s="2825">
        <f>Table!X67/Table!X$66</f>
        <v>0.33325940362666867</v>
      </c>
      <c r="Y71" s="2825">
        <f>Table!Y67/Table!Y$66</f>
        <v>0.32984437123272348</v>
      </c>
      <c r="Z71" s="2825">
        <f>Table!Z67/Table!Z$66</f>
        <v>0.33109559195851396</v>
      </c>
      <c r="AA71" s="2825">
        <f>Table!AA67/Table!AA$66</f>
        <v>0.32725653487590034</v>
      </c>
      <c r="AB71" s="2825">
        <f>Table!AB67/Table!AB$66</f>
        <v>0.34477414172353477</v>
      </c>
      <c r="AC71" s="2825">
        <f>Table!AC67/Table!AC$66</f>
        <v>0.35162073243614805</v>
      </c>
      <c r="AD71" s="2825">
        <f>Table!AD67/Table!AD$66</f>
        <v>0.34855496336958131</v>
      </c>
      <c r="AE71" s="2825" t="e">
        <f>Table!AE67/Table!AE66</f>
        <v>#VALUE!</v>
      </c>
    </row>
    <row r="72" spans="2:31" x14ac:dyDescent="0.25">
      <c r="B72" s="2828" t="s">
        <v>84</v>
      </c>
      <c r="C72" s="2825">
        <f>Table!C68/Table!C$66</f>
        <v>5.4157146199227374E-2</v>
      </c>
      <c r="D72" s="2825">
        <f>Table!D68/Table!D$66</f>
        <v>5.7105660704587259E-2</v>
      </c>
      <c r="E72" s="2825">
        <f>Table!E68/Table!E$66</f>
        <v>5.921469668427063E-2</v>
      </c>
      <c r="F72" s="2825">
        <f>Table!F68/Table!F$66</f>
        <v>6.0217051755244888E-2</v>
      </c>
      <c r="G72" s="2825">
        <f>Table!G68/Table!G$66</f>
        <v>5.4000366487821874E-2</v>
      </c>
      <c r="H72" s="2825">
        <f>Table!H68/Table!H$66</f>
        <v>5.583246962868807E-2</v>
      </c>
      <c r="I72" s="2825">
        <f>Table!I68/Table!I$66</f>
        <v>5.3727655284865727E-2</v>
      </c>
      <c r="J72" s="2825">
        <f>Table!J68/Table!J$66</f>
        <v>5.3993659425099969E-2</v>
      </c>
      <c r="K72" s="2825">
        <f>Table!K68/Table!K$66</f>
        <v>6.0064917270898757E-2</v>
      </c>
      <c r="L72" s="2825">
        <f>Table!L68/Table!L$66</f>
        <v>6.9418223591286729E-2</v>
      </c>
      <c r="M72" s="2825">
        <f>Table!M68/Table!M$66</f>
        <v>7.1246031386287281E-2</v>
      </c>
      <c r="N72" s="2825">
        <f>Table!N68/Table!N$66</f>
        <v>7.7438226885270897E-2</v>
      </c>
      <c r="O72" s="2825">
        <f>Table!O68/Table!O$66</f>
        <v>7.8082201071291477E-2</v>
      </c>
      <c r="P72" s="2825">
        <f>Table!P68/Table!P$66</f>
        <v>8.0491794976981446E-2</v>
      </c>
      <c r="Q72" s="2825">
        <f>Table!Q68/Table!Q$66</f>
        <v>7.2179877180389873E-2</v>
      </c>
      <c r="R72" s="2825">
        <f>Table!R68/Table!R$66</f>
        <v>6.978924722351379E-2</v>
      </c>
      <c r="S72" s="2825">
        <f>Table!S68/Table!S$66</f>
        <v>7.145447274382552E-2</v>
      </c>
      <c r="T72" s="2825">
        <f>Table!T68/Table!T$66</f>
        <v>7.8620304579509803E-2</v>
      </c>
      <c r="U72" s="2825">
        <f>Table!U68/Table!U$66</f>
        <v>7.6238024652941633E-2</v>
      </c>
      <c r="V72" s="2825">
        <f>Table!V68/Table!V$66</f>
        <v>8.1267874165872264E-2</v>
      </c>
      <c r="W72" s="2825">
        <f>Table!W68/Table!W$66</f>
        <v>8.6503048990376044E-2</v>
      </c>
      <c r="X72" s="2825">
        <f>Table!X68/Table!X$66</f>
        <v>8.7744015490435548E-2</v>
      </c>
      <c r="Y72" s="2825">
        <f>Table!Y68/Table!Y$66</f>
        <v>8.7931307735819197E-2</v>
      </c>
      <c r="Z72" s="2825">
        <f>Table!Z68/Table!Z$66</f>
        <v>0.11727340436459714</v>
      </c>
      <c r="AA72" s="2825">
        <f>Table!AA68/Table!AA$66</f>
        <v>9.5612466574640176E-2</v>
      </c>
      <c r="AB72" s="2825">
        <f>Table!AB68/Table!AB$66</f>
        <v>9.6633052558876303E-2</v>
      </c>
      <c r="AC72" s="2825">
        <f>Table!AC68/Table!AC$66</f>
        <v>9.8726626074390242E-2</v>
      </c>
      <c r="AD72" s="2825">
        <f>Table!AD68/Table!AD$66</f>
        <v>9.863114451509486E-2</v>
      </c>
      <c r="AE72" s="769" t="s">
        <v>35</v>
      </c>
    </row>
    <row r="73" spans="2:31" x14ac:dyDescent="0.25">
      <c r="B73" s="2829" t="s">
        <v>85</v>
      </c>
      <c r="C73" s="2825">
        <f>Table!C69/Table!C$66</f>
        <v>0</v>
      </c>
      <c r="D73" s="2825">
        <f>Table!D69/Table!D$66</f>
        <v>0</v>
      </c>
      <c r="E73" s="2825">
        <f>Table!E69/Table!E$66</f>
        <v>0</v>
      </c>
      <c r="F73" s="2825">
        <f>Table!F69/Table!F$66</f>
        <v>0</v>
      </c>
      <c r="G73" s="2825">
        <f>Table!G69/Table!G$66</f>
        <v>0</v>
      </c>
      <c r="H73" s="2825">
        <f>Table!H69/Table!H$66</f>
        <v>0</v>
      </c>
      <c r="I73" s="2825">
        <f>Table!I69/Table!I$66</f>
        <v>0</v>
      </c>
      <c r="J73" s="2825">
        <f>Table!J69/Table!J$66</f>
        <v>0</v>
      </c>
      <c r="K73" s="2825">
        <f>Table!K69/Table!K$66</f>
        <v>0</v>
      </c>
      <c r="L73" s="2825">
        <f>Table!L69/Table!L$66</f>
        <v>0</v>
      </c>
      <c r="M73" s="2825">
        <f>Table!M69/Table!M$66</f>
        <v>0</v>
      </c>
      <c r="N73" s="2825">
        <f>Table!N69/Table!N$66</f>
        <v>0</v>
      </c>
      <c r="O73" s="2825">
        <f>Table!O69/Table!O$66</f>
        <v>0</v>
      </c>
      <c r="P73" s="2825">
        <f>Table!P69/Table!P$66</f>
        <v>0</v>
      </c>
      <c r="Q73" s="2825">
        <f>Table!Q69/Table!Q$66</f>
        <v>0</v>
      </c>
      <c r="R73" s="2825">
        <f>Table!R69/Table!R$66</f>
        <v>0</v>
      </c>
      <c r="S73" s="2825">
        <f>Table!S69/Table!S$66</f>
        <v>0</v>
      </c>
      <c r="T73" s="2825">
        <f>Table!T69/Table!T$66</f>
        <v>0</v>
      </c>
      <c r="U73" s="2825">
        <f>Table!U69/Table!U$66</f>
        <v>0</v>
      </c>
      <c r="V73" s="2825">
        <f>Table!V69/Table!V$66</f>
        <v>0</v>
      </c>
      <c r="W73" s="2825">
        <f>Table!W69/Table!W$66</f>
        <v>0</v>
      </c>
      <c r="X73" s="2825">
        <f>Table!X69/Table!X$66</f>
        <v>0</v>
      </c>
      <c r="Y73" s="2825">
        <f>Table!Y69/Table!Y$66</f>
        <v>0</v>
      </c>
      <c r="Z73" s="2825">
        <f>Table!Z69/Table!Z$66</f>
        <v>0</v>
      </c>
      <c r="AA73" s="2825">
        <f>Table!AA69/Table!AA$66</f>
        <v>0</v>
      </c>
      <c r="AB73" s="2825">
        <f>Table!AB69/Table!AB$66</f>
        <v>0</v>
      </c>
      <c r="AC73" s="2825">
        <f>Table!AC69/Table!AC$66</f>
        <v>0</v>
      </c>
      <c r="AD73" s="2825">
        <f>Table!AD69/Table!AD$66</f>
        <v>0</v>
      </c>
      <c r="AE73" s="2615"/>
    </row>
    <row r="74" spans="2:31" x14ac:dyDescent="0.25">
      <c r="B74" s="2830" t="s">
        <v>86</v>
      </c>
      <c r="C74" s="2825">
        <f>Table!C70/Table!C$66</f>
        <v>0.16894410389622982</v>
      </c>
      <c r="D74" s="2825">
        <f>Table!D70/Table!D$66</f>
        <v>0.17429132798130595</v>
      </c>
      <c r="E74" s="2825">
        <f>Table!E70/Table!E$66</f>
        <v>0.17684698550423034</v>
      </c>
      <c r="F74" s="2825">
        <f>Table!F70/Table!F$66</f>
        <v>0.16405352966673145</v>
      </c>
      <c r="G74" s="2825">
        <f>Table!G70/Table!G$66</f>
        <v>0.1631017022694711</v>
      </c>
      <c r="H74" s="2825">
        <f>Table!H70/Table!H$66</f>
        <v>0.14702970235285795</v>
      </c>
      <c r="I74" s="2825">
        <f>Table!I70/Table!I$66</f>
        <v>0.14951008020655107</v>
      </c>
      <c r="J74" s="2825">
        <f>Table!J70/Table!J$66</f>
        <v>0.16952948402730944</v>
      </c>
      <c r="K74" s="2825">
        <f>Table!K70/Table!K$66</f>
        <v>0.1731613053057332</v>
      </c>
      <c r="L74" s="2825">
        <f>Table!L70/Table!L$66</f>
        <v>0.17436535834643865</v>
      </c>
      <c r="M74" s="2825">
        <f>Table!M70/Table!M$66</f>
        <v>0.20890073495367514</v>
      </c>
      <c r="N74" s="2825">
        <f>Table!N70/Table!N$66</f>
        <v>0.17954140655563208</v>
      </c>
      <c r="O74" s="2825">
        <f>Table!O70/Table!O$66</f>
        <v>0.17041035428035065</v>
      </c>
      <c r="P74" s="2825">
        <f>Table!P70/Table!P$66</f>
        <v>0.17152418375243311</v>
      </c>
      <c r="Q74" s="2825">
        <f>Table!Q70/Table!Q$66</f>
        <v>0.1898739333037108</v>
      </c>
      <c r="R74" s="2825">
        <f>Table!R70/Table!R$66</f>
        <v>0.20851183797483674</v>
      </c>
      <c r="S74" s="2825">
        <f>Table!S70/Table!S$66</f>
        <v>0.20392360838754392</v>
      </c>
      <c r="T74" s="2825">
        <f>Table!T70/Table!T$66</f>
        <v>0.20101703142967189</v>
      </c>
      <c r="U74" s="2825">
        <f>Table!U70/Table!U$66</f>
        <v>0.20383911713169964</v>
      </c>
      <c r="V74" s="2825">
        <f>Table!V70/Table!V$66</f>
        <v>0.19835895269253961</v>
      </c>
      <c r="W74" s="2825">
        <f>Table!W70/Table!W$66</f>
        <v>0.19087917651390143</v>
      </c>
      <c r="X74" s="2825">
        <f>Table!X70/Table!X$66</f>
        <v>0.18313780455137008</v>
      </c>
      <c r="Y74" s="2825">
        <f>Table!Y70/Table!Y$66</f>
        <v>0.18438478530994051</v>
      </c>
      <c r="Z74" s="2825">
        <f>Table!Z70/Table!Z$66</f>
        <v>0.23912033930652526</v>
      </c>
      <c r="AA74" s="2825">
        <f>Table!AA70/Table!AA$66</f>
        <v>0.20462750006347599</v>
      </c>
      <c r="AB74" s="2825">
        <f>Table!AB70/Table!AB$66</f>
        <v>0.20658919093413813</v>
      </c>
      <c r="AC74" s="2825">
        <f>Table!AC70/Table!AC$66</f>
        <v>0.1997919596523029</v>
      </c>
      <c r="AD74" s="2825">
        <f>Table!AD70/Table!AD$66</f>
        <v>0.19480140605341134</v>
      </c>
      <c r="AE74" s="797" t="s">
        <v>35</v>
      </c>
    </row>
    <row r="75" spans="2:31" x14ac:dyDescent="0.25">
      <c r="B75" s="2831" t="s">
        <v>87</v>
      </c>
      <c r="C75" s="2825">
        <f>Table!C71/Table!C$66</f>
        <v>0.18756110776421644</v>
      </c>
      <c r="D75" s="2825">
        <f>Table!D71/Table!D$66</f>
        <v>0.18768432774854296</v>
      </c>
      <c r="E75" s="2825">
        <f>Table!E71/Table!E$66</f>
        <v>0.20074884418776515</v>
      </c>
      <c r="F75" s="2825">
        <f>Table!F71/Table!F$66</f>
        <v>0.20061169057850015</v>
      </c>
      <c r="G75" s="2825">
        <f>Table!G71/Table!G$66</f>
        <v>0.20449811581584842</v>
      </c>
      <c r="H75" s="2825">
        <f>Table!H71/Table!H$66</f>
        <v>0.2089302873201031</v>
      </c>
      <c r="I75" s="2825">
        <f>Table!I71/Table!I$66</f>
        <v>0.18916515111155466</v>
      </c>
      <c r="J75" s="2825">
        <f>Table!J71/Table!J$66</f>
        <v>0.17652765903213302</v>
      </c>
      <c r="K75" s="2825">
        <f>Table!K71/Table!K$66</f>
        <v>0.17340604670535945</v>
      </c>
      <c r="L75" s="2825">
        <f>Table!L71/Table!L$66</f>
        <v>0.17827139996741628</v>
      </c>
      <c r="M75" s="2825">
        <f>Table!M71/Table!M$66</f>
        <v>0.18576844613448834</v>
      </c>
      <c r="N75" s="2825">
        <f>Table!N71/Table!N$66</f>
        <v>0.19398320197950938</v>
      </c>
      <c r="O75" s="2825">
        <f>Table!O71/Table!O$66</f>
        <v>0.19721990502427292</v>
      </c>
      <c r="P75" s="2825">
        <f>Table!P71/Table!P$66</f>
        <v>0.19386157597532833</v>
      </c>
      <c r="Q75" s="2825">
        <f>Table!Q71/Table!Q$66</f>
        <v>0.15797743559945768</v>
      </c>
      <c r="R75" s="2825">
        <f>Table!R71/Table!R$66</f>
        <v>0.18228600854120564</v>
      </c>
      <c r="S75" s="2825">
        <f>Table!S71/Table!S$66</f>
        <v>0.18955067463741374</v>
      </c>
      <c r="T75" s="2825">
        <f>Table!T71/Table!T$66</f>
        <v>0.20111754590089953</v>
      </c>
      <c r="U75" s="2825">
        <f>Table!U71/Table!U$66</f>
        <v>0.19991759077316584</v>
      </c>
      <c r="V75" s="2825">
        <f>Table!V71/Table!V$66</f>
        <v>0.20859065224299195</v>
      </c>
      <c r="W75" s="2825">
        <f>Table!W71/Table!W$66</f>
        <v>0.20787664042780366</v>
      </c>
      <c r="X75" s="2825">
        <f>Table!X71/Table!X$66</f>
        <v>0.19857076264662021</v>
      </c>
      <c r="Y75" s="2825">
        <f>Table!Y71/Table!Y$66</f>
        <v>0.19919205035985377</v>
      </c>
      <c r="Z75" s="2825">
        <f>Table!Z71/Table!Z$66</f>
        <v>0.20639392011906135</v>
      </c>
      <c r="AA75" s="2825">
        <f>Table!AA71/Table!AA$66</f>
        <v>0.20330089755961767</v>
      </c>
      <c r="AB75" s="2825">
        <f>Table!AB71/Table!AB$66</f>
        <v>0.19207215678325562</v>
      </c>
      <c r="AC75" s="2825">
        <f>Table!AC71/Table!AC$66</f>
        <v>0.18701104683233627</v>
      </c>
      <c r="AD75" s="2825">
        <f>Table!AD71/Table!AD$66</f>
        <v>0.19824713215567366</v>
      </c>
      <c r="AE75" s="825" t="s">
        <v>35</v>
      </c>
    </row>
    <row r="76" spans="2:31" x14ac:dyDescent="0.25">
      <c r="B76" s="2832" t="s">
        <v>88</v>
      </c>
      <c r="C76" s="2825">
        <f>C74/C75</f>
        <v>0.9007416617980839</v>
      </c>
      <c r="D76" s="2825">
        <f t="shared" ref="D76:AD76" si="5">D74/D75</f>
        <v>0.92864081978554558</v>
      </c>
      <c r="E76" s="2825">
        <f t="shared" si="5"/>
        <v>0.88093650660733647</v>
      </c>
      <c r="F76" s="2825">
        <f t="shared" si="5"/>
        <v>0.81776654786993408</v>
      </c>
      <c r="G76" s="2825">
        <f t="shared" si="5"/>
        <v>0.79757068478980508</v>
      </c>
      <c r="H76" s="2825">
        <f t="shared" si="5"/>
        <v>0.70372612912551558</v>
      </c>
      <c r="I76" s="2825">
        <f t="shared" si="5"/>
        <v>0.79036798970642241</v>
      </c>
      <c r="J76" s="2825">
        <f t="shared" si="5"/>
        <v>0.96035649572880977</v>
      </c>
      <c r="K76" s="2825">
        <f t="shared" si="5"/>
        <v>0.99858862245996483</v>
      </c>
      <c r="L76" s="2825">
        <f t="shared" si="5"/>
        <v>0.97808935352674875</v>
      </c>
      <c r="M76" s="2825">
        <f t="shared" si="5"/>
        <v>1.12452216348109</v>
      </c>
      <c r="N76" s="2825">
        <f t="shared" si="5"/>
        <v>0.92555130920355255</v>
      </c>
      <c r="O76" s="2825">
        <f t="shared" si="5"/>
        <v>0.86406265259775539</v>
      </c>
      <c r="P76" s="2825">
        <f t="shared" si="5"/>
        <v>0.88477658808603743</v>
      </c>
      <c r="Q76" s="2825">
        <f t="shared" si="5"/>
        <v>1.2019054023963573</v>
      </c>
      <c r="R76" s="2825">
        <f t="shared" si="5"/>
        <v>1.1438718727976469</v>
      </c>
      <c r="S76" s="2825">
        <f t="shared" si="5"/>
        <v>1.075826339197282</v>
      </c>
      <c r="T76" s="2825">
        <f t="shared" si="5"/>
        <v>0.99950022027776153</v>
      </c>
      <c r="U76" s="2825">
        <f t="shared" si="5"/>
        <v>1.0196157143719449</v>
      </c>
      <c r="V76" s="2825">
        <f t="shared" si="5"/>
        <v>0.95094842726445283</v>
      </c>
      <c r="W76" s="2825">
        <f t="shared" si="5"/>
        <v>0.91823292949644575</v>
      </c>
      <c r="X76" s="2825">
        <f t="shared" si="5"/>
        <v>0.92227980650547792</v>
      </c>
      <c r="Y76" s="2825">
        <f t="shared" si="5"/>
        <v>0.9256633734972709</v>
      </c>
      <c r="Z76" s="2825">
        <f t="shared" si="5"/>
        <v>1.1585629032511482</v>
      </c>
      <c r="AA76" s="2825">
        <f t="shared" si="5"/>
        <v>1.0065253155287683</v>
      </c>
      <c r="AB76" s="2825">
        <f t="shared" si="5"/>
        <v>1.0755811482205841</v>
      </c>
      <c r="AC76" s="2825">
        <f t="shared" si="5"/>
        <v>1.0683430900818671</v>
      </c>
      <c r="AD76" s="2825">
        <f t="shared" si="5"/>
        <v>0.98261903683148077</v>
      </c>
      <c r="AE76" s="2860"/>
    </row>
    <row r="77" spans="2:31" x14ac:dyDescent="0.25">
      <c r="B77" s="74" t="s">
        <v>42</v>
      </c>
      <c r="C77" s="2825">
        <f>Table!C72/Table!C$66</f>
        <v>6.2836660900849356E-2</v>
      </c>
      <c r="D77" s="2825">
        <f>Table!D72/Table!D$66</f>
        <v>6.9011031140036608E-2</v>
      </c>
      <c r="E77" s="2825">
        <f>Table!E72/Table!E$66</f>
        <v>7.1869848530984839E-2</v>
      </c>
      <c r="F77" s="2825">
        <f>Table!F72/Table!F$66</f>
        <v>7.2127893597472265E-2</v>
      </c>
      <c r="G77" s="2825">
        <f>Table!G72/Table!G$66</f>
        <v>6.6169281294594498E-2</v>
      </c>
      <c r="H77" s="2825">
        <f>Table!H72/Table!H$66</f>
        <v>6.8841580977722569E-2</v>
      </c>
      <c r="I77" s="2825">
        <f>Table!I72/Table!I$66</f>
        <v>6.720556527632883E-2</v>
      </c>
      <c r="J77" s="2825">
        <f>Table!J72/Table!J$66</f>
        <v>7.1066126425611539E-2</v>
      </c>
      <c r="K77" s="2825">
        <f>Table!K72/Table!K$66</f>
        <v>7.3850246351315055E-2</v>
      </c>
      <c r="L77" s="2825">
        <f>Table!L72/Table!L$66</f>
        <v>8.9607635291726023E-2</v>
      </c>
      <c r="M77" s="2825">
        <f>Table!M72/Table!M$66</f>
        <v>8.3030362596992896E-2</v>
      </c>
      <c r="N77" s="2825">
        <f>Table!N72/Table!N$66</f>
        <v>9.5816081565475372E-2</v>
      </c>
      <c r="O77" s="2825">
        <f>Table!O72/Table!O$66</f>
        <v>0.10580732759029951</v>
      </c>
      <c r="P77" s="2825">
        <f>Table!P72/Table!P$66</f>
        <v>0.10822138376742377</v>
      </c>
      <c r="Q77" s="2825">
        <f>Table!Q72/Table!Q$66</f>
        <v>8.0556504995955389E-2</v>
      </c>
      <c r="R77" s="2825">
        <f>Table!R72/Table!R$66</f>
        <v>7.2490423091460393E-2</v>
      </c>
      <c r="S77" s="2825">
        <f>Table!S72/Table!S$66</f>
        <v>8.8779660450289774E-2</v>
      </c>
      <c r="T77" s="2825">
        <f>Table!T72/Table!T$66</f>
        <v>0.10109081901792136</v>
      </c>
      <c r="U77" s="2825">
        <f>Table!U72/Table!U$66</f>
        <v>9.1576638237787528E-2</v>
      </c>
      <c r="V77" s="2825">
        <f>Table!V72/Table!V$66</f>
        <v>0.10217293256874131</v>
      </c>
      <c r="W77" s="2825">
        <f>Table!W72/Table!W$66</f>
        <v>0.10656478992304512</v>
      </c>
      <c r="X77" s="2825">
        <f>Table!X72/Table!X$66</f>
        <v>0.10835774806527751</v>
      </c>
      <c r="Y77" s="2825">
        <f>Table!Y72/Table!Y$66</f>
        <v>0.11543950723223276</v>
      </c>
      <c r="Z77" s="2825">
        <f>Table!Z72/Table!Z$66</f>
        <v>0.11778166980600932</v>
      </c>
      <c r="AA77" s="2825">
        <f>Table!AA72/Table!AA$66</f>
        <v>0.12297801575337049</v>
      </c>
      <c r="AB77" s="2825">
        <f>Table!AB72/Table!AB$66</f>
        <v>0.13170405321201475</v>
      </c>
      <c r="AC77" s="2825">
        <f>Table!AC72/Table!AC$66</f>
        <v>0.13964541916752302</v>
      </c>
      <c r="AD77" s="2825">
        <f>Table!AD72/Table!AD$66</f>
        <v>0.13395596124794107</v>
      </c>
      <c r="AE77" s="827" t="s">
        <v>35</v>
      </c>
    </row>
    <row r="78" spans="2:31" ht="30" x14ac:dyDescent="0.25">
      <c r="B78" s="76" t="s">
        <v>43</v>
      </c>
      <c r="C78" s="2864" t="s">
        <v>89</v>
      </c>
      <c r="D78" s="2864" t="s">
        <v>89</v>
      </c>
      <c r="E78" s="2864" t="s">
        <v>89</v>
      </c>
      <c r="F78" s="2864" t="s">
        <v>89</v>
      </c>
      <c r="G78" s="2864" t="s">
        <v>89</v>
      </c>
      <c r="H78" s="2864" t="s">
        <v>89</v>
      </c>
      <c r="I78" s="2864" t="s">
        <v>89</v>
      </c>
      <c r="J78" s="2864" t="s">
        <v>89</v>
      </c>
      <c r="K78" s="2864" t="s">
        <v>89</v>
      </c>
      <c r="L78" s="2864" t="s">
        <v>89</v>
      </c>
      <c r="M78" s="2864" t="s">
        <v>89</v>
      </c>
      <c r="N78" s="2864" t="s">
        <v>89</v>
      </c>
      <c r="O78" s="2864" t="s">
        <v>89</v>
      </c>
      <c r="P78" s="2864" t="s">
        <v>89</v>
      </c>
      <c r="Q78" s="2864" t="s">
        <v>89</v>
      </c>
      <c r="R78" s="2864" t="s">
        <v>89</v>
      </c>
      <c r="S78" s="2864" t="s">
        <v>89</v>
      </c>
      <c r="T78" s="2864" t="s">
        <v>89</v>
      </c>
      <c r="U78" s="2864" t="s">
        <v>89</v>
      </c>
      <c r="V78" s="2864" t="s">
        <v>89</v>
      </c>
      <c r="W78" s="2864" t="s">
        <v>89</v>
      </c>
      <c r="X78" s="2864" t="s">
        <v>89</v>
      </c>
      <c r="Y78" s="2864" t="s">
        <v>89</v>
      </c>
      <c r="Z78" s="2864" t="s">
        <v>89</v>
      </c>
      <c r="AA78" s="2864" t="s">
        <v>89</v>
      </c>
      <c r="AB78" s="2864" t="s">
        <v>89</v>
      </c>
      <c r="AC78" s="2864" t="s">
        <v>89</v>
      </c>
      <c r="AD78" s="2864" t="s">
        <v>89</v>
      </c>
      <c r="AE78" s="2863"/>
    </row>
    <row r="79" spans="2:31" ht="15" customHeight="1" x14ac:dyDescent="0.25">
      <c r="B79" s="4072" t="s">
        <v>52</v>
      </c>
      <c r="C79" s="4073"/>
      <c r="D79" s="4074"/>
      <c r="E79" s="4075"/>
      <c r="F79" s="4076"/>
      <c r="G79" s="4077"/>
      <c r="H79" s="4078"/>
      <c r="I79" s="4079"/>
      <c r="J79" s="4080"/>
      <c r="K79" s="4081"/>
      <c r="L79" s="4082"/>
      <c r="M79" s="4083"/>
      <c r="N79" s="4084"/>
      <c r="O79" s="4085"/>
      <c r="P79" s="4086"/>
      <c r="Q79" s="4087"/>
      <c r="R79" s="4088"/>
      <c r="S79" s="4089"/>
      <c r="T79" s="4090"/>
      <c r="U79" s="4091"/>
      <c r="V79" s="4092"/>
      <c r="W79" s="4093"/>
      <c r="X79" s="4094"/>
      <c r="Y79" s="4095"/>
      <c r="Z79" s="4096"/>
      <c r="AA79" s="4097"/>
      <c r="AB79" s="4098"/>
      <c r="AC79" s="4099"/>
      <c r="AD79" s="4100"/>
      <c r="AE79" s="828" t="s">
        <v>35</v>
      </c>
    </row>
    <row r="80" spans="2:31" x14ac:dyDescent="0.25">
      <c r="B80" s="829" t="s">
        <v>37</v>
      </c>
      <c r="C80" s="830">
        <v>52122</v>
      </c>
      <c r="D80" s="831">
        <v>53782</v>
      </c>
      <c r="E80" s="832">
        <v>58998</v>
      </c>
      <c r="F80" s="833">
        <v>66058</v>
      </c>
      <c r="G80" s="834">
        <v>70266</v>
      </c>
      <c r="H80" s="835">
        <v>76680</v>
      </c>
      <c r="I80" s="836">
        <v>82380</v>
      </c>
      <c r="J80" s="837">
        <v>83806</v>
      </c>
      <c r="K80" s="838">
        <v>84468</v>
      </c>
      <c r="L80" s="839">
        <v>88918</v>
      </c>
      <c r="M80" s="840">
        <v>91561</v>
      </c>
      <c r="N80" s="841">
        <v>96447</v>
      </c>
      <c r="O80" s="842">
        <v>105818</v>
      </c>
      <c r="P80" s="843">
        <v>109940</v>
      </c>
      <c r="Q80" s="844">
        <v>96857</v>
      </c>
      <c r="R80" s="845">
        <v>100880</v>
      </c>
      <c r="S80" s="846">
        <v>105111</v>
      </c>
      <c r="T80" s="847">
        <v>104836</v>
      </c>
      <c r="U80" s="848">
        <v>105816</v>
      </c>
      <c r="V80" s="849">
        <v>106332</v>
      </c>
      <c r="W80" s="850">
        <v>109547</v>
      </c>
      <c r="X80" s="851">
        <v>113498</v>
      </c>
      <c r="Y80" s="852">
        <v>121355</v>
      </c>
      <c r="Z80" s="853">
        <v>125020</v>
      </c>
      <c r="AA80" s="854">
        <v>129107</v>
      </c>
      <c r="AB80" s="855">
        <v>126582</v>
      </c>
      <c r="AC80" s="856">
        <v>133596</v>
      </c>
      <c r="AD80" s="857">
        <v>145309</v>
      </c>
      <c r="AE80" s="858">
        <v>147571</v>
      </c>
    </row>
    <row r="81" spans="2:31" x14ac:dyDescent="0.25">
      <c r="B81" s="2827" t="s">
        <v>83</v>
      </c>
      <c r="C81" s="2825">
        <f>Table!C75/Table!C$74</f>
        <v>0.45313881520778071</v>
      </c>
      <c r="D81" s="2825">
        <f>Table!D75/Table!D$74</f>
        <v>0.44638853955929791</v>
      </c>
      <c r="E81" s="2825">
        <f>Table!E75/Table!E$74</f>
        <v>0.46046168547048666</v>
      </c>
      <c r="F81" s="2825">
        <f>Table!F75/Table!F$74</f>
        <v>0.46825686955462131</v>
      </c>
      <c r="G81" s="2825">
        <f>Table!G75/Table!G$74</f>
        <v>0.46084877465630603</v>
      </c>
      <c r="H81" s="2825">
        <f>Table!H75/Table!H$74</f>
        <v>0.46974439227960357</v>
      </c>
      <c r="I81" s="2825">
        <f>Table!I75/Table!I$74</f>
        <v>0.47589220684632194</v>
      </c>
      <c r="J81" s="2825">
        <f>Table!J75/Table!J$74</f>
        <v>0.47314034794644777</v>
      </c>
      <c r="K81" s="2825">
        <f>Table!K75/Table!K$74</f>
        <v>0.47054505848368611</v>
      </c>
      <c r="L81" s="2825">
        <f>Table!L75/Table!L$74</f>
        <v>0.47804718954542386</v>
      </c>
      <c r="M81" s="2825">
        <f>Table!M75/Table!M$74</f>
        <v>0.46565677526457772</v>
      </c>
      <c r="N81" s="2825">
        <f>Table!N75/Table!N$74</f>
        <v>0.46315593020000623</v>
      </c>
      <c r="O81" s="2825">
        <f>Table!O75/Table!O$74</f>
        <v>0.4793418889035892</v>
      </c>
      <c r="P81" s="2825">
        <f>Table!P75/Table!P$74</f>
        <v>0.46509004911770058</v>
      </c>
      <c r="Q81" s="2825">
        <f>Table!Q75/Table!Q$74</f>
        <v>0.41747111721403718</v>
      </c>
      <c r="R81" s="2825">
        <f>Table!R75/Table!R$74</f>
        <v>0.42599385347476948</v>
      </c>
      <c r="S81" s="2825">
        <f>Table!S75/Table!S$74</f>
        <v>0.41703813296425335</v>
      </c>
      <c r="T81" s="2825">
        <f>Table!T75/Table!T$74</f>
        <v>0.39511184040072544</v>
      </c>
      <c r="U81" s="2825">
        <f>Table!U75/Table!U$74</f>
        <v>0.39636100780871036</v>
      </c>
      <c r="V81" s="2825">
        <f>Table!V75/Table!V$74</f>
        <v>0.39547958322667504</v>
      </c>
      <c r="W81" s="2825">
        <f>Table!W75/Table!W$74</f>
        <v>0.40218211951017402</v>
      </c>
      <c r="X81" s="2825">
        <f>Table!X75/Table!X$74</f>
        <v>0.40222596784118575</v>
      </c>
      <c r="Y81" s="2825">
        <f>Table!Y75/Table!Y$74</f>
        <v>0.42681220962182143</v>
      </c>
      <c r="Z81" s="2825">
        <f>Table!Z75/Table!Z$74</f>
        <v>0.41762034073643034</v>
      </c>
      <c r="AA81" s="2825">
        <f>Table!AA75/Table!AA$74</f>
        <v>0.4175465450456079</v>
      </c>
      <c r="AB81" s="2825">
        <f>Table!AB75/Table!AB$74</f>
        <v>0.43294251074229667</v>
      </c>
      <c r="AC81" s="2825">
        <f>Table!AC75/Table!AC$74</f>
        <v>0.41965190304093392</v>
      </c>
      <c r="AD81" s="2825">
        <f>Table!AD75/Table!AD$74</f>
        <v>0.41509708939997503</v>
      </c>
      <c r="AE81" s="2825">
        <f>Table!AE75/Table!AE$74</f>
        <v>0.40113889306149203</v>
      </c>
    </row>
    <row r="82" spans="2:31" x14ac:dyDescent="0.25">
      <c r="B82" s="2828" t="s">
        <v>84</v>
      </c>
      <c r="C82" s="2825">
        <f>Table!C76/Table!C$74</f>
        <v>7.3073239021514885E-2</v>
      </c>
      <c r="D82" s="2825">
        <f>Table!D76/Table!D$74</f>
        <v>8.7502506060108995E-2</v>
      </c>
      <c r="E82" s="2825">
        <f>Table!E76/Table!E$74</f>
        <v>8.4927327287053031E-2</v>
      </c>
      <c r="F82" s="2825">
        <f>Table!F76/Table!F$74</f>
        <v>0.10165722293304089</v>
      </c>
      <c r="G82" s="2825">
        <f>Table!G76/Table!G$74</f>
        <v>0.11011015284774998</v>
      </c>
      <c r="H82" s="2825">
        <f>Table!H76/Table!H$74</f>
        <v>0.12520865936358894</v>
      </c>
      <c r="I82" s="2825">
        <f>Table!I76/Table!I$74</f>
        <v>0.11893663510560816</v>
      </c>
      <c r="J82" s="2825">
        <f>Table!J76/Table!J$74</f>
        <v>0.11907262009879961</v>
      </c>
      <c r="K82" s="2825">
        <f>Table!K76/Table!K$74</f>
        <v>0.12933892124828336</v>
      </c>
      <c r="L82" s="2825">
        <f>Table!L76/Table!L$74</f>
        <v>0.1375986864301941</v>
      </c>
      <c r="M82" s="2825">
        <f>Table!M76/Table!M$74</f>
        <v>0.13761317591550987</v>
      </c>
      <c r="N82" s="2825">
        <f>Table!N76/Table!N$74</f>
        <v>0.14307339782471201</v>
      </c>
      <c r="O82" s="2825">
        <f>Table!O76/Table!O$74</f>
        <v>0.17893931089228676</v>
      </c>
      <c r="P82" s="2825">
        <f>Table!P76/Table!P$74</f>
        <v>0.16323449154084047</v>
      </c>
      <c r="Q82" s="2825">
        <f>Table!Q76/Table!Q$74</f>
        <v>0.15377308816089699</v>
      </c>
      <c r="R82" s="2825">
        <f>Table!R76/Table!R$74</f>
        <v>0.15180925944284723</v>
      </c>
      <c r="S82" s="2825">
        <f>Table!S76/Table!S$74</f>
        <v>0.1608647926311268</v>
      </c>
      <c r="T82" s="2825">
        <f>Table!T76/Table!T$74</f>
        <v>0.15150032146318526</v>
      </c>
      <c r="U82" s="2825">
        <f>Table!U76/Table!U$74</f>
        <v>0.15272163516868145</v>
      </c>
      <c r="V82" s="2825">
        <f>Table!V76/Table!V$74</f>
        <v>0.17686320240431563</v>
      </c>
      <c r="W82" s="2825">
        <f>Table!W76/Table!W$74</f>
        <v>0.17481815670748549</v>
      </c>
      <c r="X82" s="2825">
        <f>Table!X76/Table!X$74</f>
        <v>0.16806235563760244</v>
      </c>
      <c r="Y82" s="2825">
        <f>Table!Y76/Table!Y$74</f>
        <v>0.17061331201811794</v>
      </c>
      <c r="Z82" s="2825">
        <f>Table!Z76/Table!Z$74</f>
        <v>0.19781463162318561</v>
      </c>
      <c r="AA82" s="2825">
        <f>Table!AA76/Table!AA$74</f>
        <v>0.1940522304135949</v>
      </c>
      <c r="AB82" s="2825">
        <f>Table!AB76/Table!AB$74</f>
        <v>0.17025541906937366</v>
      </c>
      <c r="AC82" s="2825">
        <f>Table!AC76/Table!AC$74</f>
        <v>0.18482254918268284</v>
      </c>
      <c r="AD82" s="2825">
        <f>Table!AD76/Table!AD$74</f>
        <v>0.2034088858661707</v>
      </c>
      <c r="AE82" s="2825">
        <f>Table!AE76/Table!AE$74</f>
        <v>0.21581613841510877</v>
      </c>
    </row>
    <row r="83" spans="2:31" x14ac:dyDescent="0.25">
      <c r="B83" s="2829" t="s">
        <v>85</v>
      </c>
      <c r="C83" s="2825">
        <f>Table!C77/Table!C$74</f>
        <v>2.904877689360448E-2</v>
      </c>
      <c r="D83" s="2825">
        <f>Table!D77/Table!D$74</f>
        <v>4.8681356735378281E-2</v>
      </c>
      <c r="E83" s="2825">
        <f>Table!E77/Table!E$74</f>
        <v>4.9236391678261889E-2</v>
      </c>
      <c r="F83" s="2825">
        <f>Table!F77/Table!F$74</f>
        <v>7.0371047340522755E-2</v>
      </c>
      <c r="G83" s="2825">
        <f>Table!G77/Table!G$74</f>
        <v>8.1177240770785308E-2</v>
      </c>
      <c r="H83" s="2825">
        <f>Table!H77/Table!H$74</f>
        <v>9.8135106937923836E-2</v>
      </c>
      <c r="I83" s="2825">
        <f>Table!I77/Table!I$74</f>
        <v>9.5338674435542614E-2</v>
      </c>
      <c r="J83" s="2825">
        <f>Table!J77/Table!J$74</f>
        <v>9.6150633606185712E-2</v>
      </c>
      <c r="K83" s="2825">
        <f>Table!K77/Table!K$74</f>
        <v>0.10691622863096084</v>
      </c>
      <c r="L83" s="2825">
        <f>Table!L77/Table!L$74</f>
        <v>0.11656807395577948</v>
      </c>
      <c r="M83" s="2825">
        <f>Table!M77/Table!M$74</f>
        <v>0.11793230742346632</v>
      </c>
      <c r="N83" s="2825">
        <f>Table!N77/Table!N$74</f>
        <v>0.12372598421931216</v>
      </c>
      <c r="O83" s="2825">
        <f>Table!O77/Table!O$74</f>
        <v>0.15589975240507287</v>
      </c>
      <c r="P83" s="2825">
        <f>Table!P77/Table!P$74</f>
        <v>0.14173185373840277</v>
      </c>
      <c r="Q83" s="2825">
        <f>Table!Q77/Table!Q$74</f>
        <v>0.1363350093436716</v>
      </c>
      <c r="R83" s="2825">
        <f>Table!R77/Table!R$74</f>
        <v>0.13246753246753246</v>
      </c>
      <c r="S83" s="2825">
        <f>Table!S77/Table!S$74</f>
        <v>0.14325394931513388</v>
      </c>
      <c r="T83" s="2825">
        <f>Table!T77/Table!T$74</f>
        <v>0.13746149638713764</v>
      </c>
      <c r="U83" s="2825">
        <f>Table!U77/Table!U$74</f>
        <v>0.1352305043799161</v>
      </c>
      <c r="V83" s="2825">
        <f>Table!V77/Table!V$74</f>
        <v>0.15591076727627823</v>
      </c>
      <c r="W83" s="2825">
        <f>Table!W77/Table!W$74</f>
        <v>0.15557499309455852</v>
      </c>
      <c r="X83" s="2825">
        <f>Table!X77/Table!X$74</f>
        <v>0.15416789291097022</v>
      </c>
      <c r="Y83" s="2825">
        <f>Table!Y77/Table!Y$74</f>
        <v>0.15804899169039649</v>
      </c>
      <c r="Z83" s="2825">
        <f>Table!Z77/Table!Z$74</f>
        <v>0.18536837681440532</v>
      </c>
      <c r="AA83" s="2825">
        <f>Table!AA77/Table!AA$74</f>
        <v>0.18188491815569161</v>
      </c>
      <c r="AB83" s="2825">
        <f>Table!AB77/Table!AB$74</f>
        <v>0.15789978116064726</v>
      </c>
      <c r="AC83" s="2825">
        <f>Table!AC77/Table!AC$74</f>
        <v>0.17327728296865313</v>
      </c>
      <c r="AD83" s="2825">
        <f>Table!AD77/Table!AD$74</f>
        <v>0.19045206601246409</v>
      </c>
      <c r="AE83" s="2825">
        <f>Table!AE77/Table!AE$74</f>
        <v>0.1982274781848721</v>
      </c>
    </row>
    <row r="84" spans="2:31" x14ac:dyDescent="0.25">
      <c r="B84" s="2830" t="s">
        <v>86</v>
      </c>
      <c r="C84" s="2825">
        <f>Table!C78/Table!C$74</f>
        <v>0.29824270557029176</v>
      </c>
      <c r="D84" s="2825">
        <f>Table!D78/Table!D$74</f>
        <v>0.2877503781872528</v>
      </c>
      <c r="E84" s="2825">
        <f>Table!E78/Table!E$74</f>
        <v>0.31390923873866322</v>
      </c>
      <c r="F84" s="2825">
        <f>Table!F78/Table!F$74</f>
        <v>0.29309084262474866</v>
      </c>
      <c r="G84" s="2825">
        <f>Table!G78/Table!G$74</f>
        <v>0.31295363333617965</v>
      </c>
      <c r="H84" s="2825">
        <f>Table!H78/Table!H$74</f>
        <v>0.278547209181012</v>
      </c>
      <c r="I84" s="2825">
        <f>Table!I78/Table!I$74</f>
        <v>0.31989560572954601</v>
      </c>
      <c r="J84" s="2825">
        <f>Table!J78/Table!J$74</f>
        <v>0.31105171467436699</v>
      </c>
      <c r="K84" s="2825">
        <f>Table!K78/Table!K$74</f>
        <v>0.30319174125112469</v>
      </c>
      <c r="L84" s="2825">
        <f>Table!L78/Table!L$74</f>
        <v>0.31955284644278997</v>
      </c>
      <c r="M84" s="2825">
        <f>Table!M78/Table!M$74</f>
        <v>0.31458808881510686</v>
      </c>
      <c r="N84" s="2825">
        <f>Table!N78/Table!N$74</f>
        <v>0.31654691177537925</v>
      </c>
      <c r="O84" s="2825">
        <f>Table!O78/Table!O$74</f>
        <v>0.3081139314672362</v>
      </c>
      <c r="P84" s="2825">
        <f>Table!P78/Table!P$74</f>
        <v>0.27409496088775698</v>
      </c>
      <c r="Q84" s="2825">
        <f>Table!Q78/Table!Q$74</f>
        <v>0.28805352220283509</v>
      </c>
      <c r="R84" s="2825">
        <f>Table!R78/Table!R$74</f>
        <v>0.30238921383959549</v>
      </c>
      <c r="S84" s="2825">
        <f>Table!S78/Table!S$74</f>
        <v>0.26763709254044765</v>
      </c>
      <c r="T84" s="2825">
        <f>Table!T78/Table!T$74</f>
        <v>0.25939680072161286</v>
      </c>
      <c r="U84" s="2825">
        <f>Table!U78/Table!U$74</f>
        <v>0.25515745822197283</v>
      </c>
      <c r="V84" s="2825">
        <f>Table!V78/Table!V$74</f>
        <v>0.26948055026214246</v>
      </c>
      <c r="W84" s="2825">
        <f>Table!W78/Table!W$74</f>
        <v>0.27518644692017308</v>
      </c>
      <c r="X84" s="2825">
        <f>Table!X78/Table!X$74</f>
        <v>0.27670314186085915</v>
      </c>
      <c r="Y84" s="2825">
        <f>Table!Y78/Table!Y$74</f>
        <v>0.28419177032855408</v>
      </c>
      <c r="Z84" s="2825">
        <f>Table!Z78/Table!Z$74</f>
        <v>0.26958264636472373</v>
      </c>
      <c r="AA84" s="2825">
        <f>Table!AA78/Table!AA$74</f>
        <v>0.27178870423591156</v>
      </c>
      <c r="AB84" s="2825">
        <f>Table!AB78/Table!AB$74</f>
        <v>0.30120760985895245</v>
      </c>
      <c r="AC84" s="2825">
        <f>Table!AC78/Table!AC$74</f>
        <v>0.2871346267257413</v>
      </c>
      <c r="AD84" s="2825">
        <f>Table!AD78/Table!AD$74</f>
        <v>0.27497328133024274</v>
      </c>
      <c r="AE84" s="2825">
        <f>Table!AE78/Table!AE$74</f>
        <v>0.24906116429283481</v>
      </c>
    </row>
    <row r="85" spans="2:31" x14ac:dyDescent="0.25">
      <c r="B85" s="2831" t="s">
        <v>87</v>
      </c>
      <c r="C85" s="2825">
        <f>Table!C79/Table!C$74</f>
        <v>0.20098364279398762</v>
      </c>
      <c r="D85" s="2825">
        <f>Table!D79/Table!D$74</f>
        <v>0.22027812710736872</v>
      </c>
      <c r="E85" s="2825">
        <f>Table!E79/Table!E$74</f>
        <v>0.21981190591943137</v>
      </c>
      <c r="F85" s="2825">
        <f>Table!F79/Table!F$74</f>
        <v>0.221942972034363</v>
      </c>
      <c r="G85" s="2825">
        <f>Table!G79/Table!G$74</f>
        <v>0.21718896763726411</v>
      </c>
      <c r="H85" s="2825">
        <f>Table!H79/Table!H$74</f>
        <v>0.22936880542514346</v>
      </c>
      <c r="I85" s="2825">
        <f>Table!I79/Table!I$74</f>
        <v>0.23729060451565914</v>
      </c>
      <c r="J85" s="2825">
        <f>Table!J79/Table!J$74</f>
        <v>0.21296804524735699</v>
      </c>
      <c r="K85" s="2825">
        <f>Table!K79/Table!K$74</f>
        <v>0.20889567646919543</v>
      </c>
      <c r="L85" s="2825">
        <f>Table!L79/Table!L$74</f>
        <v>0.20725837288288085</v>
      </c>
      <c r="M85" s="2825">
        <f>Table!M79/Table!M$74</f>
        <v>0.21769093828158276</v>
      </c>
      <c r="N85" s="2825">
        <f>Table!N79/Table!N$74</f>
        <v>0.2154965939842608</v>
      </c>
      <c r="O85" s="2825">
        <f>Table!O79/Table!O$74</f>
        <v>0.23398665633446106</v>
      </c>
      <c r="P85" s="2825">
        <f>Table!P79/Table!P$74</f>
        <v>0.24794433327269419</v>
      </c>
      <c r="Q85" s="2825">
        <f>Table!Q79/Table!Q$74</f>
        <v>0.23781451005089979</v>
      </c>
      <c r="R85" s="2825">
        <f>Table!R79/Table!R$74</f>
        <v>0.22588480222068008</v>
      </c>
      <c r="S85" s="2825">
        <f>Table!S79/Table!S$74</f>
        <v>0.22326158545315705</v>
      </c>
      <c r="T85" s="2825">
        <f>Table!T79/Table!T$74</f>
        <v>0.22744240051434109</v>
      </c>
      <c r="U85" s="2825">
        <f>Table!U79/Table!U$74</f>
        <v>0.2128420471946661</v>
      </c>
      <c r="V85" s="2825">
        <f>Table!V79/Table!V$74</f>
        <v>0.20980877347668211</v>
      </c>
      <c r="W85" s="2825">
        <f>Table!W79/Table!W$74</f>
        <v>0.21734646901758586</v>
      </c>
      <c r="X85" s="2825">
        <f>Table!X79/Table!X$74</f>
        <v>0.2266902105572946</v>
      </c>
      <c r="Y85" s="2825">
        <f>Table!Y79/Table!Y$74</f>
        <v>0.23295199080781337</v>
      </c>
      <c r="Z85" s="2825">
        <f>Table!Z79/Table!Z$74</f>
        <v>0.24282319852584619</v>
      </c>
      <c r="AA85" s="2825">
        <f>Table!AA79/Table!AA$74</f>
        <v>0.23616924903161315</v>
      </c>
      <c r="AB85" s="2825">
        <f>Table!AB79/Table!AB$74</f>
        <v>0.23804769739469356</v>
      </c>
      <c r="AC85" s="2825">
        <f>Table!AC79/Table!AC$74</f>
        <v>0.24759946167455504</v>
      </c>
      <c r="AD85" s="2825">
        <f>Table!AD79/Table!AD$74</f>
        <v>0.25105833691895568</v>
      </c>
      <c r="AE85" s="2825">
        <f>Table!AE79/Table!AE$74</f>
        <v>0.24363981482745906</v>
      </c>
    </row>
    <row r="86" spans="2:31" x14ac:dyDescent="0.25">
      <c r="B86" s="2832" t="s">
        <v>88</v>
      </c>
      <c r="C86" s="2825">
        <f>C84/C85</f>
        <v>1.4839153148199065</v>
      </c>
      <c r="D86" s="2825">
        <f t="shared" ref="D86:AE86" si="6">D84/D85</f>
        <v>1.3063048154889956</v>
      </c>
      <c r="E86" s="2825">
        <f t="shared" si="6"/>
        <v>1.4280811470408785</v>
      </c>
      <c r="F86" s="2825">
        <f t="shared" si="6"/>
        <v>1.320568252007412</v>
      </c>
      <c r="G86" s="2825">
        <f t="shared" si="6"/>
        <v>1.4409278553174758</v>
      </c>
      <c r="H86" s="2825">
        <f t="shared" si="6"/>
        <v>1.2144075506026837</v>
      </c>
      <c r="I86" s="2825">
        <f t="shared" si="6"/>
        <v>1.3481174544710457</v>
      </c>
      <c r="J86" s="2825">
        <f t="shared" si="6"/>
        <v>1.4605558045719409</v>
      </c>
      <c r="K86" s="2825">
        <f t="shared" si="6"/>
        <v>1.4514026636440918</v>
      </c>
      <c r="L86" s="2825">
        <f t="shared" si="6"/>
        <v>1.5418091052146075</v>
      </c>
      <c r="M86" s="2825">
        <f t="shared" si="6"/>
        <v>1.4451133855107365</v>
      </c>
      <c r="N86" s="2825">
        <f t="shared" si="6"/>
        <v>1.4689183987682832</v>
      </c>
      <c r="O86" s="2825">
        <f t="shared" si="6"/>
        <v>1.3168012924071082</v>
      </c>
      <c r="P86" s="2825">
        <f t="shared" si="6"/>
        <v>1.1054697531090649</v>
      </c>
      <c r="Q86" s="2825">
        <f t="shared" si="6"/>
        <v>1.2112529304506381</v>
      </c>
      <c r="R86" s="2825">
        <f t="shared" si="6"/>
        <v>1.3386877331577791</v>
      </c>
      <c r="S86" s="2825">
        <f t="shared" si="6"/>
        <v>1.1987601539119281</v>
      </c>
      <c r="T86" s="2825">
        <f t="shared" si="6"/>
        <v>1.1404944730402498</v>
      </c>
      <c r="U86" s="2825">
        <f t="shared" si="6"/>
        <v>1.1988113325587633</v>
      </c>
      <c r="V86" s="2825">
        <f t="shared" si="6"/>
        <v>1.2844103027564393</v>
      </c>
      <c r="W86" s="2825">
        <f t="shared" si="6"/>
        <v>1.2661187833601626</v>
      </c>
      <c r="X86" s="2825">
        <f t="shared" si="6"/>
        <v>1.2206223690939846</v>
      </c>
      <c r="Y86" s="2825">
        <f t="shared" si="6"/>
        <v>1.2199585388519552</v>
      </c>
      <c r="Z86" s="2825">
        <f t="shared" si="6"/>
        <v>1.1102013646197368</v>
      </c>
      <c r="AA86" s="2825">
        <f t="shared" si="6"/>
        <v>1.1508217320855791</v>
      </c>
      <c r="AB86" s="2825">
        <f t="shared" si="6"/>
        <v>1.265324609964771</v>
      </c>
      <c r="AC86" s="2825">
        <f t="shared" si="6"/>
        <v>1.1596738732136314</v>
      </c>
      <c r="AD86" s="2825">
        <f t="shared" si="6"/>
        <v>1.0952565236620964</v>
      </c>
      <c r="AE86" s="2825">
        <f t="shared" si="6"/>
        <v>1.0222514923072612</v>
      </c>
    </row>
    <row r="87" spans="2:31" x14ac:dyDescent="0.25">
      <c r="B87" s="74" t="s">
        <v>42</v>
      </c>
      <c r="C87" s="2825">
        <f>Table!C80/Table!C$74</f>
        <v>4.7229590333038605E-2</v>
      </c>
      <c r="D87" s="2825">
        <f>Table!D80/Table!D$74</f>
        <v>4.7168607724132901E-2</v>
      </c>
      <c r="E87" s="2825">
        <f>Table!E80/Table!E$74</f>
        <v>4.8280833514945262E-2</v>
      </c>
      <c r="F87" s="2825">
        <f>Table!F80/Table!F$74</f>
        <v>4.7218668128922198E-2</v>
      </c>
      <c r="G87" s="2825">
        <f>Table!G80/Table!G$74</f>
        <v>5.2415108302735318E-2</v>
      </c>
      <c r="H87" s="2825">
        <f>Table!H80/Table!H$74</f>
        <v>6.2284820031298906E-2</v>
      </c>
      <c r="I87" s="2825">
        <f>Table!I80/Table!I$74</f>
        <v>5.4345714979363927E-2</v>
      </c>
      <c r="J87" s="2825">
        <f>Table!J80/Table!J$74</f>
        <v>5.2740853876810732E-2</v>
      </c>
      <c r="K87" s="2825">
        <f>Table!K80/Table!K$74</f>
        <v>5.7145901406449783E-2</v>
      </c>
      <c r="L87" s="2825">
        <f>Table!L80/Table!L$74</f>
        <v>6.353044377966216E-2</v>
      </c>
      <c r="M87" s="2825">
        <f>Table!M80/Table!M$74</f>
        <v>5.3636373565164208E-2</v>
      </c>
      <c r="N87" s="2825">
        <f>Table!N80/Table!N$74</f>
        <v>4.9488320009953651E-2</v>
      </c>
      <c r="O87" s="2825">
        <f>Table!O80/Table!O$74</f>
        <v>5.4640987355648381E-2</v>
      </c>
      <c r="P87" s="2825">
        <f>Table!P80/Table!P$74</f>
        <v>5.196470802255776E-2</v>
      </c>
      <c r="Q87" s="2825">
        <f>Table!Q80/Table!Q$74</f>
        <v>4.7606264905995434E-2</v>
      </c>
      <c r="R87" s="2825">
        <f>Table!R80/Table!R$74</f>
        <v>5.248339446812729E-2</v>
      </c>
      <c r="S87" s="2825">
        <f>Table!S80/Table!S$74</f>
        <v>5.6211521023242492E-2</v>
      </c>
      <c r="T87" s="2825">
        <f>Table!T80/Table!T$74</f>
        <v>4.9994722246212014E-2</v>
      </c>
      <c r="U87" s="2825">
        <f>Table!U80/Table!U$74</f>
        <v>5.5802318835065957E-2</v>
      </c>
      <c r="V87" s="2825">
        <f>Table!V80/Table!V$74</f>
        <v>5.9083970913090054E-2</v>
      </c>
      <c r="W87" s="2825">
        <f>Table!W80/Table!W$74</f>
        <v>5.80609520301998E-2</v>
      </c>
      <c r="X87" s="2825">
        <f>Table!X80/Table!X$74</f>
        <v>5.9849640153035288E-2</v>
      </c>
      <c r="Y87" s="2825">
        <f>Table!Y80/Table!Y$74</f>
        <v>5.7667649164876524E-2</v>
      </c>
      <c r="Z87" s="2825">
        <f>Table!Z80/Table!Z$74</f>
        <v>5.6541557559887497E-2</v>
      </c>
      <c r="AA87" s="2825">
        <f>Table!AA80/Table!AA$74</f>
        <v>5.9063788579282767E-2</v>
      </c>
      <c r="AB87" s="2825">
        <f>Table!AB80/Table!AB$74</f>
        <v>5.4422312029774933E-2</v>
      </c>
      <c r="AC87" s="2825">
        <f>Table!AC80/Table!AC$74</f>
        <v>5.7559994556259549E-2</v>
      </c>
      <c r="AD87" s="2825">
        <f>Table!AD80/Table!AD$74</f>
        <v>5.9183588490846255E-2</v>
      </c>
      <c r="AE87" s="2825">
        <f>Table!AE80/Table!AE$74</f>
        <v>6.2393314124185771E-2</v>
      </c>
    </row>
    <row r="88" spans="2:31" ht="30" x14ac:dyDescent="0.25">
      <c r="B88" s="869" t="s">
        <v>43</v>
      </c>
      <c r="C88" s="870">
        <v>2004</v>
      </c>
      <c r="D88" s="871">
        <v>2222</v>
      </c>
      <c r="E88" s="872">
        <v>1073</v>
      </c>
      <c r="F88" s="873">
        <v>55</v>
      </c>
      <c r="G88" s="874">
        <v>5872</v>
      </c>
      <c r="H88" s="875">
        <v>-5071</v>
      </c>
      <c r="I88" s="876">
        <v>-1870</v>
      </c>
      <c r="J88" s="877">
        <v>1441</v>
      </c>
      <c r="K88" s="878">
        <v>2032</v>
      </c>
      <c r="L88" s="879">
        <v>6187</v>
      </c>
      <c r="M88" s="880">
        <v>5168</v>
      </c>
      <c r="N88" s="881">
        <v>8139</v>
      </c>
      <c r="O88" s="882">
        <v>3713</v>
      </c>
      <c r="P88" s="883">
        <v>9885</v>
      </c>
      <c r="Q88" s="884">
        <v>14677</v>
      </c>
      <c r="R88" s="885">
        <v>4249</v>
      </c>
      <c r="S88" s="886">
        <v>9298</v>
      </c>
      <c r="T88" s="887">
        <v>13635</v>
      </c>
      <c r="U88" s="888">
        <v>10778</v>
      </c>
      <c r="V88" s="889">
        <v>4786</v>
      </c>
      <c r="W88" s="890">
        <v>-1177</v>
      </c>
      <c r="X88" s="891">
        <v>8235</v>
      </c>
      <c r="Y88" s="892">
        <v>15190</v>
      </c>
      <c r="Z88" s="893">
        <v>13473</v>
      </c>
      <c r="AA88" s="894">
        <v>8183</v>
      </c>
      <c r="AB88" s="895">
        <v>5359.2</v>
      </c>
      <c r="AC88" s="896">
        <v>1385</v>
      </c>
      <c r="AD88" s="897">
        <v>5474</v>
      </c>
      <c r="AE88" s="898">
        <v>8305</v>
      </c>
    </row>
    <row r="89" spans="2:31" ht="15" customHeight="1" x14ac:dyDescent="0.25">
      <c r="B89" s="3811" t="s">
        <v>53</v>
      </c>
      <c r="C89" s="3812"/>
      <c r="D89" s="3813"/>
      <c r="E89" s="3814"/>
      <c r="F89" s="3815"/>
      <c r="G89" s="3816"/>
      <c r="H89" s="3817"/>
      <c r="I89" s="3818"/>
      <c r="J89" s="3819"/>
      <c r="K89" s="3820"/>
      <c r="L89" s="3821"/>
      <c r="M89" s="3822"/>
      <c r="N89" s="3823"/>
      <c r="O89" s="3824"/>
      <c r="P89" s="3825"/>
      <c r="Q89" s="3826"/>
      <c r="R89" s="3827"/>
      <c r="S89" s="3828"/>
      <c r="T89" s="3829"/>
      <c r="U89" s="3830"/>
      <c r="V89" s="3831"/>
      <c r="W89" s="3832"/>
      <c r="X89" s="3833"/>
      <c r="Y89" s="3834"/>
      <c r="Z89" s="3835"/>
      <c r="AA89" s="3836"/>
      <c r="AB89" s="3837"/>
      <c r="AC89" s="3838"/>
      <c r="AD89" s="3839"/>
      <c r="AE89" s="899" t="s">
        <v>35</v>
      </c>
    </row>
    <row r="90" spans="2:31" x14ac:dyDescent="0.25">
      <c r="B90" s="900" t="s">
        <v>37</v>
      </c>
      <c r="C90" s="901">
        <v>598285.30000000005</v>
      </c>
      <c r="D90" s="902">
        <v>605500.5</v>
      </c>
      <c r="E90" s="903">
        <v>633732.80000000005</v>
      </c>
      <c r="F90" s="904">
        <v>669839.1</v>
      </c>
      <c r="G90" s="905">
        <v>693130.5</v>
      </c>
      <c r="H90" s="906">
        <v>736683.7</v>
      </c>
      <c r="I90" s="907">
        <v>769934.5</v>
      </c>
      <c r="J90" s="908">
        <v>792293</v>
      </c>
      <c r="K90" s="909">
        <v>816538.2</v>
      </c>
      <c r="L90" s="910">
        <v>852959.9</v>
      </c>
      <c r="M90" s="911">
        <v>889025.1</v>
      </c>
      <c r="N90" s="912">
        <v>929384.1</v>
      </c>
      <c r="O90" s="913">
        <v>983074.1</v>
      </c>
      <c r="P90" s="914">
        <v>1011155.9</v>
      </c>
      <c r="Q90" s="915">
        <v>968954.3</v>
      </c>
      <c r="R90" s="916">
        <v>996825</v>
      </c>
      <c r="S90" s="917">
        <v>1033349.2</v>
      </c>
      <c r="T90" s="918">
        <v>1043773.2</v>
      </c>
      <c r="U90" s="919">
        <v>1057322.3999999999</v>
      </c>
      <c r="V90" s="920">
        <v>1071527</v>
      </c>
      <c r="W90" s="921">
        <v>1102607.5</v>
      </c>
      <c r="X90" s="922">
        <v>1118924.8999999999</v>
      </c>
      <c r="Y90" s="923">
        <v>1154651.7</v>
      </c>
      <c r="Z90" s="924">
        <v>1188733.7</v>
      </c>
      <c r="AA90" s="925">
        <v>1243127.2</v>
      </c>
      <c r="AB90" s="926">
        <v>1150470.3</v>
      </c>
      <c r="AC90" s="927">
        <v>1264178.8</v>
      </c>
      <c r="AD90" s="928">
        <v>1368530.1</v>
      </c>
      <c r="AE90" s="929">
        <v>1476565.2</v>
      </c>
    </row>
    <row r="91" spans="2:31" x14ac:dyDescent="0.25">
      <c r="B91" s="2827" t="s">
        <v>83</v>
      </c>
      <c r="C91" s="2825">
        <f>Table!C84/Table!C$83</f>
        <v>0.32174411838058026</v>
      </c>
      <c r="D91" s="2825">
        <f>Table!D84/Table!D$83</f>
        <v>0.31205197242479676</v>
      </c>
      <c r="E91" s="2825">
        <f>Table!E84/Table!E$83</f>
        <v>0.32023173430090784</v>
      </c>
      <c r="F91" s="2825">
        <f>Table!F84/Table!F$83</f>
        <v>0.33145330554858599</v>
      </c>
      <c r="G91" s="2825">
        <f>Table!G84/Table!G$83</f>
        <v>0.32198386740745977</v>
      </c>
      <c r="H91" s="2825">
        <f>Table!H84/Table!H$83</f>
        <v>0.3214499025362299</v>
      </c>
      <c r="I91" s="2825">
        <f>Table!I84/Table!I$83</f>
        <v>0.32140895010617782</v>
      </c>
      <c r="J91" s="2825">
        <f>Table!J84/Table!J$83</f>
        <v>0.31510312472784691</v>
      </c>
      <c r="K91" s="2825">
        <f>Table!K84/Table!K$83</f>
        <v>0.31759575182049088</v>
      </c>
      <c r="L91" s="2825">
        <f>Table!L84/Table!L$83</f>
        <v>0.31854600450196963</v>
      </c>
      <c r="M91" s="2825">
        <f>Table!M84/Table!M$83</f>
        <v>0.3193127302381823</v>
      </c>
      <c r="N91" s="2825">
        <f>Table!N84/Table!N$83</f>
        <v>0.32322807364878242</v>
      </c>
      <c r="O91" s="2825">
        <f>Table!O84/Table!O$83</f>
        <v>0.33180920256257412</v>
      </c>
      <c r="P91" s="2825">
        <f>Table!P84/Table!P$83</f>
        <v>0.32819564933600748</v>
      </c>
      <c r="Q91" s="2825">
        <f>Table!Q84/Table!Q$83</f>
        <v>0.30649339390724428</v>
      </c>
      <c r="R91" s="2825">
        <f>Table!R84/Table!R$83</f>
        <v>0.31447545958417977</v>
      </c>
      <c r="S91" s="2825">
        <f>Table!S84/Table!S$83</f>
        <v>0.31076722385176742</v>
      </c>
      <c r="T91" s="2825">
        <f>Table!T84/Table!T$83</f>
        <v>0.29890790430486325</v>
      </c>
      <c r="U91" s="2825">
        <f>Table!U84/Table!U$83</f>
        <v>0.30298054897183641</v>
      </c>
      <c r="V91" s="2825">
        <f>Table!V84/Table!V$83</f>
        <v>0.30486212666596363</v>
      </c>
      <c r="W91" s="2825">
        <f>Table!W84/Table!W$83</f>
        <v>0.31394294255075239</v>
      </c>
      <c r="X91" s="2825">
        <f>Table!X84/Table!X$83</f>
        <v>0.30791608016623095</v>
      </c>
      <c r="Y91" s="2825">
        <f>Table!Y84/Table!Y$83</f>
        <v>0.30802007877698218</v>
      </c>
      <c r="Z91" s="2825">
        <f>Table!Z84/Table!Z$83</f>
        <v>0.30058616982436775</v>
      </c>
      <c r="AA91" s="2825">
        <f>Table!AA84/Table!AA$83</f>
        <v>0.30731775594931171</v>
      </c>
      <c r="AB91" s="2825">
        <f>Table!AB84/Table!AB$83</f>
        <v>0.31255399966970021</v>
      </c>
      <c r="AC91" s="2825">
        <f>Table!AC84/Table!AC$83</f>
        <v>0.33470497453287867</v>
      </c>
      <c r="AD91" s="2825">
        <f>Table!AD84/Table!AD$83</f>
        <v>0.31026795174384192</v>
      </c>
      <c r="AE91" s="2825">
        <f>Table!AE84/Table!AE$83</f>
        <v>0.32747288470199415</v>
      </c>
    </row>
    <row r="92" spans="2:31" x14ac:dyDescent="0.25">
      <c r="B92" s="2828" t="s">
        <v>84</v>
      </c>
      <c r="C92" s="2825">
        <f>Table!C85/Table!C$83</f>
        <v>0.10177903400116385</v>
      </c>
      <c r="D92" s="2825">
        <f>Table!D85/Table!D$83</f>
        <v>0.10208612264982206</v>
      </c>
      <c r="E92" s="2825">
        <f>Table!E85/Table!E$83</f>
        <v>0.11926967427077981</v>
      </c>
      <c r="F92" s="2825">
        <f>Table!F85/Table!F$83</f>
        <v>0.13058881328379354</v>
      </c>
      <c r="G92" s="2825">
        <f>Table!G85/Table!G$83</f>
        <v>0.13032024249384316</v>
      </c>
      <c r="H92" s="2825">
        <f>Table!H85/Table!H$83</f>
        <v>0.14012656715769584</v>
      </c>
      <c r="I92" s="2825">
        <f>Table!I85/Table!I$83</f>
        <v>0.14018326222343444</v>
      </c>
      <c r="J92" s="2825">
        <f>Table!J85/Table!J$83</f>
        <v>0.16129007829174308</v>
      </c>
      <c r="K92" s="2825">
        <f>Table!K85/Table!K$83</f>
        <v>0.17238879268325541</v>
      </c>
      <c r="L92" s="2825">
        <f>Table!L85/Table!L$83</f>
        <v>0.19162680547739636</v>
      </c>
      <c r="M92" s="2825">
        <f>Table!M85/Table!M$83</f>
        <v>0.2050842214785861</v>
      </c>
      <c r="N92" s="2825">
        <f>Table!N85/Table!N$83</f>
        <v>0.22373744329577441</v>
      </c>
      <c r="O92" s="2825">
        <f>Table!O85/Table!O$83</f>
        <v>0.23455202761948746</v>
      </c>
      <c r="P92" s="2825">
        <f>Table!P85/Table!P$83</f>
        <v>0.23920443531957483</v>
      </c>
      <c r="Q92" s="2825">
        <f>Table!Q85/Table!Q$83</f>
        <v>0.24187422725949839</v>
      </c>
      <c r="R92" s="2825">
        <f>Table!R85/Table!R$83</f>
        <v>0.21318787149198706</v>
      </c>
      <c r="S92" s="2825">
        <f>Table!S85/Table!S$83</f>
        <v>0.20475173440918798</v>
      </c>
      <c r="T92" s="2825">
        <f>Table!T85/Table!T$83</f>
        <v>0.19120632551330605</v>
      </c>
      <c r="U92" s="2825">
        <f>Table!U85/Table!U$83</f>
        <v>0.16488732855270202</v>
      </c>
      <c r="V92" s="2825">
        <f>Table!V85/Table!V$83</f>
        <v>0.17638659595138526</v>
      </c>
      <c r="W92" s="2825">
        <f>Table!W85/Table!W$83</f>
        <v>0.19239113084613935</v>
      </c>
      <c r="X92" s="2825">
        <f>Table!X85/Table!X$83</f>
        <v>0.18454141251647788</v>
      </c>
      <c r="Y92" s="2825">
        <f>Table!Y85/Table!Y$83</f>
        <v>0.16382165362377582</v>
      </c>
      <c r="Z92" s="2825">
        <f>Table!Z85/Table!Z$83</f>
        <v>0.186950150327996</v>
      </c>
      <c r="AA92" s="2825">
        <f>Table!AA85/Table!AA$83</f>
        <v>0.19638540551367639</v>
      </c>
      <c r="AB92" s="2825">
        <f>Table!AB85/Table!AB$83</f>
        <v>0.17651046963414951</v>
      </c>
      <c r="AC92" s="2825">
        <f>Table!AC85/Table!AC$83</f>
        <v>0.18354362791978035</v>
      </c>
      <c r="AD92" s="2825">
        <f>Table!AD85/Table!AD$83</f>
        <v>0.19188472302397463</v>
      </c>
      <c r="AE92" s="2825">
        <f>Table!AE85/Table!AE$83</f>
        <v>0.17930399271281658</v>
      </c>
    </row>
    <row r="93" spans="2:31" x14ac:dyDescent="0.25">
      <c r="B93" s="2829" t="s">
        <v>85</v>
      </c>
      <c r="C93" s="2825">
        <f>Table!C86/Table!C$83</f>
        <v>0.10171917865159198</v>
      </c>
      <c r="D93" s="2825">
        <f>Table!D86/Table!D$83</f>
        <v>0.10207794882860968</v>
      </c>
      <c r="E93" s="2825">
        <f>Table!E86/Table!E$83</f>
        <v>0.11913605482215092</v>
      </c>
      <c r="F93" s="2825">
        <f>Table!F86/Table!F$83</f>
        <v>0.13047913664957414</v>
      </c>
      <c r="G93" s="2825">
        <f>Table!G86/Table!G$83</f>
        <v>0.12981817289949518</v>
      </c>
      <c r="H93" s="2825">
        <f>Table!H86/Table!H$83</f>
        <v>0.13972205178882668</v>
      </c>
      <c r="I93" s="2825">
        <f>Table!I86/Table!I$83</f>
        <v>0.13989232857319125</v>
      </c>
      <c r="J93" s="2825">
        <f>Table!J86/Table!J$83</f>
        <v>0.16099725732778153</v>
      </c>
      <c r="K93" s="2825">
        <f>Table!K86/Table!K$83</f>
        <v>0.17210099223796074</v>
      </c>
      <c r="L93" s="2825">
        <f>Table!L86/Table!L$83</f>
        <v>0.19120943537797785</v>
      </c>
      <c r="M93" s="2825">
        <f>Table!M86/Table!M$83</f>
        <v>0.20480413936615954</v>
      </c>
      <c r="N93" s="2825">
        <f>Table!N86/Table!N$83</f>
        <v>0.22318654076248354</v>
      </c>
      <c r="O93" s="2825">
        <f>Table!O86/Table!O$83</f>
        <v>0.23403731560391181</v>
      </c>
      <c r="P93" s="2825">
        <f>Table!P86/Table!P$83</f>
        <v>0.23859325366214512</v>
      </c>
      <c r="Q93" s="2825">
        <f>Table!Q86/Table!Q$83</f>
        <v>0.24151198096091248</v>
      </c>
      <c r="R93" s="2825">
        <f>Table!R86/Table!R$83</f>
        <v>0.21280164522358488</v>
      </c>
      <c r="S93" s="2825">
        <f>Table!S86/Table!S$83</f>
        <v>0.20458818850165819</v>
      </c>
      <c r="T93" s="2825">
        <f>Table!T86/Table!T$83</f>
        <v>0.19065927169988112</v>
      </c>
      <c r="U93" s="2825">
        <f>Table!U86/Table!U$83</f>
        <v>0.16443240564369227</v>
      </c>
      <c r="V93" s="2825">
        <f>Table!V86/Table!V$83</f>
        <v>0.17587330977194229</v>
      </c>
      <c r="W93" s="2825">
        <f>Table!W86/Table!W$83</f>
        <v>0.1917272503011043</v>
      </c>
      <c r="X93" s="2825">
        <f>Table!X86/Table!X$83</f>
        <v>0.18388453202850952</v>
      </c>
      <c r="Y93" s="2825">
        <f>Table!Y86/Table!Y$83</f>
        <v>0.16303959981015925</v>
      </c>
      <c r="Z93" s="2825">
        <f>Table!Z86/Table!Z$83</f>
        <v>0.18613667986277838</v>
      </c>
      <c r="AA93" s="2825">
        <f>Table!AA86/Table!AA$83</f>
        <v>0.19551180209262609</v>
      </c>
      <c r="AB93" s="2825">
        <f>Table!AB86/Table!AB$83</f>
        <v>0.17567428963814788</v>
      </c>
      <c r="AC93" s="2825">
        <f>Table!AC86/Table!AC$83</f>
        <v>0.1826292004534168</v>
      </c>
      <c r="AD93" s="2825">
        <f>Table!AD86/Table!AD$83</f>
        <v>0.19093187580834911</v>
      </c>
      <c r="AE93" s="2825">
        <f>Table!AE86/Table!AE$83</f>
        <v>0.17824680931757153</v>
      </c>
    </row>
    <row r="94" spans="2:31" x14ac:dyDescent="0.25">
      <c r="B94" s="2830" t="s">
        <v>86</v>
      </c>
      <c r="C94" s="2825">
        <f>Table!C87/Table!C$83</f>
        <v>0.19523484911463962</v>
      </c>
      <c r="D94" s="2825">
        <f>Table!D87/Table!D$83</f>
        <v>0.19885599198311615</v>
      </c>
      <c r="E94" s="2825">
        <f>Table!E87/Table!E$83</f>
        <v>0.20718968076086733</v>
      </c>
      <c r="F94" s="2825">
        <f>Table!F87/Table!F$83</f>
        <v>0.22350595634268991</v>
      </c>
      <c r="G94" s="2825">
        <f>Table!G87/Table!G$83</f>
        <v>0.23041820377388977</v>
      </c>
      <c r="H94" s="2825">
        <f>Table!H87/Table!H$83</f>
        <v>0.21030319648587453</v>
      </c>
      <c r="I94" s="2825">
        <f>Table!I87/Table!I$83</f>
        <v>0.21242572424944964</v>
      </c>
      <c r="J94" s="2825">
        <f>Table!J87/Table!J$83</f>
        <v>0.20058993326963637</v>
      </c>
      <c r="K94" s="2825">
        <f>Table!K87/Table!K$83</f>
        <v>0.21342301276854231</v>
      </c>
      <c r="L94" s="2825">
        <f>Table!L87/Table!L$83</f>
        <v>0.20695226036390921</v>
      </c>
      <c r="M94" s="2825">
        <f>Table!M87/Table!M$83</f>
        <v>0.20094935463007227</v>
      </c>
      <c r="N94" s="2825">
        <f>Table!N87/Table!N$83</f>
        <v>0.19530140394067469</v>
      </c>
      <c r="O94" s="2825">
        <f>Table!O87/Table!O$83</f>
        <v>0.20543723056453533</v>
      </c>
      <c r="P94" s="2825">
        <f>Table!P87/Table!P$83</f>
        <v>0.18340097868182556</v>
      </c>
      <c r="Q94" s="2825">
        <f>Table!Q87/Table!Q$83</f>
        <v>0.18883042951471379</v>
      </c>
      <c r="R94" s="2825">
        <f>Table!R87/Table!R$83</f>
        <v>0.20327539939307301</v>
      </c>
      <c r="S94" s="2825">
        <f>Table!S87/Table!S$83</f>
        <v>0.19939342855124453</v>
      </c>
      <c r="T94" s="2825">
        <f>Table!T87/Table!T$83</f>
        <v>0.18013878496569657</v>
      </c>
      <c r="U94" s="2825">
        <f>Table!U87/Table!U$83</f>
        <v>0.21082130136325547</v>
      </c>
      <c r="V94" s="2825">
        <f>Table!V87/Table!V$83</f>
        <v>0.20729482318224365</v>
      </c>
      <c r="W94" s="2825">
        <f>Table!W87/Table!W$83</f>
        <v>0.20671988594314569</v>
      </c>
      <c r="X94" s="2825">
        <f>Table!X87/Table!X$83</f>
        <v>0.20746520097414931</v>
      </c>
      <c r="Y94" s="2825">
        <f>Table!Y87/Table!Y$83</f>
        <v>0.20924486338741025</v>
      </c>
      <c r="Z94" s="2825">
        <f>Table!Z87/Table!Z$83</f>
        <v>0.19999680332185332</v>
      </c>
      <c r="AA94" s="2825">
        <f>Table!AA87/Table!AA$83</f>
        <v>0.21035501602008483</v>
      </c>
      <c r="AB94" s="2825">
        <f>Table!AB87/Table!AB$83</f>
        <v>0.19620763687884082</v>
      </c>
      <c r="AC94" s="2825">
        <f>Table!AC87/Table!AC$83</f>
        <v>0.22977204968600173</v>
      </c>
      <c r="AD94" s="2825">
        <f>Table!AD87/Table!AD$83</f>
        <v>0.20254214376009294</v>
      </c>
      <c r="AE94" s="2825">
        <f>Table!AE87/Table!AE$83</f>
        <v>0.21677203509496704</v>
      </c>
    </row>
    <row r="95" spans="2:31" x14ac:dyDescent="0.25">
      <c r="B95" s="2831" t="s">
        <v>87</v>
      </c>
      <c r="C95" s="2825">
        <f>Table!C88/Table!C$83</f>
        <v>0.18764984620500458</v>
      </c>
      <c r="D95" s="2825">
        <f>Table!D88/Table!D$83</f>
        <v>0.18780662046822919</v>
      </c>
      <c r="E95" s="2825">
        <f>Table!E88/Table!E$83</f>
        <v>0.18005856985831567</v>
      </c>
      <c r="F95" s="2825">
        <f>Table!F88/Table!F$83</f>
        <v>0.18517472389282941</v>
      </c>
      <c r="G95" s="2825">
        <f>Table!G88/Table!G$83</f>
        <v>0.19591967463581919</v>
      </c>
      <c r="H95" s="2825">
        <f>Table!H88/Table!H$83</f>
        <v>0.2058603145989325</v>
      </c>
      <c r="I95" s="2825">
        <f>Table!I88/Table!I$83</f>
        <v>0.20687590510887283</v>
      </c>
      <c r="J95" s="2825">
        <f>Table!J88/Table!J$83</f>
        <v>0.19785988264442575</v>
      </c>
      <c r="K95" s="2825">
        <f>Table!K88/Table!K$83</f>
        <v>0.19308103235856752</v>
      </c>
      <c r="L95" s="2825">
        <f>Table!L88/Table!L$83</f>
        <v>0.19427991933971112</v>
      </c>
      <c r="M95" s="2825">
        <f>Table!M88/Table!M$83</f>
        <v>0.19636905598830179</v>
      </c>
      <c r="N95" s="2825">
        <f>Table!N88/Table!N$83</f>
        <v>0.20232110731409192</v>
      </c>
      <c r="O95" s="2825">
        <f>Table!O88/Table!O$83</f>
        <v>0.21342645619760059</v>
      </c>
      <c r="P95" s="2825">
        <f>Table!P88/Table!P$83</f>
        <v>0.21819679653782403</v>
      </c>
      <c r="Q95" s="2825">
        <f>Table!Q88/Table!Q$83</f>
        <v>0.19906104933773947</v>
      </c>
      <c r="R95" s="2825">
        <f>Table!R88/Table!R$83</f>
        <v>0.20251097233717053</v>
      </c>
      <c r="S95" s="2825">
        <f>Table!S88/Table!S$83</f>
        <v>0.2087552220982456</v>
      </c>
      <c r="T95" s="2825">
        <f>Table!T88/Table!T$83</f>
        <v>0.2065391612927332</v>
      </c>
      <c r="U95" s="2825">
        <f>Table!U88/Table!U$83</f>
        <v>0.20445332642279268</v>
      </c>
      <c r="V95" s="2825">
        <f>Table!V88/Table!V$83</f>
        <v>0.2049803691367553</v>
      </c>
      <c r="W95" s="2825">
        <f>Table!W88/Table!W$83</f>
        <v>0.20426116988086429</v>
      </c>
      <c r="X95" s="2825">
        <f>Table!X88/Table!X$83</f>
        <v>0.20797551221038049</v>
      </c>
      <c r="Y95" s="2825">
        <f>Table!Y88/Table!Y$83</f>
        <v>0.21113720844029196</v>
      </c>
      <c r="Z95" s="2825">
        <f>Table!Z88/Table!Z$83</f>
        <v>0.21744730107829002</v>
      </c>
      <c r="AA95" s="2825">
        <f>Table!AA88/Table!AA$83</f>
        <v>0.21598356402845406</v>
      </c>
      <c r="AB95" s="2825">
        <f>Table!AB88/Table!AB$83</f>
        <v>0.22230479716985233</v>
      </c>
      <c r="AC95" s="2825">
        <f>Table!AC88/Table!AC$83</f>
        <v>0.22925946404741734</v>
      </c>
      <c r="AD95" s="2825">
        <f>Table!AD88/Table!AD$83</f>
        <v>0.23116117293738536</v>
      </c>
      <c r="AE95" s="2825">
        <f>Table!AE88/Table!AE$83</f>
        <v>0.22753620734610397</v>
      </c>
    </row>
    <row r="96" spans="2:31" x14ac:dyDescent="0.25">
      <c r="B96" s="2832" t="s">
        <v>88</v>
      </c>
      <c r="C96" s="2825">
        <f>C94/C95</f>
        <v>1.0404210451702078</v>
      </c>
      <c r="D96" s="2825">
        <f t="shared" ref="D96:AE96" si="7">D94/D95</f>
        <v>1.0588337700094879</v>
      </c>
      <c r="E96" s="2825">
        <f t="shared" si="7"/>
        <v>1.1506793646306341</v>
      </c>
      <c r="F96" s="2825">
        <f t="shared" si="7"/>
        <v>1.2070003488815506</v>
      </c>
      <c r="G96" s="2825">
        <f t="shared" si="7"/>
        <v>1.1760850675267678</v>
      </c>
      <c r="H96" s="2825">
        <f t="shared" si="7"/>
        <v>1.021582022234824</v>
      </c>
      <c r="I96" s="2825">
        <f t="shared" si="7"/>
        <v>1.0268268029457375</v>
      </c>
      <c r="J96" s="2825">
        <f t="shared" si="7"/>
        <v>1.0137978987388605</v>
      </c>
      <c r="K96" s="2825">
        <f t="shared" si="7"/>
        <v>1.1053546283728068</v>
      </c>
      <c r="L96" s="2825">
        <f t="shared" si="7"/>
        <v>1.0652272302112689</v>
      </c>
      <c r="M96" s="2825">
        <f t="shared" si="7"/>
        <v>1.0233249511676796</v>
      </c>
      <c r="N96" s="2825">
        <f t="shared" si="7"/>
        <v>0.96530414712232893</v>
      </c>
      <c r="O96" s="2825">
        <f t="shared" si="7"/>
        <v>0.96256684491978617</v>
      </c>
      <c r="P96" s="2825">
        <f t="shared" si="7"/>
        <v>0.84053011589486526</v>
      </c>
      <c r="Q96" s="2825">
        <f t="shared" si="7"/>
        <v>0.94860561693479395</v>
      </c>
      <c r="R96" s="2825">
        <f t="shared" si="7"/>
        <v>1.0037747438920483</v>
      </c>
      <c r="S96" s="2825">
        <f t="shared" si="7"/>
        <v>0.9551542066689227</v>
      </c>
      <c r="T96" s="2825">
        <f t="shared" si="7"/>
        <v>0.87217738194637728</v>
      </c>
      <c r="U96" s="2825">
        <f t="shared" si="7"/>
        <v>1.0311463503767815</v>
      </c>
      <c r="V96" s="2825">
        <f t="shared" si="7"/>
        <v>1.0112911009734022</v>
      </c>
      <c r="W96" s="2825">
        <f t="shared" si="7"/>
        <v>1.0120371192611668</v>
      </c>
      <c r="X96" s="2825">
        <f t="shared" si="7"/>
        <v>0.99754629172056097</v>
      </c>
      <c r="Y96" s="2825">
        <f t="shared" si="7"/>
        <v>0.99103736822675259</v>
      </c>
      <c r="Z96" s="2825">
        <f t="shared" si="7"/>
        <v>0.91974838193023234</v>
      </c>
      <c r="AA96" s="2825">
        <f t="shared" si="7"/>
        <v>0.97393992439337784</v>
      </c>
      <c r="AB96" s="2825">
        <f t="shared" si="7"/>
        <v>0.88260640065687868</v>
      </c>
      <c r="AC96" s="2825">
        <f t="shared" si="7"/>
        <v>1.0022358319675666</v>
      </c>
      <c r="AD96" s="2825">
        <f t="shared" si="7"/>
        <v>0.87619448018182333</v>
      </c>
      <c r="AE96" s="2825">
        <f t="shared" si="7"/>
        <v>0.95269248627861847</v>
      </c>
    </row>
    <row r="97" spans="2:31" x14ac:dyDescent="0.25">
      <c r="B97" s="74" t="s">
        <v>42</v>
      </c>
      <c r="C97" s="2825">
        <f>Table!C89/Table!C$83</f>
        <v>2.0003325297198438E-2</v>
      </c>
      <c r="D97" s="2825">
        <f>Table!D89/Table!D$83</f>
        <v>2.0472152608511564E-2</v>
      </c>
      <c r="E97" s="2825">
        <f>Table!E89/Table!E$83</f>
        <v>2.1146868453243532E-2</v>
      </c>
      <c r="F97" s="2825">
        <f>Table!F89/Table!F$83</f>
        <v>2.1092469422004139E-2</v>
      </c>
      <c r="G97" s="2825">
        <f>Table!G89/Table!G$83</f>
        <v>2.0593509740582949E-2</v>
      </c>
      <c r="H97" s="2825">
        <f>Table!H89/Table!H$83</f>
        <v>2.1272350152847081E-2</v>
      </c>
      <c r="I97" s="2825">
        <f>Table!I89/Table!I$83</f>
        <v>2.1783657061959776E-2</v>
      </c>
      <c r="J97" s="2825">
        <f>Table!J89/Table!J$83</f>
        <v>2.2734013805498724E-2</v>
      </c>
      <c r="K97" s="2825">
        <f>Table!K89/Table!K$83</f>
        <v>2.4178911452988103E-2</v>
      </c>
      <c r="L97" s="2825">
        <f>Table!L89/Table!L$83</f>
        <v>2.6034046145188519E-2</v>
      </c>
      <c r="M97" s="2825">
        <f>Table!M89/Table!M$83</f>
        <v>3.1172351733640788E-2</v>
      </c>
      <c r="N97" s="2825">
        <f>Table!N89/Table!N$83</f>
        <v>3.3692209033079977E-2</v>
      </c>
      <c r="O97" s="2825">
        <f>Table!O89/Table!O$83</f>
        <v>3.5038054103760242E-2</v>
      </c>
      <c r="P97" s="2825">
        <f>Table!P89/Table!P$83</f>
        <v>3.9350011274224751E-2</v>
      </c>
      <c r="Q97" s="2825">
        <f>Table!Q89/Table!Q$83</f>
        <v>3.8287679291276987E-2</v>
      </c>
      <c r="R97" s="2825">
        <f>Table!R89/Table!R$83</f>
        <v>4.1384395455571439E-2</v>
      </c>
      <c r="S97" s="2825">
        <f>Table!S89/Table!S$83</f>
        <v>4.2391292777174024E-2</v>
      </c>
      <c r="T97" s="2825">
        <f>Table!T89/Table!T$83</f>
        <v>4.1917160148806303E-2</v>
      </c>
      <c r="U97" s="2825">
        <f>Table!U89/Table!U$83</f>
        <v>2.7126078905007178E-2</v>
      </c>
      <c r="V97" s="2825">
        <f>Table!V89/Table!V$83</f>
        <v>2.8093552472312877E-2</v>
      </c>
      <c r="W97" s="2825">
        <f>Table!W89/Table!W$83</f>
        <v>2.7628132572954305E-2</v>
      </c>
      <c r="X97" s="2825">
        <f>Table!X89/Table!X$83</f>
        <v>2.9874209620841433E-2</v>
      </c>
      <c r="Y97" s="2825">
        <f>Table!Y89/Table!Y$83</f>
        <v>2.8226686482160857E-2</v>
      </c>
      <c r="Z97" s="2825">
        <f>Table!Z89/Table!Z$83</f>
        <v>3.6246965258838394E-2</v>
      </c>
      <c r="AA97" s="2825">
        <f>Table!AA89/Table!AA$83</f>
        <v>3.6849010599882395E-2</v>
      </c>
      <c r="AB97" s="2825">
        <f>Table!AB89/Table!AB$83</f>
        <v>3.5598494528323206E-2</v>
      </c>
      <c r="AC97" s="2825">
        <f>Table!AC89/Table!AC$83</f>
        <v>4.8196497489675118E-2</v>
      </c>
      <c r="AD97" s="2825">
        <f>Table!AD89/Table!AD$83</f>
        <v>4.5705976485718253E-2</v>
      </c>
      <c r="AE97" s="2825">
        <f>Table!AE89/Table!AE$83</f>
        <v>4.5736557483077277E-2</v>
      </c>
    </row>
    <row r="98" spans="2:31" ht="30" x14ac:dyDescent="0.25">
      <c r="B98" s="939" t="s">
        <v>43</v>
      </c>
      <c r="C98" s="940">
        <v>10131.299999999999</v>
      </c>
      <c r="D98" s="941">
        <v>7822.4</v>
      </c>
      <c r="E98" s="942">
        <v>-3646.8</v>
      </c>
      <c r="F98" s="943">
        <v>3415.2</v>
      </c>
      <c r="G98" s="944">
        <v>1242.4000000000001</v>
      </c>
      <c r="H98" s="945">
        <v>-2319.3000000000002</v>
      </c>
      <c r="I98" s="946">
        <v>9030.7000000000007</v>
      </c>
      <c r="J98" s="947">
        <v>11787.3</v>
      </c>
      <c r="K98" s="948">
        <v>-12275.2</v>
      </c>
      <c r="L98" s="949">
        <v>11996.5</v>
      </c>
      <c r="M98" s="950">
        <v>2020.7</v>
      </c>
      <c r="N98" s="951">
        <v>-15367.4</v>
      </c>
      <c r="O98" s="952">
        <v>9474.9</v>
      </c>
      <c r="P98" s="953">
        <v>-1046.7</v>
      </c>
      <c r="Q98" s="954">
        <v>5812.6</v>
      </c>
      <c r="R98" s="955">
        <v>-9840</v>
      </c>
      <c r="S98" s="956">
        <v>1497.6</v>
      </c>
      <c r="T98" s="957">
        <v>-15057</v>
      </c>
      <c r="U98" s="958">
        <v>17019.8</v>
      </c>
      <c r="V98" s="959">
        <v>-3753.8</v>
      </c>
      <c r="W98" s="960">
        <v>10214.4</v>
      </c>
      <c r="X98" s="961">
        <v>12053.7</v>
      </c>
      <c r="Y98" s="962">
        <v>12353</v>
      </c>
      <c r="Z98" s="963">
        <v>-3102</v>
      </c>
      <c r="AA98" s="964">
        <v>6599.5</v>
      </c>
      <c r="AB98" s="965">
        <v>-17999.400000000001</v>
      </c>
      <c r="AC98" s="966">
        <v>4772.6000000000004</v>
      </c>
      <c r="AD98" s="967">
        <v>-13459.1</v>
      </c>
      <c r="AE98" s="968">
        <v>-12659.5</v>
      </c>
    </row>
    <row r="99" spans="2:31" ht="15" customHeight="1" x14ac:dyDescent="0.25">
      <c r="B99" s="3753" t="s">
        <v>54</v>
      </c>
      <c r="C99" s="3754"/>
      <c r="D99" s="3755"/>
      <c r="E99" s="3756"/>
      <c r="F99" s="3757"/>
      <c r="G99" s="3758"/>
      <c r="H99" s="3759"/>
      <c r="I99" s="3760"/>
      <c r="J99" s="3761"/>
      <c r="K99" s="3762"/>
      <c r="L99" s="3763"/>
      <c r="M99" s="3764"/>
      <c r="N99" s="3765"/>
      <c r="O99" s="3766"/>
      <c r="P99" s="3767"/>
      <c r="Q99" s="3768"/>
      <c r="R99" s="3769"/>
      <c r="S99" s="3770"/>
      <c r="T99" s="3771"/>
      <c r="U99" s="3772"/>
      <c r="V99" s="3773"/>
      <c r="W99" s="3774"/>
      <c r="X99" s="3775"/>
      <c r="Y99" s="3776"/>
      <c r="Z99" s="3777"/>
      <c r="AA99" s="3778"/>
      <c r="AB99" s="3779"/>
      <c r="AC99" s="3780"/>
      <c r="AD99" s="3781"/>
      <c r="AE99" s="969" t="s">
        <v>35</v>
      </c>
    </row>
    <row r="100" spans="2:31" x14ac:dyDescent="0.25">
      <c r="B100" s="970" t="s">
        <v>37</v>
      </c>
      <c r="C100" s="971">
        <v>28586.063999999998</v>
      </c>
      <c r="D100" s="972">
        <v>31695.463</v>
      </c>
      <c r="E100" s="973">
        <v>34893.771999999997</v>
      </c>
      <c r="F100" s="974">
        <v>38678.417000000001</v>
      </c>
      <c r="G100" s="975">
        <v>41528.930999999997</v>
      </c>
      <c r="H100" s="976">
        <v>43736.317000000003</v>
      </c>
      <c r="I100" s="977">
        <v>47267.582000000002</v>
      </c>
      <c r="J100" s="978">
        <v>50686.959000000003</v>
      </c>
      <c r="K100" s="979">
        <v>55936.417999999998</v>
      </c>
      <c r="L100" s="980">
        <v>60593.675999999999</v>
      </c>
      <c r="M100" s="981">
        <v>62946.000999999997</v>
      </c>
      <c r="N100" s="982">
        <v>66884.872000000003</v>
      </c>
      <c r="O100" s="983">
        <v>73512.483999999997</v>
      </c>
      <c r="P100" s="984">
        <v>78559.37</v>
      </c>
      <c r="Q100" s="985">
        <v>72432.430999999997</v>
      </c>
      <c r="R100" s="986">
        <v>70991.112999999998</v>
      </c>
      <c r="S100" s="987">
        <v>62797.095000000001</v>
      </c>
      <c r="T100" s="988">
        <v>58403.599000000002</v>
      </c>
      <c r="U100" s="989">
        <v>56312.618999999999</v>
      </c>
      <c r="V100" s="990">
        <v>54854.470999999998</v>
      </c>
      <c r="W100" s="991">
        <v>54147.463000000003</v>
      </c>
      <c r="X100" s="992">
        <v>53104.065000000002</v>
      </c>
      <c r="Y100" s="993">
        <v>54695.506000000001</v>
      </c>
      <c r="Z100" s="994">
        <v>56505.09</v>
      </c>
      <c r="AA100" s="995">
        <v>57332.894999999997</v>
      </c>
      <c r="AB100" s="996">
        <v>51625.945</v>
      </c>
      <c r="AC100" s="997">
        <v>59214.902999999998</v>
      </c>
      <c r="AD100" s="998">
        <v>72996.698000000004</v>
      </c>
      <c r="AE100" s="999" t="s">
        <v>35</v>
      </c>
    </row>
    <row r="101" spans="2:31" x14ac:dyDescent="0.25">
      <c r="B101" s="2827" t="s">
        <v>83</v>
      </c>
      <c r="C101" s="2825">
        <f>Table!C93/Table!C$92</f>
        <v>0.54593500120113936</v>
      </c>
      <c r="D101" s="2825">
        <f>Table!D93/Table!D$92</f>
        <v>0.53811715745002842</v>
      </c>
      <c r="E101" s="2825">
        <f>Table!E93/Table!E$92</f>
        <v>0.54093609205957471</v>
      </c>
      <c r="F101" s="2825">
        <f>Table!F93/Table!F$92</f>
        <v>0.53465101575171126</v>
      </c>
      <c r="G101" s="2825">
        <f>Table!G93/Table!G$92</f>
        <v>0.52141768292682922</v>
      </c>
      <c r="H101" s="2825">
        <f>Table!H93/Table!H$92</f>
        <v>0.53961606429591613</v>
      </c>
      <c r="I101" s="2825">
        <f>Table!I93/Table!I$92</f>
        <v>0.54998097029126647</v>
      </c>
      <c r="J101" s="2825">
        <f>Table!J93/Table!J$92</f>
        <v>0.50847140121555245</v>
      </c>
      <c r="K101" s="2825">
        <f>Table!K93/Table!K$92</f>
        <v>0.50963090902264108</v>
      </c>
      <c r="L101" s="2825">
        <f>Table!L93/Table!L$92</f>
        <v>0.53192296418903773</v>
      </c>
      <c r="M101" s="2825">
        <f>Table!M93/Table!M$92</f>
        <v>0.51500157736563335</v>
      </c>
      <c r="N101" s="2825">
        <f>Table!N93/Table!N$92</f>
        <v>0.52821093986098522</v>
      </c>
      <c r="O101" s="2825">
        <f>Table!O93/Table!O$92</f>
        <v>0.53873254088242228</v>
      </c>
      <c r="P101" s="2825">
        <f>Table!P93/Table!P$92</f>
        <v>0.53907310451813073</v>
      </c>
      <c r="Q101" s="2825">
        <f>Table!Q93/Table!Q$92</f>
        <v>0.53647461142801078</v>
      </c>
      <c r="R101" s="2825">
        <f>Table!R93/Table!R$92</f>
        <v>0.50704041342468931</v>
      </c>
      <c r="S101" s="2825">
        <f>Table!S93/Table!S$92</f>
        <v>0.49852521408182682</v>
      </c>
      <c r="T101" s="2825">
        <f>Table!T93/Table!T$92</f>
        <v>0.51416054896726393</v>
      </c>
      <c r="U101" s="2825">
        <f>Table!U93/Table!U$92</f>
        <v>0.52264671831863929</v>
      </c>
      <c r="V101" s="2825">
        <f>Table!V93/Table!V$92</f>
        <v>0.48086509701664237</v>
      </c>
      <c r="W101" s="2825">
        <f>Table!W93/Table!W$92</f>
        <v>0.46362626813981067</v>
      </c>
      <c r="X101" s="2825">
        <f>Table!X93/Table!X$92</f>
        <v>0.40416714411214238</v>
      </c>
      <c r="Y101" s="2825">
        <f>Table!Y93/Table!Y$92</f>
        <v>0.39632153125123076</v>
      </c>
      <c r="Z101" s="2825">
        <f>Table!Z93/Table!Z$92</f>
        <v>0.42736023230385917</v>
      </c>
      <c r="AA101" s="2825">
        <f>Table!AA93/Table!AA$92</f>
        <v>0.37908994334277618</v>
      </c>
      <c r="AB101" s="2825">
        <f>Table!AB93/Table!AB$92</f>
        <v>0.39199413722072574</v>
      </c>
      <c r="AC101" s="2825">
        <f>Table!AC93/Table!AC$92</f>
        <v>0.40066092004266257</v>
      </c>
      <c r="AD101" s="2825">
        <f>Table!AD93/Table!AD$92</f>
        <v>0.45217549659597117</v>
      </c>
      <c r="AE101" s="2825">
        <f>Table!AE93/Table!AE92</f>
        <v>0.41850533807829182</v>
      </c>
    </row>
    <row r="102" spans="2:31" x14ac:dyDescent="0.25">
      <c r="B102" s="2828" t="s">
        <v>84</v>
      </c>
      <c r="C102" s="2825">
        <f>Table!C94/Table!C$92</f>
        <v>6.9769038058958788E-2</v>
      </c>
      <c r="D102" s="2825">
        <f>Table!D94/Table!D$92</f>
        <v>0.11050507598209219</v>
      </c>
      <c r="E102" s="2825">
        <f>Table!E94/Table!E$92</f>
        <v>7.779722788188366E-2</v>
      </c>
      <c r="F102" s="2825">
        <f>Table!F94/Table!F$92</f>
        <v>8.7142974956703409E-2</v>
      </c>
      <c r="G102" s="2825">
        <f>Table!G94/Table!G$92</f>
        <v>0.12123983739837399</v>
      </c>
      <c r="H102" s="2825">
        <f>Table!H94/Table!H$92</f>
        <v>0.10097073277009852</v>
      </c>
      <c r="I102" s="2825">
        <f>Table!I94/Table!I$92</f>
        <v>0.12387220990888127</v>
      </c>
      <c r="J102" s="2825">
        <f>Table!J94/Table!J$92</f>
        <v>0.11964032969777703</v>
      </c>
      <c r="K102" s="2825">
        <f>Table!K94/Table!K$92</f>
        <v>0.13017684827094206</v>
      </c>
      <c r="L102" s="2825">
        <f>Table!L94/Table!L$92</f>
        <v>0.1154157830307419</v>
      </c>
      <c r="M102" s="2825">
        <f>Table!M94/Table!M$92</f>
        <v>0.1014495159978083</v>
      </c>
      <c r="N102" s="2825">
        <f>Table!N94/Table!N$92</f>
        <v>7.9903294046539744E-2</v>
      </c>
      <c r="O102" s="2825">
        <f>Table!O94/Table!O$92</f>
        <v>8.0155901077714739E-2</v>
      </c>
      <c r="P102" s="2825">
        <f>Table!P94/Table!P$92</f>
        <v>0.11502811712235796</v>
      </c>
      <c r="Q102" s="2825">
        <f>Table!Q94/Table!Q$92</f>
        <v>0.10696416308110608</v>
      </c>
      <c r="R102" s="2825">
        <f>Table!R94/Table!R$92</f>
        <v>9.4196376727441647E-2</v>
      </c>
      <c r="S102" s="2825">
        <f>Table!S94/Table!S$92</f>
        <v>6.8664763717094832E-2</v>
      </c>
      <c r="T102" s="2825">
        <f>Table!T94/Table!T$92</f>
        <v>5.869568937488235E-2</v>
      </c>
      <c r="U102" s="2825">
        <f>Table!U94/Table!U$92</f>
        <v>5.1812271796241871E-2</v>
      </c>
      <c r="V102" s="2825">
        <f>Table!V94/Table!V$92</f>
        <v>6.0587468364138357E-2</v>
      </c>
      <c r="W102" s="2825">
        <f>Table!W94/Table!W$92</f>
        <v>6.7665493421671774E-2</v>
      </c>
      <c r="X102" s="2825">
        <f>Table!X94/Table!X$92</f>
        <v>7.7728123448302197E-2</v>
      </c>
      <c r="Y102" s="2825">
        <f>Table!Y94/Table!Y$92</f>
        <v>0.10105943050687251</v>
      </c>
      <c r="Z102" s="2825">
        <f>Table!Z94/Table!Z$92</f>
        <v>7.4817616375988091E-2</v>
      </c>
      <c r="AA102" s="2825">
        <f>Table!AA94/Table!AA$92</f>
        <v>9.4405099150141641E-2</v>
      </c>
      <c r="AB102" s="2825">
        <f>Table!AB94/Table!AB$92</f>
        <v>9.2101093329107903E-2</v>
      </c>
      <c r="AC102" s="2825">
        <f>Table!AC94/Table!AC$92</f>
        <v>9.7949049708880451E-2</v>
      </c>
      <c r="AD102" s="2825">
        <f>Table!AD94/Table!AD$92</f>
        <v>0.10191073880032499</v>
      </c>
      <c r="AE102" s="2825">
        <f>Table!AE94/Table!AE$92</f>
        <v>9.9507254311524768E-2</v>
      </c>
    </row>
    <row r="103" spans="2:31" x14ac:dyDescent="0.25">
      <c r="B103" s="2829" t="s">
        <v>85</v>
      </c>
      <c r="C103" s="2825">
        <f>Table!C95/Table!C$92</f>
        <v>4.197124129173959E-2</v>
      </c>
      <c r="D103" s="2825">
        <f>Table!D95/Table!D$92</f>
        <v>8.3328078693486352E-2</v>
      </c>
      <c r="E103" s="2825">
        <f>Table!E95/Table!E$92</f>
        <v>5.0219531093063964E-2</v>
      </c>
      <c r="F103" s="2825">
        <f>Table!F95/Table!F$92</f>
        <v>6.0065425955961184E-2</v>
      </c>
      <c r="G103" s="2825">
        <f>Table!G95/Table!G$92</f>
        <v>9.5553861788617883E-2</v>
      </c>
      <c r="H103" s="2825">
        <f>Table!H95/Table!H$92</f>
        <v>7.4027451644919987E-2</v>
      </c>
      <c r="I103" s="2825">
        <f>Table!I95/Table!I$92</f>
        <v>9.6335101976850926E-2</v>
      </c>
      <c r="J103" s="2825">
        <f>Table!J95/Table!J$92</f>
        <v>9.5121138955957044E-2</v>
      </c>
      <c r="K103" s="2825">
        <f>Table!K95/Table!K$92</f>
        <v>0.10517027747531259</v>
      </c>
      <c r="L103" s="2825">
        <f>Table!L95/Table!L$92</f>
        <v>8.8156692356764765E-2</v>
      </c>
      <c r="M103" s="2825">
        <f>Table!M95/Table!M$92</f>
        <v>7.5447888820628625E-2</v>
      </c>
      <c r="N103" s="2825">
        <f>Table!N95/Table!N$92</f>
        <v>5.255364158355999E-2</v>
      </c>
      <c r="O103" s="2825">
        <f>Table!O95/Table!O$92</f>
        <v>5.1888428089934394E-2</v>
      </c>
      <c r="P103" s="2825">
        <f>Table!P95/Table!P$92</f>
        <v>8.6820502876349293E-2</v>
      </c>
      <c r="Q103" s="2825">
        <f>Table!Q95/Table!Q$92</f>
        <v>8.0657594147243911E-2</v>
      </c>
      <c r="R103" s="2825">
        <f>Table!R95/Table!R$92</f>
        <v>7.1347694808965273E-2</v>
      </c>
      <c r="S103" s="2825">
        <f>Table!S95/Table!S$92</f>
        <v>4.7050428163653665E-2</v>
      </c>
      <c r="T103" s="2825">
        <f>Table!T95/Table!T$92</f>
        <v>3.6244160377842803E-2</v>
      </c>
      <c r="U103" s="2825">
        <f>Table!U95/Table!U$92</f>
        <v>2.8372962864012825E-2</v>
      </c>
      <c r="V103" s="2825">
        <f>Table!V95/Table!V$92</f>
        <v>4.0589769154076236E-2</v>
      </c>
      <c r="W103" s="2825">
        <f>Table!W95/Table!W$92</f>
        <v>4.7921097705584524E-2</v>
      </c>
      <c r="X103" s="2825">
        <f>Table!X95/Table!X$92</f>
        <v>6.2316183491845228E-2</v>
      </c>
      <c r="Y103" s="2825">
        <f>Table!Y95/Table!Y$92</f>
        <v>8.6428261982592264E-2</v>
      </c>
      <c r="Z103" s="2825">
        <f>Table!Z95/Table!Z$92</f>
        <v>5.5996701858789369E-2</v>
      </c>
      <c r="AA103" s="2825">
        <f>Table!AA95/Table!AA$92</f>
        <v>7.6540368271954679E-2</v>
      </c>
      <c r="AB103" s="2825">
        <f>Table!AB95/Table!AB$92</f>
        <v>7.6988591348439231E-2</v>
      </c>
      <c r="AC103" s="2825">
        <f>Table!AC95/Table!AC$92</f>
        <v>7.7579424055391394E-2</v>
      </c>
      <c r="AD103" s="2825">
        <f>Table!AD95/Table!AD$92</f>
        <v>7.3992099291177546E-2</v>
      </c>
      <c r="AE103" s="2825">
        <f>Table!AE95/Table!AE$92</f>
        <v>7.4911032028469757E-2</v>
      </c>
    </row>
    <row r="104" spans="2:31" x14ac:dyDescent="0.25">
      <c r="B104" s="2830" t="s">
        <v>86</v>
      </c>
      <c r="C104" s="2825">
        <f>Table!C96/Table!C$92</f>
        <v>0.10604344692679914</v>
      </c>
      <c r="D104" s="2825">
        <f>Table!D96/Table!D$92</f>
        <v>0.15120751623683712</v>
      </c>
      <c r="E104" s="2825">
        <f>Table!E96/Table!E$92</f>
        <v>0.19488047751599852</v>
      </c>
      <c r="F104" s="2825">
        <f>Table!F96/Table!F$92</f>
        <v>0.18508947961624103</v>
      </c>
      <c r="G104" s="2825">
        <f>Table!G96/Table!G$92</f>
        <v>0.22037601626016259</v>
      </c>
      <c r="H104" s="2825">
        <f>Table!H96/Table!H$92</f>
        <v>0.23350843641821395</v>
      </c>
      <c r="I104" s="2825">
        <f>Table!I96/Table!I$92</f>
        <v>0.2869456198088074</v>
      </c>
      <c r="J104" s="2825">
        <f>Table!J96/Table!J$92</f>
        <v>0.28015985346765465</v>
      </c>
      <c r="K104" s="2825">
        <f>Table!K96/Table!K$92</f>
        <v>0.28511620921413283</v>
      </c>
      <c r="L104" s="2825">
        <f>Table!L96/Table!L$92</f>
        <v>0.31974689218779634</v>
      </c>
      <c r="M104" s="2825">
        <f>Table!M96/Table!M$92</f>
        <v>0.28955451873744337</v>
      </c>
      <c r="N104" s="2825">
        <f>Table!N96/Table!N$92</f>
        <v>0.32219703838017527</v>
      </c>
      <c r="O104" s="2825">
        <f>Table!O96/Table!O$92</f>
        <v>0.31711444304201286</v>
      </c>
      <c r="P104" s="2825">
        <f>Table!P96/Table!P$92</f>
        <v>0.29938594790252732</v>
      </c>
      <c r="Q104" s="2825">
        <f>Table!Q96/Table!Q$92</f>
        <v>0.30242042858544377</v>
      </c>
      <c r="R104" s="2825">
        <f>Table!R96/Table!R$92</f>
        <v>0.30449425153872955</v>
      </c>
      <c r="S104" s="2825">
        <f>Table!S96/Table!S$92</f>
        <v>0.32521408182683159</v>
      </c>
      <c r="T104" s="2825">
        <f>Table!T96/Table!T$92</f>
        <v>0.39538306210106611</v>
      </c>
      <c r="U104" s="2825">
        <f>Table!U96/Table!U$92</f>
        <v>0.39691869267076318</v>
      </c>
      <c r="V104" s="2825">
        <f>Table!V96/Table!V$92</f>
        <v>0.33982667382467979</v>
      </c>
      <c r="W104" s="2825">
        <f>Table!W96/Table!W$92</f>
        <v>0.30646163112424474</v>
      </c>
      <c r="X104" s="2825">
        <f>Table!X96/Table!X$92</f>
        <v>0.23154195790840687</v>
      </c>
      <c r="Y104" s="2825">
        <f>Table!Y96/Table!Y$92</f>
        <v>0.23508329723130242</v>
      </c>
      <c r="Z104" s="2825">
        <f>Table!Z96/Table!Z$92</f>
        <v>0.27586083278065571</v>
      </c>
      <c r="AA104" s="2825">
        <f>Table!AA96/Table!AA$92</f>
        <v>0.21836048158640226</v>
      </c>
      <c r="AB104" s="2825">
        <f>Table!AB96/Table!AB$92</f>
        <v>0.24496910156868959</v>
      </c>
      <c r="AC104" s="2825">
        <f>Table!AC96/Table!AC$92</f>
        <v>0.23791373070130961</v>
      </c>
      <c r="AD104" s="2825">
        <f>Table!AD96/Table!AD$92</f>
        <v>0.26251645981004679</v>
      </c>
      <c r="AE104" s="2825">
        <f>Table!AE96/Table!AE$92</f>
        <v>0.2070353134410074</v>
      </c>
    </row>
    <row r="105" spans="2:31" x14ac:dyDescent="0.25">
      <c r="B105" s="2831" t="s">
        <v>87</v>
      </c>
      <c r="C105" s="2825">
        <f>Table!C97/Table!C$92</f>
        <v>0.23127080544974091</v>
      </c>
      <c r="D105" s="2825">
        <f>Table!D97/Table!D$92</f>
        <v>0.25171826722996404</v>
      </c>
      <c r="E105" s="2825">
        <f>Table!E97/Table!E$92</f>
        <v>0.26960713978247769</v>
      </c>
      <c r="F105" s="2825">
        <f>Table!F97/Table!F$92</f>
        <v>0.25821260686697639</v>
      </c>
      <c r="G105" s="2825">
        <f>Table!G97/Table!G$92</f>
        <v>0.26519308943089431</v>
      </c>
      <c r="H105" s="2825">
        <f>Table!H97/Table!H$92</f>
        <v>0.28502263429276914</v>
      </c>
      <c r="I105" s="2825">
        <f>Table!I97/Table!I$92</f>
        <v>0.27199050753352588</v>
      </c>
      <c r="J105" s="2825">
        <f>Table!J97/Table!J$92</f>
        <v>0.25395470818416449</v>
      </c>
      <c r="K105" s="2825">
        <f>Table!K97/Table!K$92</f>
        <v>0.2232944091916044</v>
      </c>
      <c r="L105" s="2825">
        <f>Table!L97/Table!L$92</f>
        <v>0.21760720012414006</v>
      </c>
      <c r="M105" s="2825">
        <f>Table!M97/Table!M$92</f>
        <v>0.18768990652033141</v>
      </c>
      <c r="N105" s="2825">
        <f>Table!N97/Table!N$92</f>
        <v>0.18989120580235722</v>
      </c>
      <c r="O105" s="2825">
        <f>Table!O97/Table!O$92</f>
        <v>0.2231854307391431</v>
      </c>
      <c r="P105" s="2825">
        <f>Table!P97/Table!P$92</f>
        <v>0.20566220670932714</v>
      </c>
      <c r="Q105" s="2825">
        <f>Table!Q97/Table!Q$92</f>
        <v>0.19192442993090497</v>
      </c>
      <c r="R105" s="2825">
        <f>Table!R97/Table!R$92</f>
        <v>0.20038323075136452</v>
      </c>
      <c r="S105" s="2825">
        <f>Table!S97/Table!S$92</f>
        <v>0.16263875673961306</v>
      </c>
      <c r="T105" s="2825">
        <f>Table!T97/Table!T$92</f>
        <v>0.15784520081455242</v>
      </c>
      <c r="U105" s="2825">
        <f>Table!U97/Table!U$92</f>
        <v>0.13477602636031705</v>
      </c>
      <c r="V105" s="2825">
        <f>Table!V97/Table!V$92</f>
        <v>0.16648132525500423</v>
      </c>
      <c r="W105" s="2825">
        <f>Table!W97/Table!W$92</f>
        <v>0.16537107794236669</v>
      </c>
      <c r="X105" s="2825">
        <f>Table!X97/Table!X$92</f>
        <v>0.18120010694778657</v>
      </c>
      <c r="Y105" s="2825">
        <f>Table!Y97/Table!Y$92</f>
        <v>0.18549879878697176</v>
      </c>
      <c r="Z105" s="2825">
        <f>Table!Z97/Table!Z$92</f>
        <v>0.19378372080517664</v>
      </c>
      <c r="AA105" s="2825">
        <f>Table!AA97/Table!AA$92</f>
        <v>0.20380665722379604</v>
      </c>
      <c r="AB105" s="2825">
        <f>Table!AB97/Table!AB$92</f>
        <v>0.21680399302804626</v>
      </c>
      <c r="AC105" s="2825">
        <f>Table!AC97/Table!AC$92</f>
        <v>0.23530851677652859</v>
      </c>
      <c r="AD105" s="2825">
        <f>Table!AD97/Table!AD$92</f>
        <v>0.22302692404673186</v>
      </c>
      <c r="AE105" s="2825">
        <f>Table!AE97/Table!AE$92</f>
        <v>0.2262523952915412</v>
      </c>
    </row>
    <row r="106" spans="2:31" x14ac:dyDescent="0.25">
      <c r="B106" s="2832" t="s">
        <v>88</v>
      </c>
      <c r="C106" s="2825">
        <f>C104/C105</f>
        <v>0.45852500370974919</v>
      </c>
      <c r="D106" s="2825">
        <f t="shared" ref="D106:AD106" si="8">D104/D105</f>
        <v>0.60070140280561124</v>
      </c>
      <c r="E106" s="2825">
        <f t="shared" si="8"/>
        <v>0.72283129324108575</v>
      </c>
      <c r="F106" s="2825">
        <f t="shared" si="8"/>
        <v>0.716810390716491</v>
      </c>
      <c r="G106" s="2825">
        <f t="shared" si="8"/>
        <v>0.83100210768346428</v>
      </c>
      <c r="H106" s="2825">
        <f t="shared" si="8"/>
        <v>0.81926278240190242</v>
      </c>
      <c r="I106" s="2825">
        <f t="shared" si="8"/>
        <v>1.0549839492962383</v>
      </c>
      <c r="J106" s="2825">
        <f t="shared" si="8"/>
        <v>1.1031882632571102</v>
      </c>
      <c r="K106" s="2825">
        <f t="shared" si="8"/>
        <v>1.2768622835042878</v>
      </c>
      <c r="L106" s="2825">
        <f t="shared" si="8"/>
        <v>1.4693764360985659</v>
      </c>
      <c r="M106" s="2825">
        <f t="shared" si="8"/>
        <v>1.5427282377919322</v>
      </c>
      <c r="N106" s="2825">
        <f t="shared" si="8"/>
        <v>1.6967454444179197</v>
      </c>
      <c r="O106" s="2825">
        <f t="shared" si="8"/>
        <v>1.4208563793424898</v>
      </c>
      <c r="P106" s="2825">
        <f t="shared" si="8"/>
        <v>1.4557168898107988</v>
      </c>
      <c r="Q106" s="2825">
        <f t="shared" si="8"/>
        <v>1.5757265955893089</v>
      </c>
      <c r="R106" s="2825">
        <f t="shared" si="8"/>
        <v>1.519559547957114</v>
      </c>
      <c r="S106" s="2825">
        <f t="shared" si="8"/>
        <v>1.999609984399376</v>
      </c>
      <c r="T106" s="2825">
        <f t="shared" si="8"/>
        <v>2.5048785776235909</v>
      </c>
      <c r="U106" s="2825">
        <f t="shared" si="8"/>
        <v>2.9450244482621906</v>
      </c>
      <c r="V106" s="2825">
        <f t="shared" si="8"/>
        <v>2.0412299896349184</v>
      </c>
      <c r="W106" s="2825">
        <f t="shared" si="8"/>
        <v>1.8531755064875939</v>
      </c>
      <c r="X106" s="2825">
        <f t="shared" si="8"/>
        <v>1.2778246205733559</v>
      </c>
      <c r="Y106" s="2825">
        <f t="shared" si="8"/>
        <v>1.267303609341826</v>
      </c>
      <c r="Z106" s="2825">
        <f t="shared" si="8"/>
        <v>1.4235500878734624</v>
      </c>
      <c r="AA106" s="2825">
        <f t="shared" si="8"/>
        <v>1.0714099556945529</v>
      </c>
      <c r="AB106" s="2825">
        <f t="shared" si="8"/>
        <v>1.1299104695779281</v>
      </c>
      <c r="AC106" s="2825">
        <f t="shared" si="8"/>
        <v>1.0110714816466044</v>
      </c>
      <c r="AD106" s="2825">
        <f t="shared" si="8"/>
        <v>1.1770617423528673</v>
      </c>
      <c r="AE106" s="2825">
        <f t="shared" ref="AE106" si="9">AE104/AE105</f>
        <v>0.9150635208711434</v>
      </c>
    </row>
    <row r="107" spans="2:31" x14ac:dyDescent="0.25">
      <c r="B107" s="74" t="s">
        <v>42</v>
      </c>
      <c r="C107" s="2825">
        <f>Table!C98/Table!C$92</f>
        <v>5.0893990871340812E-2</v>
      </c>
      <c r="D107" s="2825">
        <f>Table!D98/Table!D$92</f>
        <v>6.3213317359228194E-2</v>
      </c>
      <c r="E107" s="2825">
        <f>Table!E98/Table!E$92</f>
        <v>5.0563893591987832E-2</v>
      </c>
      <c r="F107" s="2825">
        <f>Table!F98/Table!F$92</f>
        <v>5.880089067267779E-2</v>
      </c>
      <c r="G107" s="2825">
        <f>Table!G98/Table!G$92</f>
        <v>8.2901422764227642E-2</v>
      </c>
      <c r="H107" s="2825">
        <f>Table!H98/Table!H$92</f>
        <v>8.2427558159238912E-2</v>
      </c>
      <c r="I107" s="2825">
        <f>Table!I98/Table!I$92</f>
        <v>8.4536682562070434E-2</v>
      </c>
      <c r="J107" s="2825">
        <f>Table!J98/Table!J$92</f>
        <v>7.3828157522271246E-2</v>
      </c>
      <c r="K107" s="2825">
        <f>Table!K98/Table!K$92</f>
        <v>6.9293733338339658E-2</v>
      </c>
      <c r="L107" s="2825">
        <f>Table!L98/Table!L$92</f>
        <v>6.7225296987879102E-2</v>
      </c>
      <c r="M107" s="2825">
        <f>Table!M98/Table!M$92</f>
        <v>5.7167051322496554E-2</v>
      </c>
      <c r="N107" s="2825">
        <f>Table!N98/Table!N$92</f>
        <v>5.1450589301903896E-2</v>
      </c>
      <c r="O107" s="2825">
        <f>Table!O98/Table!O$92</f>
        <v>5.3747035244184921E-2</v>
      </c>
      <c r="P107" s="2825">
        <f>Table!P98/Table!P$92</f>
        <v>7.0919785404951197E-2</v>
      </c>
      <c r="Q107" s="2825">
        <f>Table!Q98/Table!Q$92</f>
        <v>5.7266191083516702E-2</v>
      </c>
      <c r="R107" s="2825">
        <f>Table!R98/Table!R$92</f>
        <v>4.5813494367669259E-2</v>
      </c>
      <c r="S107" s="2825">
        <f>Table!S98/Table!S$92</f>
        <v>3.6520773866159213E-2</v>
      </c>
      <c r="T107" s="2825">
        <f>Table!T98/Table!T$92</f>
        <v>4.0539384294197171E-2</v>
      </c>
      <c r="U107" s="2825">
        <f>Table!U98/Table!U$92</f>
        <v>3.5996081574494611E-2</v>
      </c>
      <c r="V107" s="2825">
        <f>Table!V98/Table!V$92</f>
        <v>4.0628115653040878E-2</v>
      </c>
      <c r="W107" s="2825">
        <f>Table!W98/Table!W$92</f>
        <v>3.5649080539818176E-2</v>
      </c>
      <c r="X107" s="2825">
        <f>Table!X98/Table!X$92</f>
        <v>3.8520300981627897E-2</v>
      </c>
      <c r="Y107" s="2825">
        <f>Table!Y98/Table!Y$92</f>
        <v>6.6913473277933122E-2</v>
      </c>
      <c r="Z107" s="2825">
        <f>Table!Z98/Table!Z$92</f>
        <v>4.6514545878219724E-2</v>
      </c>
      <c r="AA107" s="2825">
        <f>Table!AA98/Table!AA$92</f>
        <v>6.1667847025495749E-2</v>
      </c>
      <c r="AB107" s="2825">
        <f>Table!AB98/Table!AB$92</f>
        <v>7.098716526699414E-2</v>
      </c>
      <c r="AC107" s="2825">
        <f>Table!AC98/Table!AC$92</f>
        <v>7.2788627978948472E-2</v>
      </c>
      <c r="AD107" s="2825">
        <f>Table!AD98/Table!AD$92</f>
        <v>8.3545793292802512E-2</v>
      </c>
      <c r="AE107" s="2825">
        <f>Table!AE98/Table!AE$92</f>
        <v>8.1960032849712566E-2</v>
      </c>
    </row>
    <row r="108" spans="2:31" ht="30" x14ac:dyDescent="0.25">
      <c r="B108" s="1011" t="s">
        <v>43</v>
      </c>
      <c r="C108" s="1012">
        <v>-648.577</v>
      </c>
      <c r="D108" s="1013">
        <v>4808.4449999999997</v>
      </c>
      <c r="E108" s="1014">
        <v>7087.4560000000001</v>
      </c>
      <c r="F108" s="1015">
        <v>9344.2389999999996</v>
      </c>
      <c r="G108" s="1016">
        <v>2279.1309999999999</v>
      </c>
      <c r="H108" s="1017">
        <v>14026.027</v>
      </c>
      <c r="I108" s="1018">
        <v>9700.0419999999995</v>
      </c>
      <c r="J108" s="1019">
        <v>14636.922</v>
      </c>
      <c r="K108" s="1020">
        <v>9763.3989999999994</v>
      </c>
      <c r="L108" s="1021">
        <v>19584.687000000002</v>
      </c>
      <c r="M108" s="1022">
        <v>20523.484</v>
      </c>
      <c r="N108" s="1023">
        <v>24699.348999999998</v>
      </c>
      <c r="O108" s="1024">
        <v>16078.129000000001</v>
      </c>
      <c r="P108" s="1025">
        <v>16627.154999999999</v>
      </c>
      <c r="Q108" s="1026">
        <v>19672.422999999999</v>
      </c>
      <c r="R108" s="1027">
        <v>2892.692</v>
      </c>
      <c r="S108" s="1028">
        <v>1006.19</v>
      </c>
      <c r="T108" s="1029">
        <v>12665.465</v>
      </c>
      <c r="U108" s="1030">
        <v>22448.620999999999</v>
      </c>
      <c r="V108" s="1031">
        <v>11198.279</v>
      </c>
      <c r="W108" s="1032">
        <v>11849.565000000001</v>
      </c>
      <c r="X108" s="1033">
        <v>4440.5169999999998</v>
      </c>
      <c r="Y108" s="1034">
        <v>1498.2190000000001</v>
      </c>
      <c r="Z108" s="1035">
        <v>1655.96</v>
      </c>
      <c r="AA108" s="1036">
        <v>4297.643</v>
      </c>
      <c r="AB108" s="1037">
        <v>8175.0770000000002</v>
      </c>
      <c r="AC108" s="1038">
        <v>-3687.6640000000002</v>
      </c>
      <c r="AD108" s="1039">
        <v>4784.107</v>
      </c>
      <c r="AE108" s="1040" t="s">
        <v>35</v>
      </c>
    </row>
    <row r="109" spans="2:31" ht="15" customHeight="1" x14ac:dyDescent="0.25">
      <c r="B109" s="3782" t="s">
        <v>55</v>
      </c>
      <c r="C109" s="3783"/>
      <c r="D109" s="3784"/>
      <c r="E109" s="3785"/>
      <c r="F109" s="3786"/>
      <c r="G109" s="3787"/>
      <c r="H109" s="3788"/>
      <c r="I109" s="3789"/>
      <c r="J109" s="3790"/>
      <c r="K109" s="3791"/>
      <c r="L109" s="3792"/>
      <c r="M109" s="3793"/>
      <c r="N109" s="3794"/>
      <c r="O109" s="3795"/>
      <c r="P109" s="3796"/>
      <c r="Q109" s="3797"/>
      <c r="R109" s="3798"/>
      <c r="S109" s="3799"/>
      <c r="T109" s="3800"/>
      <c r="U109" s="3801"/>
      <c r="V109" s="3802"/>
      <c r="W109" s="3803"/>
      <c r="X109" s="3804"/>
      <c r="Y109" s="3805"/>
      <c r="Z109" s="3806"/>
      <c r="AA109" s="3807"/>
      <c r="AB109" s="3808"/>
      <c r="AC109" s="3809"/>
      <c r="AD109" s="3810"/>
      <c r="AE109" s="1041" t="s">
        <v>35</v>
      </c>
    </row>
    <row r="110" spans="2:31" x14ac:dyDescent="0.25">
      <c r="B110" s="1042" t="s">
        <v>37</v>
      </c>
      <c r="C110" s="1043">
        <v>2366267</v>
      </c>
      <c r="D110" s="1044">
        <v>2936415</v>
      </c>
      <c r="E110" s="1045">
        <v>3968999</v>
      </c>
      <c r="F110" s="1046">
        <v>4857888</v>
      </c>
      <c r="G110" s="1047">
        <v>5349625</v>
      </c>
      <c r="H110" s="1048">
        <v>6176998</v>
      </c>
      <c r="I110" s="1049">
        <v>7329242</v>
      </c>
      <c r="J110" s="1050">
        <v>8424458</v>
      </c>
      <c r="K110" s="1051">
        <v>9071129</v>
      </c>
      <c r="L110" s="1052">
        <v>10268632</v>
      </c>
      <c r="M110" s="1053">
        <v>11095035</v>
      </c>
      <c r="N110" s="1054">
        <v>12320591</v>
      </c>
      <c r="O110" s="1055">
        <v>13115456</v>
      </c>
      <c r="P110" s="1056">
        <v>13864383</v>
      </c>
      <c r="Q110" s="1057">
        <v>13255833</v>
      </c>
      <c r="R110" s="1058">
        <v>13828493</v>
      </c>
      <c r="S110" s="1059">
        <v>14640837</v>
      </c>
      <c r="T110" s="1060">
        <v>14879225</v>
      </c>
      <c r="U110" s="1061">
        <v>15850200</v>
      </c>
      <c r="V110" s="1062">
        <v>17180632</v>
      </c>
      <c r="W110" s="1063">
        <v>18327562</v>
      </c>
      <c r="X110" s="1064">
        <v>18791063</v>
      </c>
      <c r="Y110" s="1065">
        <v>20286383</v>
      </c>
      <c r="Z110" s="1066">
        <v>22227228</v>
      </c>
      <c r="AA110" s="1067">
        <v>23841252</v>
      </c>
      <c r="AB110" s="1068">
        <v>23714474</v>
      </c>
      <c r="AC110" s="1069">
        <v>27199967</v>
      </c>
      <c r="AD110" s="1070">
        <v>32408990</v>
      </c>
      <c r="AE110" s="1071" t="s">
        <v>35</v>
      </c>
    </row>
    <row r="111" spans="2:31" x14ac:dyDescent="0.25">
      <c r="B111" s="2827" t="s">
        <v>83</v>
      </c>
      <c r="C111" s="2825">
        <f>Table!C102/Table!C$101</f>
        <v>0.29649913344887346</v>
      </c>
      <c r="D111" s="2825">
        <f>Table!D102/Table!D$101</f>
        <v>0.30710576480641555</v>
      </c>
      <c r="E111" s="2825">
        <f>Table!E102/Table!E$101</f>
        <v>0.3718336785088418</v>
      </c>
      <c r="F111" s="2825">
        <f>Table!F102/Table!F$101</f>
        <v>0.3935429727995261</v>
      </c>
      <c r="G111" s="2825">
        <f>Table!G102/Table!G$101</f>
        <v>0.4023833074278178</v>
      </c>
      <c r="H111" s="2825">
        <f>Table!H102/Table!H$101</f>
        <v>0.37558764271323036</v>
      </c>
      <c r="I111" s="2825">
        <f>Table!I102/Table!I$101</f>
        <v>0.38758904874982542</v>
      </c>
      <c r="J111" s="2825">
        <f>Table!J102/Table!J$101</f>
        <v>0.43479887207227946</v>
      </c>
      <c r="K111" s="2825">
        <f>Table!K102/Table!K$101</f>
        <v>0.4103503229233651</v>
      </c>
      <c r="L111" s="2825">
        <f>Table!L102/Table!L$101</f>
        <v>0.41763062444858345</v>
      </c>
      <c r="M111" s="2825">
        <f>Table!M102/Table!M$101</f>
        <v>0.40857162020165888</v>
      </c>
      <c r="N111" s="2825">
        <f>Table!N102/Table!N$101</f>
        <v>0.42910151641893485</v>
      </c>
      <c r="O111" s="2825">
        <f>Table!O102/Table!O$101</f>
        <v>0.41766960521272517</v>
      </c>
      <c r="P111" s="2825">
        <f>Table!P102/Table!P$101</f>
        <v>0.42069841269841268</v>
      </c>
      <c r="Q111" s="2825">
        <f>Table!Q102/Table!Q$101</f>
        <v>0.41905809207604627</v>
      </c>
      <c r="R111" s="2825">
        <f>Table!R102/Table!R$101</f>
        <v>0.42791282481139981</v>
      </c>
      <c r="S111" s="2825">
        <f>Table!S102/Table!S$101</f>
        <v>0.42637984066637374</v>
      </c>
      <c r="T111" s="2825">
        <f>Table!T102/Table!T$101</f>
        <v>0.4169761169526639</v>
      </c>
      <c r="U111" s="2825">
        <f>Table!U102/Table!U$101</f>
        <v>0.43770999530736743</v>
      </c>
      <c r="V111" s="2825">
        <f>Table!V102/Table!V$101</f>
        <v>0.46294797791803782</v>
      </c>
      <c r="W111" s="2825">
        <f>Table!W102/Table!W$101</f>
        <v>0.47681267348182249</v>
      </c>
      <c r="X111" s="2825">
        <f>Table!X102/Table!X$101</f>
        <v>0.45709846443742874</v>
      </c>
      <c r="Y111" s="2825">
        <f>Table!Y102/Table!Y$101</f>
        <v>0.45279946430473755</v>
      </c>
      <c r="Z111" s="2825">
        <f>Table!Z102/Table!Z$101</f>
        <v>0.45211040121206925</v>
      </c>
      <c r="AA111" s="2825">
        <f>Table!AA102/Table!AA$101</f>
        <v>0.43737055136657144</v>
      </c>
      <c r="AB111" s="2825">
        <f>Table!AB102/Table!AB$101</f>
        <v>0.44107768798674157</v>
      </c>
      <c r="AC111" s="2825">
        <f>Table!AC102/Table!AC$101</f>
        <v>0.46333843157247995</v>
      </c>
      <c r="AD111" s="2825">
        <f>Table!AD102/Table!AD$101</f>
        <v>0.44412617795376041</v>
      </c>
      <c r="AE111" s="2825">
        <f>Table!AE102/Table!AE101</f>
        <v>0.44238597327296914</v>
      </c>
    </row>
    <row r="112" spans="2:31" x14ac:dyDescent="0.25">
      <c r="B112" s="2828" t="s">
        <v>84</v>
      </c>
      <c r="C112" s="2825">
        <f>Table!C103/Table!C$101</f>
        <v>4.6724436741767766E-2</v>
      </c>
      <c r="D112" s="2825">
        <f>Table!D103/Table!D$101</f>
        <v>3.7007822257279957E-2</v>
      </c>
      <c r="E112" s="2825">
        <f>Table!E103/Table!E$101</f>
        <v>4.5934894588710105E-2</v>
      </c>
      <c r="F112" s="2825">
        <f>Table!F103/Table!F$101</f>
        <v>6.9358740188576795E-2</v>
      </c>
      <c r="G112" s="2825">
        <f>Table!G103/Table!G$101</f>
        <v>8.0354199048561073E-2</v>
      </c>
      <c r="H112" s="2825">
        <f>Table!H103/Table!H$101</f>
        <v>7.9079919408999333E-2</v>
      </c>
      <c r="I112" s="2825">
        <f>Table!I103/Table!I$101</f>
        <v>7.0889789076686693E-2</v>
      </c>
      <c r="J112" s="2825">
        <f>Table!J103/Table!J$101</f>
        <v>7.3372849168441043E-2</v>
      </c>
      <c r="K112" s="2825">
        <f>Table!K103/Table!K$101</f>
        <v>7.6159588447451562E-2</v>
      </c>
      <c r="L112" s="2825">
        <f>Table!L103/Table!L$101</f>
        <v>0.10435251445936673</v>
      </c>
      <c r="M112" s="2825">
        <f>Table!M103/Table!M$101</f>
        <v>0.10970511301392832</v>
      </c>
      <c r="N112" s="2825">
        <f>Table!N103/Table!N$101</f>
        <v>0.13613452587778566</v>
      </c>
      <c r="O112" s="2825">
        <f>Table!O103/Table!O$101</f>
        <v>0.12684936757378307</v>
      </c>
      <c r="P112" s="2825">
        <f>Table!P103/Table!P$101</f>
        <v>0.12555102040816327</v>
      </c>
      <c r="Q112" s="2825">
        <f>Table!Q103/Table!Q$101</f>
        <v>0.12914754583712226</v>
      </c>
      <c r="R112" s="2825">
        <f>Table!R103/Table!R$101</f>
        <v>0.12834790244681277</v>
      </c>
      <c r="S112" s="2825">
        <f>Table!S103/Table!S$101</f>
        <v>0.10614599850982939</v>
      </c>
      <c r="T112" s="2825">
        <f>Table!T103/Table!T$101</f>
        <v>0.12316772856975335</v>
      </c>
      <c r="U112" s="2825">
        <f>Table!U103/Table!U$101</f>
        <v>0.16369779446269356</v>
      </c>
      <c r="V112" s="2825">
        <f>Table!V103/Table!V$101</f>
        <v>0.10979842117566668</v>
      </c>
      <c r="W112" s="2825">
        <f>Table!W103/Table!W$101</f>
        <v>0.12422990995870287</v>
      </c>
      <c r="X112" s="2825">
        <f>Table!X103/Table!X$101</f>
        <v>0.20387113836592341</v>
      </c>
      <c r="Y112" s="2825">
        <f>Table!Y103/Table!Y$101</f>
        <v>0.12820161621695658</v>
      </c>
      <c r="Z112" s="2825">
        <f>Table!Z103/Table!Z$101</f>
        <v>0.14244672183868617</v>
      </c>
      <c r="AA112" s="2825">
        <f>Table!AA103/Table!AA$101</f>
        <v>0.15237373258788969</v>
      </c>
      <c r="AB112" s="2825">
        <f>Table!AB103/Table!AB$101</f>
        <v>0.15368933605150845</v>
      </c>
      <c r="AC112" s="2825">
        <f>Table!AC103/Table!AC$101</f>
        <v>0.15574466972561016</v>
      </c>
      <c r="AD112" s="2825">
        <f>Table!AD103/Table!AD$101</f>
        <v>0.16993825897531561</v>
      </c>
      <c r="AE112" s="2825">
        <f>Table!AE103/Table!AE$101</f>
        <v>0.17760767260380056</v>
      </c>
    </row>
    <row r="113" spans="2:31" x14ac:dyDescent="0.25">
      <c r="B113" s="2829" t="s">
        <v>85</v>
      </c>
      <c r="C113" s="2825">
        <f>Table!C104/Table!C$101</f>
        <v>4.6724436741767766E-2</v>
      </c>
      <c r="D113" s="2825">
        <f>Table!D104/Table!D$101</f>
        <v>3.7007822257279957E-2</v>
      </c>
      <c r="E113" s="2825">
        <f>Table!E104/Table!E$101</f>
        <v>4.5934894588710105E-2</v>
      </c>
      <c r="F113" s="2825">
        <f>Table!F104/Table!F$101</f>
        <v>6.9358740188576795E-2</v>
      </c>
      <c r="G113" s="2825">
        <f>Table!G104/Table!G$101</f>
        <v>8.0354199048561073E-2</v>
      </c>
      <c r="H113" s="2825">
        <f>Table!H104/Table!H$101</f>
        <v>7.9079919408999333E-2</v>
      </c>
      <c r="I113" s="2825">
        <f>Table!I104/Table!I$101</f>
        <v>7.0889789076686693E-2</v>
      </c>
      <c r="J113" s="2825">
        <f>Table!J104/Table!J$101</f>
        <v>7.3372849168441043E-2</v>
      </c>
      <c r="K113" s="2825">
        <f>Table!K104/Table!K$101</f>
        <v>7.6159588447451562E-2</v>
      </c>
      <c r="L113" s="2825">
        <f>Table!L104/Table!L$101</f>
        <v>0.10435251445936673</v>
      </c>
      <c r="M113" s="2825">
        <f>Table!M104/Table!M$101</f>
        <v>0.10970511301392832</v>
      </c>
      <c r="N113" s="2825">
        <f>Table!N104/Table!N$101</f>
        <v>0.13613452587778566</v>
      </c>
      <c r="O113" s="2825">
        <f>Table!O104/Table!O$101</f>
        <v>0.12684936757378307</v>
      </c>
      <c r="P113" s="2825">
        <f>Table!P104/Table!P$101</f>
        <v>0.12555102040816327</v>
      </c>
      <c r="Q113" s="2825">
        <f>Table!Q104/Table!Q$101</f>
        <v>0.12914754583712226</v>
      </c>
      <c r="R113" s="2825">
        <f>Table!R104/Table!R$101</f>
        <v>0.12834790244681277</v>
      </c>
      <c r="S113" s="2825">
        <f>Table!S104/Table!S$101</f>
        <v>0.10614599850982939</v>
      </c>
      <c r="T113" s="2825">
        <f>Table!T104/Table!T$101</f>
        <v>0.12316772856975335</v>
      </c>
      <c r="U113" s="2825">
        <f>Table!U104/Table!U$101</f>
        <v>0.16369779446269356</v>
      </c>
      <c r="V113" s="2825">
        <f>Table!V104/Table!V$101</f>
        <v>0.10979842117566668</v>
      </c>
      <c r="W113" s="2825">
        <f>Table!W104/Table!W$101</f>
        <v>0.12422990995870287</v>
      </c>
      <c r="X113" s="2825">
        <f>Table!X104/Table!X$101</f>
        <v>0.20387113836592341</v>
      </c>
      <c r="Y113" s="2825">
        <f>Table!Y104/Table!Y$101</f>
        <v>0.12820161621695658</v>
      </c>
      <c r="Z113" s="2825">
        <f>Table!Z104/Table!Z$101</f>
        <v>0.14244672183868617</v>
      </c>
      <c r="AA113" s="2825">
        <f>Table!AA104/Table!AA$101</f>
        <v>0.15237373258788969</v>
      </c>
      <c r="AB113" s="2825">
        <f>Table!AB104/Table!AB$101</f>
        <v>0.15368933605150845</v>
      </c>
      <c r="AC113" s="2825">
        <f>Table!AC104/Table!AC$101</f>
        <v>0.15574466972561016</v>
      </c>
      <c r="AD113" s="2825">
        <f>Table!AD104/Table!AD$101</f>
        <v>0.16993825897531561</v>
      </c>
      <c r="AE113" s="2825">
        <f>Table!AE104/Table!AE$101</f>
        <v>0.17760767260380056</v>
      </c>
    </row>
    <row r="114" spans="2:31" x14ac:dyDescent="0.25">
      <c r="B114" s="2830" t="s">
        <v>86</v>
      </c>
      <c r="C114" s="2825">
        <f>Table!C105/Table!C$101</f>
        <v>0.19133448873483536</v>
      </c>
      <c r="D114" s="2825">
        <f>Table!D105/Table!D$101</f>
        <v>0.17642805495300073</v>
      </c>
      <c r="E114" s="2825">
        <f>Table!E105/Table!E$101</f>
        <v>0.20333492645106474</v>
      </c>
      <c r="F114" s="2825">
        <f>Table!F105/Table!F$101</f>
        <v>0.21419756133682183</v>
      </c>
      <c r="G114" s="2825">
        <f>Table!G105/Table!G$101</f>
        <v>0.21779473411520889</v>
      </c>
      <c r="H114" s="2825">
        <f>Table!H105/Table!H$101</f>
        <v>0.2096625251846877</v>
      </c>
      <c r="I114" s="2825">
        <f>Table!I105/Table!I$101</f>
        <v>0.22017739907808354</v>
      </c>
      <c r="J114" s="2825">
        <f>Table!J105/Table!J$101</f>
        <v>0.2754790815445704</v>
      </c>
      <c r="K114" s="2825">
        <f>Table!K105/Table!K$101</f>
        <v>0.25481589174378616</v>
      </c>
      <c r="L114" s="2825">
        <f>Table!L105/Table!L$101</f>
        <v>0.23245270071561611</v>
      </c>
      <c r="M114" s="2825">
        <f>Table!M105/Table!M$101</f>
        <v>0.23512709875025151</v>
      </c>
      <c r="N114" s="2825">
        <f>Table!N105/Table!N$101</f>
        <v>0.24387105076893378</v>
      </c>
      <c r="O114" s="2825">
        <f>Table!O105/Table!O$101</f>
        <v>0.19781525488692986</v>
      </c>
      <c r="P114" s="2825">
        <f>Table!P105/Table!P$101</f>
        <v>0.22730158730158731</v>
      </c>
      <c r="Q114" s="2825">
        <f>Table!Q105/Table!Q$101</f>
        <v>0.26091737686890687</v>
      </c>
      <c r="R114" s="2825">
        <f>Table!R105/Table!R$101</f>
        <v>0.27320081427373966</v>
      </c>
      <c r="S114" s="2825">
        <f>Table!S105/Table!S$101</f>
        <v>0.2730833158206446</v>
      </c>
      <c r="T114" s="2825">
        <f>Table!T105/Table!T$101</f>
        <v>0.24354063245123714</v>
      </c>
      <c r="U114" s="2825">
        <f>Table!U105/Table!U$101</f>
        <v>0.29730642890661663</v>
      </c>
      <c r="V114" s="2825">
        <f>Table!V105/Table!V$101</f>
        <v>0.27870385355415295</v>
      </c>
      <c r="W114" s="2825">
        <f>Table!W105/Table!W$101</f>
        <v>0.26882066210818495</v>
      </c>
      <c r="X114" s="2825">
        <f>Table!X105/Table!X$101</f>
        <v>0.28243442040364303</v>
      </c>
      <c r="Y114" s="2825">
        <f>Table!Y105/Table!Y$101</f>
        <v>0.24678506749455933</v>
      </c>
      <c r="Z114" s="2825">
        <f>Table!Z105/Table!Z$101</f>
        <v>0.25020367908751767</v>
      </c>
      <c r="AA114" s="2825">
        <f>Table!AA105/Table!AA$101</f>
        <v>0.25003045850198319</v>
      </c>
      <c r="AB114" s="2825">
        <f>Table!AB105/Table!AB$101</f>
        <v>0.26773535925377295</v>
      </c>
      <c r="AC114" s="2825">
        <f>Table!AC105/Table!AC$101</f>
        <v>0.27535720355046606</v>
      </c>
      <c r="AD114" s="2825">
        <f>Table!AD105/Table!AD$101</f>
        <v>0.26873593375777782</v>
      </c>
      <c r="AE114" s="2825">
        <f>Table!AE105/Table!AE$101</f>
        <v>0.26980202934810665</v>
      </c>
    </row>
    <row r="115" spans="2:31" x14ac:dyDescent="0.25">
      <c r="B115" s="2831" t="s">
        <v>87</v>
      </c>
      <c r="C115" s="2825">
        <f>Table!C106/Table!C$101</f>
        <v>0.3188908145580589</v>
      </c>
      <c r="D115" s="2825">
        <f>Table!D106/Table!D$101</f>
        <v>0.32518240978110824</v>
      </c>
      <c r="E115" s="2825">
        <f>Table!E106/Table!E$101</f>
        <v>0.30476342201688705</v>
      </c>
      <c r="F115" s="2825">
        <f>Table!F106/Table!F$101</f>
        <v>0.32378930739991113</v>
      </c>
      <c r="G115" s="2825">
        <f>Table!G106/Table!G$101</f>
        <v>0.35613018699072113</v>
      </c>
      <c r="H115" s="2825">
        <f>Table!H106/Table!H$101</f>
        <v>0.34792646071188715</v>
      </c>
      <c r="I115" s="2825">
        <f>Table!I106/Table!I$101</f>
        <v>0.30821343763095405</v>
      </c>
      <c r="J115" s="2825">
        <f>Table!J106/Table!J$101</f>
        <v>0.2710479369281234</v>
      </c>
      <c r="K115" s="2825">
        <f>Table!K106/Table!K$101</f>
        <v>0.28048200855537225</v>
      </c>
      <c r="L115" s="2825">
        <f>Table!L106/Table!L$101</f>
        <v>0.27605136751298892</v>
      </c>
      <c r="M115" s="2825">
        <f>Table!M106/Table!M$101</f>
        <v>0.2814281562297391</v>
      </c>
      <c r="N115" s="2825">
        <f>Table!N106/Table!N$101</f>
        <v>0.2646118868369689</v>
      </c>
      <c r="O115" s="2825">
        <f>Table!O106/Table!O$101</f>
        <v>0.27470295132234573</v>
      </c>
      <c r="P115" s="2825">
        <f>Table!P106/Table!P$101</f>
        <v>0.28569614512471653</v>
      </c>
      <c r="Q115" s="2825">
        <f>Table!Q106/Table!Q$101</f>
        <v>0.27438830968342248</v>
      </c>
      <c r="R115" s="2825">
        <f>Table!R106/Table!R$101</f>
        <v>0.24106893386021633</v>
      </c>
      <c r="S115" s="2825">
        <f>Table!S106/Table!S$101</f>
        <v>0.24841908182565003</v>
      </c>
      <c r="T115" s="2825">
        <f>Table!T106/Table!T$101</f>
        <v>0.23998358284798499</v>
      </c>
      <c r="U115" s="2825">
        <f>Table!U106/Table!U$101</f>
        <v>0.25370248709526044</v>
      </c>
      <c r="V115" s="2825">
        <f>Table!V106/Table!V$101</f>
        <v>0.25944507381633131</v>
      </c>
      <c r="W115" s="2825">
        <f>Table!W106/Table!W$101</f>
        <v>0.2351228759054905</v>
      </c>
      <c r="X115" s="2825">
        <f>Table!X106/Table!X$101</f>
        <v>0.24648341294897436</v>
      </c>
      <c r="Y115" s="2825">
        <f>Table!Y106/Table!Y$101</f>
        <v>0.26547352721849365</v>
      </c>
      <c r="Z115" s="2825">
        <f>Table!Z106/Table!Z$101</f>
        <v>0.28344982347812414</v>
      </c>
      <c r="AA115" s="2825">
        <f>Table!AA106/Table!AA$101</f>
        <v>0.32119505624670031</v>
      </c>
      <c r="AB115" s="2825">
        <f>Table!AB106/Table!AB$101</f>
        <v>0.29494155434639135</v>
      </c>
      <c r="AC115" s="2825">
        <f>Table!AC106/Table!AC$101</f>
        <v>0.31873145352105309</v>
      </c>
      <c r="AD115" s="2825">
        <f>Table!AD106/Table!AD$101</f>
        <v>0.33476152077892379</v>
      </c>
      <c r="AE115" s="2825">
        <f>Table!AE106/Table!AE$101</f>
        <v>0.29820694585095608</v>
      </c>
    </row>
    <row r="116" spans="2:31" x14ac:dyDescent="0.25">
      <c r="B116" s="2832" t="s">
        <v>88</v>
      </c>
      <c r="C116" s="2825">
        <f>C114/C115</f>
        <v>0.60000000000000009</v>
      </c>
      <c r="D116" s="2825">
        <f t="shared" ref="D116:AD116" si="10">D114/D115</f>
        <v>0.54255104103497076</v>
      </c>
      <c r="E116" s="2825">
        <f t="shared" si="10"/>
        <v>0.66718940581982922</v>
      </c>
      <c r="F116" s="2825">
        <f t="shared" si="10"/>
        <v>0.66153377039182804</v>
      </c>
      <c r="G116" s="2825">
        <f t="shared" si="10"/>
        <v>0.61155931755058845</v>
      </c>
      <c r="H116" s="2825">
        <f t="shared" si="10"/>
        <v>0.60260586319218246</v>
      </c>
      <c r="I116" s="2825">
        <f t="shared" si="10"/>
        <v>0.71436664400634486</v>
      </c>
      <c r="J116" s="2825">
        <f t="shared" si="10"/>
        <v>1.0163481953290869</v>
      </c>
      <c r="K116" s="2825">
        <f t="shared" si="10"/>
        <v>0.90849282296650724</v>
      </c>
      <c r="L116" s="2825">
        <f t="shared" si="10"/>
        <v>0.84206321022727271</v>
      </c>
      <c r="M116" s="2825">
        <f t="shared" si="10"/>
        <v>0.83547823323800441</v>
      </c>
      <c r="N116" s="2825">
        <f t="shared" si="10"/>
        <v>0.9216178973818594</v>
      </c>
      <c r="O116" s="2825">
        <f t="shared" si="10"/>
        <v>0.72010604157946145</v>
      </c>
      <c r="P116" s="2825">
        <f t="shared" si="10"/>
        <v>0.79560607022668117</v>
      </c>
      <c r="Q116" s="2825">
        <f t="shared" si="10"/>
        <v>0.95090558766859345</v>
      </c>
      <c r="R116" s="2825">
        <f t="shared" si="10"/>
        <v>1.133289179567845</v>
      </c>
      <c r="S116" s="2825">
        <f t="shared" si="10"/>
        <v>1.0992847804352841</v>
      </c>
      <c r="T116" s="2825">
        <f t="shared" si="10"/>
        <v>1.0148220539131851</v>
      </c>
      <c r="U116" s="2825">
        <f t="shared" si="10"/>
        <v>1.1718703758508435</v>
      </c>
      <c r="V116" s="2825">
        <f t="shared" si="10"/>
        <v>1.0742306626004989</v>
      </c>
      <c r="W116" s="2825">
        <f t="shared" si="10"/>
        <v>1.143319896343219</v>
      </c>
      <c r="X116" s="2825">
        <f t="shared" si="10"/>
        <v>1.1458556866952789</v>
      </c>
      <c r="Y116" s="2825">
        <f t="shared" si="10"/>
        <v>0.92960330199495522</v>
      </c>
      <c r="Z116" s="2825">
        <f t="shared" si="10"/>
        <v>0.88270889012152687</v>
      </c>
      <c r="AA116" s="2825">
        <f t="shared" si="10"/>
        <v>0.77843806633792734</v>
      </c>
      <c r="AB116" s="2825">
        <f t="shared" si="10"/>
        <v>0.90775733465937347</v>
      </c>
      <c r="AC116" s="2825">
        <f t="shared" si="10"/>
        <v>0.86391600360922005</v>
      </c>
      <c r="AD116" s="2825">
        <f t="shared" si="10"/>
        <v>0.8027682904907425</v>
      </c>
      <c r="AE116" s="2825">
        <f t="shared" ref="AE116" si="11">AE114/AE115</f>
        <v>0.90474763616992937</v>
      </c>
    </row>
    <row r="117" spans="2:31" x14ac:dyDescent="0.25">
      <c r="B117" s="74" t="s">
        <v>42</v>
      </c>
      <c r="C117" s="2825">
        <f>Table!C107/Table!C$101</f>
        <v>1.3240901213171577E-2</v>
      </c>
      <c r="D117" s="2825">
        <f>Table!D107/Table!D$101</f>
        <v>1.2226385328337606E-2</v>
      </c>
      <c r="E117" s="2825">
        <f>Table!E107/Table!E$101</f>
        <v>1.4444267431363178E-2</v>
      </c>
      <c r="F117" s="2825">
        <f>Table!F107/Table!F$101</f>
        <v>1.9252604038110282E-2</v>
      </c>
      <c r="G117" s="2825">
        <f>Table!G107/Table!G$101</f>
        <v>2.6753332391314586E-2</v>
      </c>
      <c r="H117" s="2825">
        <f>Table!H107/Table!H$101</f>
        <v>2.8080926796507723E-2</v>
      </c>
      <c r="I117" s="2825">
        <f>Table!I107/Table!I$101</f>
        <v>1.9695488196675513E-2</v>
      </c>
      <c r="J117" s="2825">
        <f>Table!J107/Table!J$101</f>
        <v>2.7651493353283076E-2</v>
      </c>
      <c r="K117" s="2825">
        <f>Table!K107/Table!K$101</f>
        <v>2.6113456538149692E-2</v>
      </c>
      <c r="L117" s="2825">
        <f>Table!L107/Table!L$101</f>
        <v>2.7105185766101363E-2</v>
      </c>
      <c r="M117" s="2825">
        <f>Table!M107/Table!M$101</f>
        <v>2.7811934091976125E-2</v>
      </c>
      <c r="N117" s="2825">
        <f>Table!N107/Table!N$101</f>
        <v>2.2628316496149967E-2</v>
      </c>
      <c r="O117" s="2825">
        <f>Table!O107/Table!O$101</f>
        <v>2.6811038712150251E-2</v>
      </c>
      <c r="P117" s="2825">
        <f>Table!P107/Table!P$101</f>
        <v>2.3074829931972789E-2</v>
      </c>
      <c r="Q117" s="2825">
        <f>Table!Q107/Table!Q$101</f>
        <v>2.4890561888045341E-2</v>
      </c>
      <c r="R117" s="2825">
        <f>Table!R107/Table!R$101</f>
        <v>1.9438789765696723E-2</v>
      </c>
      <c r="S117" s="2825">
        <f>Table!S107/Table!S$101</f>
        <v>2.2715549357125116E-2</v>
      </c>
      <c r="T117" s="2825">
        <f>Table!T107/Table!T$101</f>
        <v>3.0625806199429308E-2</v>
      </c>
      <c r="U117" s="2825">
        <f>Table!U107/Table!U$101</f>
        <v>3.0708587517597374E-2</v>
      </c>
      <c r="V117" s="2825">
        <f>Table!V107/Table!V$101</f>
        <v>3.2331732930535324E-2</v>
      </c>
      <c r="W117" s="2825">
        <f>Table!W107/Table!W$101</f>
        <v>4.1432536727371197E-2</v>
      </c>
      <c r="X117" s="2825">
        <f>Table!X107/Table!X$101</f>
        <v>3.7670044132960878E-2</v>
      </c>
      <c r="Y117" s="2825">
        <f>Table!Y107/Table!Y$101</f>
        <v>4.4727510691077325E-2</v>
      </c>
      <c r="Z117" s="2825">
        <f>Table!Z107/Table!Z$101</f>
        <v>6.5434586853050897E-2</v>
      </c>
      <c r="AA117" s="2825">
        <f>Table!AA107/Table!AA$101</f>
        <v>6.8091673322413393E-2</v>
      </c>
      <c r="AB117" s="2825">
        <f>Table!AB107/Table!AB$101</f>
        <v>5.5732367305633371E-2</v>
      </c>
      <c r="AC117" s="2825">
        <f>Table!AC107/Table!AC$101</f>
        <v>6.5453547197929327E-2</v>
      </c>
      <c r="AD117" s="2825">
        <f>Table!AD107/Table!AD$101</f>
        <v>6.8637244400582512E-2</v>
      </c>
      <c r="AE117" s="1083" t="s">
        <v>35</v>
      </c>
    </row>
    <row r="118" spans="2:31" ht="30" x14ac:dyDescent="0.25">
      <c r="B118" s="1084" t="s">
        <v>43</v>
      </c>
      <c r="C118" s="1085">
        <v>-25443</v>
      </c>
      <c r="D118" s="1086">
        <v>184684</v>
      </c>
      <c r="E118" s="1087">
        <v>243272</v>
      </c>
      <c r="F118" s="1088">
        <v>136479</v>
      </c>
      <c r="G118" s="1089">
        <v>321984</v>
      </c>
      <c r="H118" s="1090">
        <v>535322</v>
      </c>
      <c r="I118" s="1091">
        <v>449969</v>
      </c>
      <c r="J118" s="1092">
        <v>247913</v>
      </c>
      <c r="K118" s="1093">
        <v>-44828</v>
      </c>
      <c r="L118" s="1094">
        <v>227009</v>
      </c>
      <c r="M118" s="1095">
        <v>407078</v>
      </c>
      <c r="N118" s="1096">
        <v>1440</v>
      </c>
      <c r="O118" s="1097">
        <v>-289208</v>
      </c>
      <c r="P118" s="1098">
        <v>470324</v>
      </c>
      <c r="Q118" s="1099">
        <v>337864</v>
      </c>
      <c r="R118" s="1100">
        <v>118868</v>
      </c>
      <c r="S118" s="1101">
        <v>382541</v>
      </c>
      <c r="T118" s="1102">
        <v>-272799</v>
      </c>
      <c r="U118" s="1103">
        <v>238802</v>
      </c>
      <c r="V118" s="1104">
        <v>135109</v>
      </c>
      <c r="W118" s="1105">
        <v>703835</v>
      </c>
      <c r="X118" s="1106">
        <v>759196</v>
      </c>
      <c r="Y118" s="1107">
        <v>710681</v>
      </c>
      <c r="Z118" s="1108">
        <v>707138</v>
      </c>
      <c r="AA118" s="1109">
        <v>-286972</v>
      </c>
      <c r="AB118" s="1110">
        <v>1708216</v>
      </c>
      <c r="AC118" s="1111">
        <v>1463560</v>
      </c>
      <c r="AD118" s="1112">
        <v>404522</v>
      </c>
      <c r="AE118" s="1113" t="s">
        <v>35</v>
      </c>
    </row>
    <row r="119" spans="2:31" ht="15" customHeight="1" x14ac:dyDescent="0.25">
      <c r="B119" s="3695" t="s">
        <v>56</v>
      </c>
      <c r="C119" s="3696"/>
      <c r="D119" s="3697"/>
      <c r="E119" s="3698"/>
      <c r="F119" s="3699"/>
      <c r="G119" s="3700"/>
      <c r="H119" s="3701"/>
      <c r="I119" s="3702"/>
      <c r="J119" s="3703"/>
      <c r="K119" s="3704"/>
      <c r="L119" s="3705"/>
      <c r="M119" s="3706"/>
      <c r="N119" s="3707"/>
      <c r="O119" s="3708"/>
      <c r="P119" s="3709"/>
      <c r="Q119" s="3710"/>
      <c r="R119" s="3711"/>
      <c r="S119" s="3712"/>
      <c r="T119" s="3713"/>
      <c r="U119" s="3714"/>
      <c r="V119" s="3715"/>
      <c r="W119" s="3716"/>
      <c r="X119" s="3717"/>
      <c r="Y119" s="3718"/>
      <c r="Z119" s="3719"/>
      <c r="AA119" s="3720"/>
      <c r="AB119" s="3721"/>
      <c r="AC119" s="3722"/>
      <c r="AD119" s="3723"/>
      <c r="AE119" s="1114" t="s">
        <v>35</v>
      </c>
    </row>
    <row r="120" spans="2:31" x14ac:dyDescent="0.25">
      <c r="B120" s="1115" t="s">
        <v>37</v>
      </c>
      <c r="C120" s="1116">
        <v>457370</v>
      </c>
      <c r="D120" s="1117">
        <v>484939.3</v>
      </c>
      <c r="E120" s="1118">
        <v>504073.5</v>
      </c>
      <c r="F120" s="1119">
        <v>524403.5</v>
      </c>
      <c r="G120" s="1120">
        <v>538428.1</v>
      </c>
      <c r="H120" s="1121">
        <v>570203.9</v>
      </c>
      <c r="I120" s="1122">
        <v>602274</v>
      </c>
      <c r="J120" s="1123">
        <v>621219</v>
      </c>
      <c r="K120" s="1124">
        <v>634100.4</v>
      </c>
      <c r="L120" s="1125">
        <v>657137.80000000005</v>
      </c>
      <c r="M120" s="1126">
        <v>675833.2</v>
      </c>
      <c r="N120" s="1127">
        <v>698197.1</v>
      </c>
      <c r="O120" s="1128">
        <v>729101.2</v>
      </c>
      <c r="P120" s="1129">
        <v>740870.4</v>
      </c>
      <c r="Q120" s="1130">
        <v>698241.8</v>
      </c>
      <c r="R120" s="1131">
        <v>713123.9</v>
      </c>
      <c r="S120" s="1132">
        <v>732901.2</v>
      </c>
      <c r="T120" s="1133">
        <v>709075.4</v>
      </c>
      <c r="U120" s="1134">
        <v>700072.7</v>
      </c>
      <c r="V120" s="1135">
        <v>704706.6</v>
      </c>
      <c r="W120" s="1136">
        <v>726045.5</v>
      </c>
      <c r="X120" s="1137">
        <v>760912.5</v>
      </c>
      <c r="Y120" s="1138">
        <v>791927.7</v>
      </c>
      <c r="Z120" s="1139">
        <v>812813.3</v>
      </c>
      <c r="AA120" s="1140">
        <v>836097.2</v>
      </c>
      <c r="AB120" s="1141">
        <v>748198.3</v>
      </c>
      <c r="AC120" s="1142">
        <v>870425</v>
      </c>
      <c r="AD120" s="1143">
        <v>968465.1</v>
      </c>
      <c r="AE120" s="1144">
        <v>1035728.1</v>
      </c>
    </row>
    <row r="121" spans="2:31" x14ac:dyDescent="0.25">
      <c r="B121" s="2827" t="s">
        <v>83</v>
      </c>
      <c r="C121" s="2825">
        <f>Table!C111/Table!C$110</f>
        <v>0.51243676983136222</v>
      </c>
      <c r="D121" s="2825">
        <f>Table!D111/Table!D$110</f>
        <v>0.51135455632214599</v>
      </c>
      <c r="E121" s="2825">
        <f>Table!E111/Table!E$110</f>
        <v>0.50448117589850838</v>
      </c>
      <c r="F121" s="2825">
        <f>Table!F111/Table!F$110</f>
        <v>0.48720746381222557</v>
      </c>
      <c r="G121" s="2825">
        <f>Table!G111/Table!G$110</f>
        <v>0.48309894730586078</v>
      </c>
      <c r="H121" s="2825">
        <f>Table!H111/Table!H$110</f>
        <v>0.49336377857749159</v>
      </c>
      <c r="I121" s="2825">
        <f>Table!I111/Table!I$110</f>
        <v>0.49805404184806251</v>
      </c>
      <c r="J121" s="2825">
        <f>Table!J111/Table!J$110</f>
        <v>0.49106997693245058</v>
      </c>
      <c r="K121" s="2825">
        <f>Table!K111/Table!K$110</f>
        <v>0.48125059138937076</v>
      </c>
      <c r="L121" s="2825">
        <f>Table!L111/Table!L$110</f>
        <v>0.4806737701974319</v>
      </c>
      <c r="M121" s="2825">
        <f>Table!M111/Table!M$110</f>
        <v>0.46842933091458983</v>
      </c>
      <c r="N121" s="2825">
        <f>Table!N111/Table!N$110</f>
        <v>0.4638461637618036</v>
      </c>
      <c r="O121" s="2825">
        <f>Table!O111/Table!O$110</f>
        <v>0.45557062738907228</v>
      </c>
      <c r="P121" s="2825">
        <f>Table!P111/Table!P$110</f>
        <v>0.45104944187239326</v>
      </c>
      <c r="Q121" s="2825">
        <f>Table!Q111/Table!Q$110</f>
        <v>0.43182879288269682</v>
      </c>
      <c r="R121" s="2825">
        <f>Table!R111/Table!R$110</f>
        <v>0.43472523712566119</v>
      </c>
      <c r="S121" s="2825">
        <f>Table!S111/Table!S$110</f>
        <v>0.43575871775314812</v>
      </c>
      <c r="T121" s="2825">
        <f>Table!T111/Table!T$110</f>
        <v>0.42439234213588123</v>
      </c>
      <c r="U121" s="2825">
        <f>Table!U111/Table!U$110</f>
        <v>0.42694690410857156</v>
      </c>
      <c r="V121" s="2825">
        <f>Table!V111/Table!V$110</f>
        <v>0.42458922644446556</v>
      </c>
      <c r="W121" s="2825">
        <f>Table!W111/Table!W$110</f>
        <v>0.42543034463381108</v>
      </c>
      <c r="X121" s="2825">
        <f>Table!X111/Table!X$110</f>
        <v>0.44589985977371921</v>
      </c>
      <c r="Y121" s="2825">
        <f>Table!Y111/Table!Y$110</f>
        <v>0.44088477740400644</v>
      </c>
      <c r="Z121" s="2825">
        <f>Table!Z111/Table!Z$110</f>
        <v>0.43369754174699471</v>
      </c>
      <c r="AA121" s="2825">
        <f>Table!AA111/Table!AA$110</f>
        <v>0.43325475393405311</v>
      </c>
      <c r="AB121" s="2825">
        <f>Table!AB111/Table!AB$110</f>
        <v>0.42863653738716223</v>
      </c>
      <c r="AC121" s="2825">
        <f>Table!AC111/Table!AC$110</f>
        <v>0.44964471378924087</v>
      </c>
      <c r="AD121" s="2825">
        <f>Table!AD111/Table!AD$110</f>
        <v>0.45969343239043226</v>
      </c>
      <c r="AE121" s="2825">
        <f>Table!AE111/Table!AE$110</f>
        <v>0.45627809617969195</v>
      </c>
    </row>
    <row r="122" spans="2:31" x14ac:dyDescent="0.25">
      <c r="B122" s="2828" t="s">
        <v>84</v>
      </c>
      <c r="C122" s="2825">
        <f>Table!C112/Table!C$110</f>
        <v>0.24041054208970444</v>
      </c>
      <c r="D122" s="2825">
        <f>Table!D112/Table!D$110</f>
        <v>0.25016533736123658</v>
      </c>
      <c r="E122" s="2825">
        <f>Table!E112/Table!E$110</f>
        <v>0.25690164342727922</v>
      </c>
      <c r="F122" s="2825">
        <f>Table!F112/Table!F$110</f>
        <v>0.25091785442197184</v>
      </c>
      <c r="G122" s="2825">
        <f>Table!G112/Table!G$110</f>
        <v>0.27144947885325427</v>
      </c>
      <c r="H122" s="2825">
        <f>Table!H112/Table!H$110</f>
        <v>0.25795504766715072</v>
      </c>
      <c r="I122" s="2825">
        <f>Table!I112/Table!I$110</f>
        <v>0.26105725965258336</v>
      </c>
      <c r="J122" s="2825">
        <f>Table!J112/Table!J$110</f>
        <v>0.27040061556391548</v>
      </c>
      <c r="K122" s="2825">
        <f>Table!K112/Table!K$110</f>
        <v>0.26278031856174106</v>
      </c>
      <c r="L122" s="2825">
        <f>Table!L112/Table!L$110</f>
        <v>0.26384260231488665</v>
      </c>
      <c r="M122" s="2825">
        <f>Table!M112/Table!M$110</f>
        <v>0.27698262736504431</v>
      </c>
      <c r="N122" s="2825">
        <f>Table!N112/Table!N$110</f>
        <v>0.2678857113393498</v>
      </c>
      <c r="O122" s="2825">
        <f>Table!O112/Table!O$110</f>
        <v>0.25634582863005262</v>
      </c>
      <c r="P122" s="2825">
        <f>Table!P112/Table!P$110</f>
        <v>0.24924480678121669</v>
      </c>
      <c r="Q122" s="2825">
        <f>Table!Q112/Table!Q$110</f>
        <v>0.22863276629019738</v>
      </c>
      <c r="R122" s="2825">
        <f>Table!R112/Table!R$110</f>
        <v>0.22105131786337298</v>
      </c>
      <c r="S122" s="2825">
        <f>Table!S112/Table!S$110</f>
        <v>0.2117202732701961</v>
      </c>
      <c r="T122" s="2825">
        <f>Table!T112/Table!T$110</f>
        <v>0.2013172090399464</v>
      </c>
      <c r="U122" s="2825">
        <f>Table!U112/Table!U$110</f>
        <v>0.19612811806768723</v>
      </c>
      <c r="V122" s="2825">
        <f>Table!V112/Table!V$110</f>
        <v>0.19342932594681195</v>
      </c>
      <c r="W122" s="2825">
        <f>Table!W112/Table!W$110</f>
        <v>0.19850808350986027</v>
      </c>
      <c r="X122" s="2825">
        <f>Table!X112/Table!X$110</f>
        <v>0.1926080905438598</v>
      </c>
      <c r="Y122" s="2825">
        <f>Table!Y112/Table!Y$110</f>
        <v>0.19055267650594498</v>
      </c>
      <c r="Z122" s="2825">
        <f>Table!Z112/Table!Z$110</f>
        <v>0.18637620215227857</v>
      </c>
      <c r="AA122" s="2825">
        <f>Table!AA112/Table!AA$110</f>
        <v>0.19238916058782654</v>
      </c>
      <c r="AB122" s="2825">
        <f>Table!AB112/Table!AB$110</f>
        <v>0.17607905928644557</v>
      </c>
      <c r="AC122" s="2825">
        <f>Table!AC112/Table!AC$110</f>
        <v>0.17399316425883907</v>
      </c>
      <c r="AD122" s="2825">
        <f>Table!AD112/Table!AD$110</f>
        <v>0.16652641035039986</v>
      </c>
      <c r="AE122" s="2825">
        <f>Table!AE112/Table!AE$110</f>
        <v>0.16191509740008961</v>
      </c>
    </row>
    <row r="123" spans="2:31" x14ac:dyDescent="0.25">
      <c r="B123" s="2829" t="s">
        <v>85</v>
      </c>
      <c r="C123" s="2825">
        <f>Table!C113/Table!C$110</f>
        <v>0</v>
      </c>
      <c r="D123" s="2825">
        <f>Table!D113/Table!D$110</f>
        <v>0</v>
      </c>
      <c r="E123" s="2825">
        <f>Table!E113/Table!E$110</f>
        <v>0</v>
      </c>
      <c r="F123" s="2825">
        <f>Table!F113/Table!F$110</f>
        <v>0</v>
      </c>
      <c r="G123" s="2825">
        <f>Table!G113/Table!G$110</f>
        <v>0</v>
      </c>
      <c r="H123" s="2825">
        <f>Table!H113/Table!H$110</f>
        <v>0</v>
      </c>
      <c r="I123" s="2825">
        <f>Table!I113/Table!I$110</f>
        <v>0</v>
      </c>
      <c r="J123" s="2825">
        <f>Table!J113/Table!J$110</f>
        <v>0</v>
      </c>
      <c r="K123" s="2825">
        <f>Table!K113/Table!K$110</f>
        <v>0</v>
      </c>
      <c r="L123" s="2825">
        <f>Table!L113/Table!L$110</f>
        <v>0</v>
      </c>
      <c r="M123" s="2825">
        <f>Table!M113/Table!M$110</f>
        <v>0</v>
      </c>
      <c r="N123" s="2825">
        <f>Table!N113/Table!N$110</f>
        <v>0</v>
      </c>
      <c r="O123" s="2825">
        <f>Table!O113/Table!O$110</f>
        <v>0</v>
      </c>
      <c r="P123" s="2825">
        <f>Table!P113/Table!P$110</f>
        <v>0</v>
      </c>
      <c r="Q123" s="2825">
        <f>Table!Q113/Table!Q$110</f>
        <v>0</v>
      </c>
      <c r="R123" s="2825">
        <f>Table!R113/Table!R$110</f>
        <v>0</v>
      </c>
      <c r="S123" s="2825">
        <f>Table!S113/Table!S$110</f>
        <v>0</v>
      </c>
      <c r="T123" s="2825">
        <f>Table!T113/Table!T$110</f>
        <v>0</v>
      </c>
      <c r="U123" s="2825">
        <f>Table!U113/Table!U$110</f>
        <v>0</v>
      </c>
      <c r="V123" s="2825">
        <f>Table!V113/Table!V$110</f>
        <v>0</v>
      </c>
      <c r="W123" s="2825">
        <f>Table!W113/Table!W$110</f>
        <v>0</v>
      </c>
      <c r="X123" s="2825">
        <f>Table!X113/Table!X$110</f>
        <v>0</v>
      </c>
      <c r="Y123" s="2825">
        <f>Table!Y113/Table!Y$110</f>
        <v>0</v>
      </c>
      <c r="Z123" s="2825">
        <f>Table!Z113/Table!Z$110</f>
        <v>0</v>
      </c>
      <c r="AA123" s="2825">
        <f>Table!AA113/Table!AA$110</f>
        <v>0</v>
      </c>
      <c r="AB123" s="2825">
        <f>Table!AB113/Table!AB$110</f>
        <v>0</v>
      </c>
      <c r="AC123" s="2825">
        <f>Table!AC113/Table!AC$110</f>
        <v>0</v>
      </c>
      <c r="AD123" s="2825">
        <f>Table!AD113/Table!AD$110</f>
        <v>0</v>
      </c>
      <c r="AE123" s="2825">
        <f>Table!AE113/Table!AE$110</f>
        <v>0</v>
      </c>
    </row>
    <row r="124" spans="2:31" x14ac:dyDescent="0.25">
      <c r="B124" s="2830" t="s">
        <v>86</v>
      </c>
      <c r="C124" s="2825">
        <f>Table!C114/Table!C$110</f>
        <v>0.16225649018744753</v>
      </c>
      <c r="D124" s="2825">
        <f>Table!D114/Table!D$110</f>
        <v>0.1576682112062221</v>
      </c>
      <c r="E124" s="2825">
        <f>Table!E114/Table!E$110</f>
        <v>0.13706626289301713</v>
      </c>
      <c r="F124" s="2825">
        <f>Table!F114/Table!F$110</f>
        <v>0.18243194095104648</v>
      </c>
      <c r="G124" s="2825">
        <f>Table!G114/Table!G$110</f>
        <v>0.15471520797581106</v>
      </c>
      <c r="H124" s="2825">
        <f>Table!H114/Table!H$110</f>
        <v>0.17720675407398054</v>
      </c>
      <c r="I124" s="2825">
        <f>Table!I114/Table!I$110</f>
        <v>0.16516402833261937</v>
      </c>
      <c r="J124" s="2825">
        <f>Table!J114/Table!J$110</f>
        <v>0.16219239913782418</v>
      </c>
      <c r="K124" s="2825">
        <f>Table!K114/Table!K$110</f>
        <v>0.17914209115281501</v>
      </c>
      <c r="L124" s="2825">
        <f>Table!L114/Table!L$110</f>
        <v>0.17771913966320621</v>
      </c>
      <c r="M124" s="2825">
        <f>Table!M114/Table!M$110</f>
        <v>0.17681291088183027</v>
      </c>
      <c r="N124" s="2825">
        <f>Table!N114/Table!N$110</f>
        <v>0.1588076144698416</v>
      </c>
      <c r="O124" s="2825">
        <f>Table!O114/Table!O$110</f>
        <v>0.14163881272964926</v>
      </c>
      <c r="P124" s="2825">
        <f>Table!P114/Table!P$110</f>
        <v>0.12591547774913278</v>
      </c>
      <c r="Q124" s="2825">
        <f>Table!Q114/Table!Q$110</f>
        <v>0.15262616685905459</v>
      </c>
      <c r="R124" s="2825">
        <f>Table!R114/Table!R$110</f>
        <v>0.16926369046617418</v>
      </c>
      <c r="S124" s="2825">
        <f>Table!S114/Table!S$110</f>
        <v>0.17905283251080295</v>
      </c>
      <c r="T124" s="2825">
        <f>Table!T114/Table!T$110</f>
        <v>0.17587843316997498</v>
      </c>
      <c r="U124" s="2825">
        <f>Table!U114/Table!U$110</f>
        <v>0.18301234299851588</v>
      </c>
      <c r="V124" s="2825">
        <f>Table!V114/Table!V$110</f>
        <v>0.19095879564130908</v>
      </c>
      <c r="W124" s="2825">
        <f>Table!W114/Table!W$110</f>
        <v>0.18148574608220416</v>
      </c>
      <c r="X124" s="2825">
        <f>Table!X114/Table!X$110</f>
        <v>0.21630068089255933</v>
      </c>
      <c r="Y124" s="2825">
        <f>Table!Y114/Table!Y$110</f>
        <v>0.21995560202442646</v>
      </c>
      <c r="Z124" s="2825">
        <f>Table!Z114/Table!Z$110</f>
        <v>0.2258563777892332</v>
      </c>
      <c r="AA124" s="2825">
        <f>Table!AA114/Table!AA$110</f>
        <v>0.21582663255579196</v>
      </c>
      <c r="AB124" s="2825">
        <f>Table!AB114/Table!AB$110</f>
        <v>0.22514762135156738</v>
      </c>
      <c r="AC124" s="2825">
        <f>Table!AC114/Table!AC$110</f>
        <v>0.25810724646006261</v>
      </c>
      <c r="AD124" s="2825">
        <f>Table!AD114/Table!AD$110</f>
        <v>0.27146257221479353</v>
      </c>
      <c r="AE124" s="2825">
        <f>Table!AE114/Table!AE$110</f>
        <v>0.25710514729735995</v>
      </c>
    </row>
    <row r="125" spans="2:31" x14ac:dyDescent="0.25">
      <c r="B125" s="2831" t="s">
        <v>87</v>
      </c>
      <c r="C125" s="2825">
        <f>Table!C115/Table!C$110</f>
        <v>0.22136993286717996</v>
      </c>
      <c r="D125" s="2825">
        <f>Table!D115/Table!D$110</f>
        <v>0.21891709765648634</v>
      </c>
      <c r="E125" s="2825">
        <f>Table!E115/Table!E$110</f>
        <v>0.22119851194123671</v>
      </c>
      <c r="F125" s="2825">
        <f>Table!F115/Table!F$110</f>
        <v>0.22828446404575681</v>
      </c>
      <c r="G125" s="2825">
        <f>Table!G115/Table!G$110</f>
        <v>0.23656087722035257</v>
      </c>
      <c r="H125" s="2825">
        <f>Table!H115/Table!H$110</f>
        <v>0.24810944854823888</v>
      </c>
      <c r="I125" s="2825">
        <f>Table!I115/Table!I$110</f>
        <v>0.24447344564102053</v>
      </c>
      <c r="J125" s="2825">
        <f>Table!J115/Table!J$110</f>
        <v>0.25168257892949186</v>
      </c>
      <c r="K125" s="2825">
        <f>Table!K115/Table!K$110</f>
        <v>0.24384797350575618</v>
      </c>
      <c r="L125" s="2825">
        <f>Table!L115/Table!L$110</f>
        <v>0.24191265761529543</v>
      </c>
      <c r="M125" s="2825">
        <f>Table!M115/Table!M$110</f>
        <v>0.2432819942204657</v>
      </c>
      <c r="N125" s="2825">
        <f>Table!N115/Table!N$110</f>
        <v>0.2474430569022783</v>
      </c>
      <c r="O125" s="2825">
        <f>Table!O115/Table!O$110</f>
        <v>0.2456751533738124</v>
      </c>
      <c r="P125" s="2825">
        <f>Table!P115/Table!P$110</f>
        <v>0.23777180881936102</v>
      </c>
      <c r="Q125" s="2825">
        <f>Table!Q115/Table!Q$110</f>
        <v>0.21550837675189977</v>
      </c>
      <c r="R125" s="2825">
        <f>Table!R115/Table!R$110</f>
        <v>0.22413493305512086</v>
      </c>
      <c r="S125" s="2825">
        <f>Table!S115/Table!S$110</f>
        <v>0.22852063239100506</v>
      </c>
      <c r="T125" s="2825">
        <f>Table!T115/Table!T$110</f>
        <v>0.21821387018298488</v>
      </c>
      <c r="U125" s="2825">
        <f>Table!U115/Table!U$110</f>
        <v>0.2062227796244106</v>
      </c>
      <c r="V125" s="2825">
        <f>Table!V115/Table!V$110</f>
        <v>0.209769450282174</v>
      </c>
      <c r="W125" s="2825">
        <f>Table!W115/Table!W$110</f>
        <v>0.21329502538406658</v>
      </c>
      <c r="X125" s="2825">
        <f>Table!X115/Table!X$110</f>
        <v>0.21666603146483238</v>
      </c>
      <c r="Y125" s="2825">
        <f>Table!Y115/Table!Y$110</f>
        <v>0.22047080037579173</v>
      </c>
      <c r="Z125" s="2825">
        <f>Table!Z115/Table!Z$110</f>
        <v>0.22817671469329354</v>
      </c>
      <c r="AA125" s="2825">
        <f>Table!AA115/Table!AA$110</f>
        <v>0.22602760206052647</v>
      </c>
      <c r="AB125" s="2825">
        <f>Table!AB115/Table!AB$110</f>
        <v>0.22817890451458037</v>
      </c>
      <c r="AC125" s="2825">
        <f>Table!AC115/Table!AC$110</f>
        <v>0.23052991354797944</v>
      </c>
      <c r="AD125" s="2825">
        <f>Table!AD115/Table!AD$110</f>
        <v>0.23308741152235754</v>
      </c>
      <c r="AE125" s="2825">
        <f>Table!AE115/Table!AE$110</f>
        <v>0.22528984443792194</v>
      </c>
    </row>
    <row r="126" spans="2:31" x14ac:dyDescent="0.25">
      <c r="B126" s="2832" t="s">
        <v>88</v>
      </c>
      <c r="C126" s="2825">
        <f>C124/C125</f>
        <v>0.73296534938554647</v>
      </c>
      <c r="D126" s="2825">
        <f t="shared" ref="D126:AE126" si="12">D124/D125</f>
        <v>0.7202188083711355</v>
      </c>
      <c r="E126" s="2825">
        <f t="shared" si="12"/>
        <v>0.6196527349579547</v>
      </c>
      <c r="F126" s="2825">
        <f t="shared" si="12"/>
        <v>0.7991430416153078</v>
      </c>
      <c r="G126" s="2825">
        <f t="shared" si="12"/>
        <v>0.65401857565693922</v>
      </c>
      <c r="H126" s="2825">
        <f t="shared" si="12"/>
        <v>0.71422815660938832</v>
      </c>
      <c r="I126" s="2825">
        <f t="shared" si="12"/>
        <v>0.67559087204563972</v>
      </c>
      <c r="J126" s="2825">
        <f t="shared" si="12"/>
        <v>0.64443236328749598</v>
      </c>
      <c r="K126" s="2825">
        <f t="shared" si="12"/>
        <v>0.73464662665562919</v>
      </c>
      <c r="L126" s="2825">
        <f t="shared" si="12"/>
        <v>0.73464175630622131</v>
      </c>
      <c r="M126" s="2825">
        <f t="shared" si="12"/>
        <v>0.72678173922563216</v>
      </c>
      <c r="N126" s="2825">
        <f t="shared" si="12"/>
        <v>0.64179458683522028</v>
      </c>
      <c r="O126" s="2825">
        <f t="shared" si="12"/>
        <v>0.57652884626120748</v>
      </c>
      <c r="P126" s="2825">
        <f t="shared" si="12"/>
        <v>0.52956436835113929</v>
      </c>
      <c r="Q126" s="2825">
        <f t="shared" si="12"/>
        <v>0.70821454441542553</v>
      </c>
      <c r="R126" s="2825">
        <f t="shared" si="12"/>
        <v>0.75518656623038605</v>
      </c>
      <c r="S126" s="2825">
        <f t="shared" si="12"/>
        <v>0.78353026874369336</v>
      </c>
      <c r="T126" s="2825">
        <f t="shared" si="12"/>
        <v>0.80599108123828611</v>
      </c>
      <c r="U126" s="2825">
        <f t="shared" si="12"/>
        <v>0.8874496955759813</v>
      </c>
      <c r="V126" s="2825">
        <f t="shared" si="12"/>
        <v>0.9103270060747094</v>
      </c>
      <c r="W126" s="2825">
        <f t="shared" si="12"/>
        <v>0.85086722372176515</v>
      </c>
      <c r="X126" s="2825">
        <f t="shared" si="12"/>
        <v>0.99831376164596275</v>
      </c>
      <c r="Y126" s="2825">
        <f t="shared" si="12"/>
        <v>0.99766319008917681</v>
      </c>
      <c r="Z126" s="2825">
        <f t="shared" si="12"/>
        <v>0.98983096541126359</v>
      </c>
      <c r="AA126" s="2825">
        <f t="shared" si="12"/>
        <v>0.95486847884178827</v>
      </c>
      <c r="AB126" s="2825">
        <f t="shared" si="12"/>
        <v>0.98671532248144656</v>
      </c>
      <c r="AC126" s="2825">
        <f t="shared" si="12"/>
        <v>1.1196258328806581</v>
      </c>
      <c r="AD126" s="2825">
        <f t="shared" si="12"/>
        <v>1.1646384952400362</v>
      </c>
      <c r="AE126" s="2825">
        <f t="shared" si="12"/>
        <v>1.1412194275281886</v>
      </c>
    </row>
    <row r="127" spans="2:31" x14ac:dyDescent="0.25">
      <c r="B127" s="74" t="s">
        <v>42</v>
      </c>
      <c r="C127" s="2825">
        <f>Table!C116/Table!C110</f>
        <v>0.23059197629304642</v>
      </c>
      <c r="D127" s="2825">
        <f>Table!D116/Table!D110</f>
        <v>0.23567197902041004</v>
      </c>
      <c r="E127" s="2825">
        <f>Table!E116/Table!E110</f>
        <v>0.2398526173467169</v>
      </c>
      <c r="F127" s="2825">
        <f>Table!F116/Table!F110</f>
        <v>0.2324937693093983</v>
      </c>
      <c r="G127" s="2825">
        <f>Table!G116/Table!G110</f>
        <v>0.24358502901037837</v>
      </c>
      <c r="H127" s="2825">
        <f>Table!H116/Table!H110</f>
        <v>0.23709409264052866</v>
      </c>
      <c r="I127" s="2825">
        <f>Table!I116/Table!I110</f>
        <v>0.23429535394189355</v>
      </c>
      <c r="J127" s="2825">
        <f>Table!J116/Table!J110</f>
        <v>0.2359570457439325</v>
      </c>
      <c r="K127" s="2825">
        <f>Table!K116/Table!K110</f>
        <v>0.22329601009304526</v>
      </c>
      <c r="L127" s="2825">
        <f>Table!L116/Table!L110</f>
        <v>0.22879364760522142</v>
      </c>
      <c r="M127" s="2825">
        <f>Table!M116/Table!M110</f>
        <v>0.2247641059255763</v>
      </c>
      <c r="N127" s="2825">
        <f>Table!N116/Table!N110</f>
        <v>0.22418887505961785</v>
      </c>
      <c r="O127" s="2825">
        <f>Table!O116/Table!O110</f>
        <v>0.22399502949522768</v>
      </c>
      <c r="P127" s="2825">
        <f>Table!P116/Table!P110</f>
        <v>0.20614817714308853</v>
      </c>
      <c r="Q127" s="2825">
        <f>Table!Q116/Table!Q110</f>
        <v>0.19713795503564666</v>
      </c>
      <c r="R127" s="2825">
        <f>Table!R116/Table!R110</f>
        <v>0.19338852710047622</v>
      </c>
      <c r="S127" s="2825">
        <f>Table!S116/Table!S110</f>
        <v>0.18920154290961536</v>
      </c>
      <c r="T127" s="2825">
        <f>Table!T116/Table!T110</f>
        <v>0.17578958502274089</v>
      </c>
      <c r="U127" s="2825">
        <f>Table!U116/Table!U110</f>
        <v>0.17354618732617885</v>
      </c>
      <c r="V127" s="2825">
        <f>Table!V116/Table!V110</f>
        <v>0.17393753716083421</v>
      </c>
      <c r="W127" s="2825">
        <f>Table!W116/Table!W110</f>
        <v>0.17550265410180621</v>
      </c>
      <c r="X127" s="2825">
        <f>Table!X116/Table!X110</f>
        <v>0.16629627828674237</v>
      </c>
      <c r="Y127" s="2825">
        <f>Table!Y116/Table!Y110</f>
        <v>0.16541781576102879</v>
      </c>
      <c r="Z127" s="2825">
        <f>Table!Z116/Table!Z110</f>
        <v>0.16035791750378009</v>
      </c>
      <c r="AA127" s="2825">
        <f>Table!AA116/Table!AA110</f>
        <v>0.16069307747785244</v>
      </c>
      <c r="AB127" s="2825">
        <f>Table!AB116/Table!AB110</f>
        <v>0.14757991868462625</v>
      </c>
      <c r="AC127" s="2825">
        <f>Table!AC116/Table!AC110</f>
        <v>0.14603900393485941</v>
      </c>
      <c r="AD127" s="2825">
        <f>Table!AD116/Table!AD110</f>
        <v>0.13799982446448761</v>
      </c>
      <c r="AE127" s="2825">
        <f>Table!AE116/Table!AE110</f>
        <v>0.13603088841858094</v>
      </c>
    </row>
    <row r="128" spans="2:31" ht="30" x14ac:dyDescent="0.25">
      <c r="B128" s="1154" t="s">
        <v>43</v>
      </c>
      <c r="C128" s="1155">
        <v>10897.1</v>
      </c>
      <c r="D128" s="1156">
        <v>447.3</v>
      </c>
      <c r="E128" s="1157">
        <v>-17183.2</v>
      </c>
      <c r="F128" s="1158">
        <v>4468.3</v>
      </c>
      <c r="G128" s="1159">
        <v>-15654.9</v>
      </c>
      <c r="H128" s="1160">
        <v>12891.4</v>
      </c>
      <c r="I128" s="1161">
        <v>15412.1</v>
      </c>
      <c r="J128" s="1162">
        <v>-360</v>
      </c>
      <c r="K128" s="1163">
        <v>-1609.1</v>
      </c>
      <c r="L128" s="1164">
        <v>-6269.8</v>
      </c>
      <c r="M128" s="1165">
        <v>21119.200000000001</v>
      </c>
      <c r="N128" s="1166">
        <v>4735.8</v>
      </c>
      <c r="O128" s="1167">
        <v>-29894.5</v>
      </c>
      <c r="P128" s="1168">
        <v>471.1</v>
      </c>
      <c r="Q128" s="1169">
        <v>2758.2</v>
      </c>
      <c r="R128" s="1170">
        <v>-16130</v>
      </c>
      <c r="S128" s="1171">
        <v>-10677.2</v>
      </c>
      <c r="T128" s="1172">
        <v>4736.2</v>
      </c>
      <c r="U128" s="1173">
        <v>10744.1</v>
      </c>
      <c r="V128" s="1174">
        <v>-29803.8</v>
      </c>
      <c r="W128" s="1175">
        <v>-14054.7</v>
      </c>
      <c r="X128" s="1176">
        <v>-12482</v>
      </c>
      <c r="Y128" s="1177">
        <v>-13124.2</v>
      </c>
      <c r="Z128" s="1178">
        <v>-10489.6</v>
      </c>
      <c r="AA128" s="1179">
        <v>-10976.2</v>
      </c>
      <c r="AB128" s="1180">
        <v>-8925.5</v>
      </c>
      <c r="AC128" s="1181">
        <v>-8397.2000000000007</v>
      </c>
      <c r="AD128" s="1182">
        <v>-14419.7</v>
      </c>
      <c r="AE128" s="1183" t="s">
        <v>35</v>
      </c>
    </row>
    <row r="129" spans="2:31" ht="15" customHeight="1" x14ac:dyDescent="0.25">
      <c r="B129" s="3724" t="s">
        <v>57</v>
      </c>
      <c r="C129" s="3725"/>
      <c r="D129" s="3726"/>
      <c r="E129" s="3727"/>
      <c r="F129" s="3728"/>
      <c r="G129" s="3729"/>
      <c r="H129" s="3730"/>
      <c r="I129" s="3731"/>
      <c r="J129" s="3732"/>
      <c r="K129" s="3733"/>
      <c r="L129" s="3734"/>
      <c r="M129" s="3735"/>
      <c r="N129" s="3736"/>
      <c r="O129" s="3737"/>
      <c r="P129" s="3738"/>
      <c r="Q129" s="3739"/>
      <c r="R129" s="3740"/>
      <c r="S129" s="3741"/>
      <c r="T129" s="3742"/>
      <c r="U129" s="3743"/>
      <c r="V129" s="3744"/>
      <c r="W129" s="3745"/>
      <c r="X129" s="3746"/>
      <c r="Y129" s="3747"/>
      <c r="Z129" s="3748"/>
      <c r="AA129" s="3749"/>
      <c r="AB129" s="3750"/>
      <c r="AC129" s="3751"/>
      <c r="AD129" s="3752"/>
      <c r="AE129" s="1184" t="s">
        <v>35</v>
      </c>
    </row>
    <row r="130" spans="2:31" ht="15" customHeight="1" x14ac:dyDescent="0.25">
      <c r="B130" s="2644"/>
      <c r="C130" s="2645"/>
      <c r="D130" s="2646"/>
      <c r="E130" s="2647"/>
      <c r="F130" s="2648"/>
      <c r="G130" s="2649"/>
      <c r="H130" s="2650"/>
      <c r="I130" s="2651"/>
      <c r="J130" s="2652"/>
      <c r="K130" s="2653"/>
      <c r="L130" s="2654"/>
      <c r="M130" s="2655"/>
      <c r="N130" s="2656"/>
      <c r="O130" s="2657"/>
      <c r="P130" s="2658"/>
      <c r="Q130" s="2659"/>
      <c r="R130" s="2660"/>
      <c r="S130" s="2661"/>
      <c r="T130" s="2662"/>
      <c r="U130" s="2663"/>
      <c r="V130" s="2664"/>
      <c r="W130" s="2665"/>
      <c r="X130" s="2666"/>
      <c r="Y130" s="2667"/>
      <c r="Z130" s="2668"/>
      <c r="AA130" s="2669"/>
      <c r="AB130" s="2670"/>
      <c r="AC130" s="2671"/>
      <c r="AD130" s="2672"/>
      <c r="AE130" s="2673"/>
    </row>
    <row r="131" spans="2:31" x14ac:dyDescent="0.25">
      <c r="B131" s="1185" t="s">
        <v>38</v>
      </c>
      <c r="C131" s="1186">
        <v>121981300</v>
      </c>
      <c r="D131" s="1187">
        <v>128553400</v>
      </c>
      <c r="E131" s="1188">
        <v>125975400</v>
      </c>
      <c r="F131" s="1189">
        <v>121799000</v>
      </c>
      <c r="G131" s="1190">
        <v>121181100</v>
      </c>
      <c r="H131" s="1191">
        <v>127682300</v>
      </c>
      <c r="I131" s="1192">
        <v>123946900</v>
      </c>
      <c r="J131" s="1193">
        <v>127567600</v>
      </c>
      <c r="K131" s="1194">
        <v>129196000</v>
      </c>
      <c r="L131" s="1195">
        <v>135052900</v>
      </c>
      <c r="M131" s="1196">
        <v>135580900</v>
      </c>
      <c r="N131" s="1197">
        <v>133775500</v>
      </c>
      <c r="O131" s="1198">
        <v>136607100</v>
      </c>
      <c r="P131" s="1199">
        <v>131339000</v>
      </c>
      <c r="Q131" s="1200">
        <v>114276900</v>
      </c>
      <c r="R131" s="1201">
        <v>128144100</v>
      </c>
      <c r="S131" s="1202">
        <v>121218400</v>
      </c>
      <c r="T131" s="1203">
        <v>124295600</v>
      </c>
      <c r="U131" s="1204">
        <v>129612700</v>
      </c>
      <c r="V131" s="1205">
        <v>129639000</v>
      </c>
      <c r="W131" s="1206">
        <v>141002000</v>
      </c>
      <c r="X131" s="1207">
        <v>142879400</v>
      </c>
      <c r="Y131" s="1208">
        <v>146876400</v>
      </c>
      <c r="Z131" s="1209">
        <v>143085100</v>
      </c>
      <c r="AA131" s="1210">
        <v>138038300</v>
      </c>
      <c r="AB131" s="1211">
        <v>123782400</v>
      </c>
      <c r="AC131" s="1212">
        <v>129159500</v>
      </c>
      <c r="AD131" s="1213">
        <v>129166000</v>
      </c>
      <c r="AE131" s="1214" t="s">
        <v>35</v>
      </c>
    </row>
    <row r="132" spans="2:31" x14ac:dyDescent="0.25">
      <c r="B132" s="1215" t="s">
        <v>39</v>
      </c>
      <c r="C132" s="1216">
        <v>4651800</v>
      </c>
      <c r="D132" s="1217">
        <v>4875100</v>
      </c>
      <c r="E132" s="1218">
        <v>4919600</v>
      </c>
      <c r="F132" s="1219">
        <v>4803400</v>
      </c>
      <c r="G132" s="1220">
        <v>5419500</v>
      </c>
      <c r="H132" s="1221">
        <v>4618600</v>
      </c>
      <c r="I132" s="1222">
        <v>5139500</v>
      </c>
      <c r="J132" s="1223">
        <v>6787200</v>
      </c>
      <c r="K132" s="1224">
        <v>6563900</v>
      </c>
      <c r="L132" s="1225">
        <v>8655700</v>
      </c>
      <c r="M132" s="1226">
        <v>11990300</v>
      </c>
      <c r="N132" s="1227">
        <v>14720100</v>
      </c>
      <c r="O132" s="1228">
        <v>15785500</v>
      </c>
      <c r="P132" s="1229">
        <v>14013400</v>
      </c>
      <c r="Q132" s="1230">
        <v>11628900</v>
      </c>
      <c r="R132" s="1231">
        <v>11905700</v>
      </c>
      <c r="S132" s="1232">
        <v>11216200</v>
      </c>
      <c r="T132" s="1233">
        <v>13440100</v>
      </c>
      <c r="U132" s="1234">
        <v>14475100</v>
      </c>
      <c r="V132" s="1235">
        <v>16823000</v>
      </c>
      <c r="W132" s="1236">
        <v>21315100</v>
      </c>
      <c r="X132" s="1237">
        <v>19131300</v>
      </c>
      <c r="Y132" s="1238">
        <v>22742400</v>
      </c>
      <c r="Z132" s="1239">
        <v>28267100</v>
      </c>
      <c r="AA132" s="1240">
        <v>26036700</v>
      </c>
      <c r="AB132" s="1241">
        <v>24638000</v>
      </c>
      <c r="AC132" s="1242">
        <v>30469600</v>
      </c>
      <c r="AD132" s="1243">
        <v>32287600</v>
      </c>
      <c r="AE132" s="1244" t="s">
        <v>35</v>
      </c>
    </row>
    <row r="133" spans="2:31" x14ac:dyDescent="0.25">
      <c r="B133" s="1245" t="s">
        <v>47</v>
      </c>
      <c r="C133" s="1246">
        <v>4074000</v>
      </c>
      <c r="D133" s="1247">
        <v>4253700</v>
      </c>
      <c r="E133" s="1248">
        <v>4305400</v>
      </c>
      <c r="F133" s="1249">
        <v>4248200</v>
      </c>
      <c r="G133" s="1250">
        <v>4844200</v>
      </c>
      <c r="H133" s="1251">
        <v>4095600</v>
      </c>
      <c r="I133" s="1252">
        <v>4614400</v>
      </c>
      <c r="J133" s="1253">
        <v>6229800</v>
      </c>
      <c r="K133" s="1254">
        <v>6018200</v>
      </c>
      <c r="L133" s="1255">
        <v>8110300</v>
      </c>
      <c r="M133" s="1256">
        <v>11511600</v>
      </c>
      <c r="N133" s="1257">
        <v>14214300</v>
      </c>
      <c r="O133" s="1258">
        <v>15287300</v>
      </c>
      <c r="P133" s="1259">
        <v>13555500</v>
      </c>
      <c r="Q133" s="1260">
        <v>11162800</v>
      </c>
      <c r="R133" s="1261">
        <v>11411900</v>
      </c>
      <c r="S133" s="1262">
        <v>10775400</v>
      </c>
      <c r="T133" s="1263">
        <v>13035600</v>
      </c>
      <c r="U133" s="1264">
        <v>13996100</v>
      </c>
      <c r="V133" s="1265">
        <v>16292100</v>
      </c>
      <c r="W133" s="1266">
        <v>20687500</v>
      </c>
      <c r="X133" s="1267">
        <v>18581800</v>
      </c>
      <c r="Y133" s="1268">
        <v>21968800</v>
      </c>
      <c r="Z133" s="1269">
        <v>27804600</v>
      </c>
      <c r="AA133" s="1270">
        <v>25640900</v>
      </c>
      <c r="AB133" s="1271">
        <v>24272500</v>
      </c>
      <c r="AC133" s="1272">
        <v>30057700</v>
      </c>
      <c r="AD133" s="1273">
        <v>31888800</v>
      </c>
      <c r="AE133" s="1274" t="s">
        <v>35</v>
      </c>
    </row>
    <row r="134" spans="2:31" x14ac:dyDescent="0.25">
      <c r="B134" s="1275" t="s">
        <v>40</v>
      </c>
      <c r="C134" s="1276">
        <v>72430100</v>
      </c>
      <c r="D134" s="1277">
        <v>81998400</v>
      </c>
      <c r="E134" s="1278">
        <v>81133300</v>
      </c>
      <c r="F134" s="1279">
        <v>81850700</v>
      </c>
      <c r="G134" s="1280">
        <v>85466700</v>
      </c>
      <c r="H134" s="1281">
        <v>95836800</v>
      </c>
      <c r="I134" s="1282">
        <v>94019000</v>
      </c>
      <c r="J134" s="1283">
        <v>100157800</v>
      </c>
      <c r="K134" s="1284">
        <v>104136100</v>
      </c>
      <c r="L134" s="1285">
        <v>110410700</v>
      </c>
      <c r="M134" s="1286">
        <v>107265300</v>
      </c>
      <c r="N134" s="1287">
        <v>103418100</v>
      </c>
      <c r="O134" s="1288">
        <v>105031200</v>
      </c>
      <c r="P134" s="1289">
        <v>102860000</v>
      </c>
      <c r="Q134" s="1290">
        <v>94863200</v>
      </c>
      <c r="R134" s="1291">
        <v>108473300</v>
      </c>
      <c r="S134" s="1292">
        <v>101018700</v>
      </c>
      <c r="T134" s="1293">
        <v>101868300</v>
      </c>
      <c r="U134" s="1294">
        <v>107224000</v>
      </c>
      <c r="V134" s="1295">
        <v>105681800</v>
      </c>
      <c r="W134" s="1296">
        <v>116698200</v>
      </c>
      <c r="X134" s="1297">
        <v>118297400</v>
      </c>
      <c r="Y134" s="1298">
        <v>119876300</v>
      </c>
      <c r="Z134" s="1299">
        <v>112700200</v>
      </c>
      <c r="AA134" s="1300">
        <v>109049500</v>
      </c>
      <c r="AB134" s="1301">
        <v>102184900</v>
      </c>
      <c r="AC134" s="1302">
        <v>108517600</v>
      </c>
      <c r="AD134" s="1303">
        <v>105587900</v>
      </c>
      <c r="AE134" s="1304" t="s">
        <v>35</v>
      </c>
    </row>
    <row r="135" spans="2:31" x14ac:dyDescent="0.25">
      <c r="B135" s="1305" t="s">
        <v>41</v>
      </c>
      <c r="C135" s="1306">
        <v>88426600</v>
      </c>
      <c r="D135" s="1307">
        <v>93854700</v>
      </c>
      <c r="E135" s="1308">
        <v>97016500</v>
      </c>
      <c r="F135" s="1309">
        <v>92428300</v>
      </c>
      <c r="G135" s="1310">
        <v>82149000</v>
      </c>
      <c r="H135" s="1311">
        <v>88848300</v>
      </c>
      <c r="I135" s="1312">
        <v>86563900</v>
      </c>
      <c r="J135" s="1313">
        <v>77511300</v>
      </c>
      <c r="K135" s="1314">
        <v>79238600</v>
      </c>
      <c r="L135" s="1315">
        <v>82612900</v>
      </c>
      <c r="M135" s="1316">
        <v>87230400</v>
      </c>
      <c r="N135" s="1317">
        <v>89745500</v>
      </c>
      <c r="O135" s="1318">
        <v>92068900</v>
      </c>
      <c r="P135" s="1319">
        <v>91231700</v>
      </c>
      <c r="Q135" s="1320">
        <v>69637300</v>
      </c>
      <c r="R135" s="1321">
        <v>72465500</v>
      </c>
      <c r="S135" s="1322">
        <v>75477000</v>
      </c>
      <c r="T135" s="1323">
        <v>77928300</v>
      </c>
      <c r="U135" s="1324">
        <v>78559300</v>
      </c>
      <c r="V135" s="1325">
        <v>83279800</v>
      </c>
      <c r="W135" s="1326">
        <v>89952300</v>
      </c>
      <c r="X135" s="1327">
        <v>89292300</v>
      </c>
      <c r="Y135" s="1328">
        <v>92644200</v>
      </c>
      <c r="Z135" s="1329">
        <v>96729600</v>
      </c>
      <c r="AA135" s="1330">
        <v>95849000</v>
      </c>
      <c r="AB135" s="1331">
        <v>88701100</v>
      </c>
      <c r="AC135" s="1332">
        <v>93237000</v>
      </c>
      <c r="AD135" s="1333">
        <v>100907200</v>
      </c>
      <c r="AE135" s="1334" t="s">
        <v>35</v>
      </c>
    </row>
    <row r="136" spans="2:31" x14ac:dyDescent="0.25">
      <c r="B136" s="1335" t="s">
        <v>42</v>
      </c>
      <c r="C136" s="1336">
        <v>-14506600</v>
      </c>
      <c r="D136" s="1337">
        <v>-3127100</v>
      </c>
      <c r="E136" s="1338">
        <v>-11208700</v>
      </c>
      <c r="F136" s="1339">
        <v>18370800</v>
      </c>
      <c r="G136" s="1340">
        <v>7361100</v>
      </c>
      <c r="H136" s="1341">
        <v>8364700</v>
      </c>
      <c r="I136" s="1342">
        <v>7411800</v>
      </c>
      <c r="J136" s="1343">
        <v>32742300</v>
      </c>
      <c r="K136" s="1344">
        <v>27562600</v>
      </c>
      <c r="L136" s="1345">
        <v>36596200</v>
      </c>
      <c r="M136" s="1346">
        <v>35268700</v>
      </c>
      <c r="N136" s="1347">
        <v>18990700</v>
      </c>
      <c r="O136" s="1348">
        <v>14603800</v>
      </c>
      <c r="P136" s="1349">
        <v>13094500</v>
      </c>
      <c r="Q136" s="1350">
        <v>23861500</v>
      </c>
      <c r="R136" s="1351">
        <v>40902900</v>
      </c>
      <c r="S136" s="1352">
        <v>25370000</v>
      </c>
      <c r="T136" s="1353">
        <v>30884600</v>
      </c>
      <c r="U136" s="1354">
        <v>34447600</v>
      </c>
      <c r="V136" s="1355">
        <v>26091700</v>
      </c>
      <c r="W136" s="1356">
        <v>31031300</v>
      </c>
      <c r="X136" s="1357">
        <v>30541700</v>
      </c>
      <c r="Y136" s="1358">
        <v>28364900</v>
      </c>
      <c r="Z136" s="1359">
        <v>16559700</v>
      </c>
      <c r="AA136" s="1360">
        <v>13095600</v>
      </c>
      <c r="AB136" s="1361">
        <v>13759900</v>
      </c>
      <c r="AC136" s="1362">
        <v>15085300</v>
      </c>
      <c r="AD136" s="1363">
        <v>3100000</v>
      </c>
      <c r="AE136" s="1364" t="s">
        <v>35</v>
      </c>
    </row>
    <row r="137" spans="2:31" ht="30" x14ac:dyDescent="0.25">
      <c r="B137" s="1365" t="s">
        <v>43</v>
      </c>
      <c r="C137" s="1366">
        <v>-3393100</v>
      </c>
      <c r="D137" s="1367">
        <v>-3116400</v>
      </c>
      <c r="E137" s="1368">
        <v>-27762200</v>
      </c>
      <c r="F137" s="1369">
        <v>22374800</v>
      </c>
      <c r="G137" s="1370">
        <v>38894800</v>
      </c>
      <c r="H137" s="1371">
        <v>-3045300</v>
      </c>
      <c r="I137" s="1372">
        <v>21407500</v>
      </c>
      <c r="J137" s="1373">
        <v>21970500</v>
      </c>
      <c r="K137" s="1374">
        <v>43898800</v>
      </c>
      <c r="L137" s="1375">
        <v>25713100</v>
      </c>
      <c r="M137" s="1376">
        <v>31864700</v>
      </c>
      <c r="N137" s="1377">
        <v>12558300</v>
      </c>
      <c r="O137" s="1378">
        <v>2992800</v>
      </c>
      <c r="P137" s="1379">
        <v>228700</v>
      </c>
      <c r="Q137" s="1380">
        <v>28456300</v>
      </c>
      <c r="R137" s="1381">
        <v>36727900</v>
      </c>
      <c r="S137" s="1382">
        <v>22487800</v>
      </c>
      <c r="T137" s="1383">
        <v>25157200</v>
      </c>
      <c r="U137" s="1384">
        <v>28919400</v>
      </c>
      <c r="V137" s="1385">
        <v>14493600</v>
      </c>
      <c r="W137" s="1386">
        <v>17277400</v>
      </c>
      <c r="X137" s="1387">
        <v>14874500</v>
      </c>
      <c r="Y137" s="1388">
        <v>20291700</v>
      </c>
      <c r="Z137" s="1389">
        <v>2675400</v>
      </c>
      <c r="AA137" s="1390">
        <v>17444000</v>
      </c>
      <c r="AB137" s="1391">
        <v>12408100</v>
      </c>
      <c r="AC137" s="1392">
        <v>9805300</v>
      </c>
      <c r="AD137" s="1393">
        <v>-2886300</v>
      </c>
      <c r="AE137" s="1394" t="s">
        <v>35</v>
      </c>
    </row>
    <row r="138" spans="2:31" ht="15" customHeight="1" x14ac:dyDescent="0.25">
      <c r="B138" s="3637" t="s">
        <v>58</v>
      </c>
      <c r="C138" s="3638"/>
      <c r="D138" s="3639"/>
      <c r="E138" s="3640"/>
      <c r="F138" s="3641"/>
      <c r="G138" s="3642"/>
      <c r="H138" s="3643"/>
      <c r="I138" s="3644"/>
      <c r="J138" s="3645"/>
      <c r="K138" s="3646"/>
      <c r="L138" s="3647"/>
      <c r="M138" s="3648"/>
      <c r="N138" s="3649"/>
      <c r="O138" s="3650"/>
      <c r="P138" s="3651"/>
      <c r="Q138" s="3652"/>
      <c r="R138" s="3653"/>
      <c r="S138" s="3654"/>
      <c r="T138" s="3655"/>
      <c r="U138" s="3656"/>
      <c r="V138" s="3657"/>
      <c r="W138" s="3658"/>
      <c r="X138" s="3659"/>
      <c r="Y138" s="3660"/>
      <c r="Z138" s="3661"/>
      <c r="AA138" s="3662"/>
      <c r="AB138" s="3663"/>
      <c r="AC138" s="3664"/>
      <c r="AD138" s="3665"/>
      <c r="AE138" s="1395" t="s">
        <v>35</v>
      </c>
    </row>
    <row r="139" spans="2:31" x14ac:dyDescent="0.25">
      <c r="B139" s="1396" t="s">
        <v>37</v>
      </c>
      <c r="C139" s="1397">
        <v>503105</v>
      </c>
      <c r="D139" s="1398">
        <v>572632</v>
      </c>
      <c r="E139" s="1399">
        <v>630543</v>
      </c>
      <c r="F139" s="1400">
        <v>623026</v>
      </c>
      <c r="G139" s="1401">
        <v>700838</v>
      </c>
      <c r="H139" s="1402">
        <v>911278</v>
      </c>
      <c r="I139" s="1403">
        <v>939679</v>
      </c>
      <c r="J139" s="1404">
        <v>913141</v>
      </c>
      <c r="K139" s="1405">
        <v>940984</v>
      </c>
      <c r="L139" s="1406">
        <v>1064450</v>
      </c>
      <c r="M139" s="1407">
        <v>1234023</v>
      </c>
      <c r="N139" s="1408">
        <v>1409631</v>
      </c>
      <c r="O139" s="1409">
        <v>1466350</v>
      </c>
      <c r="P139" s="1410">
        <v>1694578</v>
      </c>
      <c r="Q139" s="1411">
        <v>1485591</v>
      </c>
      <c r="R139" s="1412">
        <v>1588823</v>
      </c>
      <c r="S139" s="1413">
        <v>1744686</v>
      </c>
      <c r="T139" s="1414">
        <v>1849912</v>
      </c>
      <c r="U139" s="1415">
        <v>1893928</v>
      </c>
      <c r="V139" s="1416">
        <v>1907306</v>
      </c>
      <c r="W139" s="1417">
        <v>1814419</v>
      </c>
      <c r="X139" s="1418">
        <v>1746015</v>
      </c>
      <c r="Y139" s="1419">
        <v>1891124</v>
      </c>
      <c r="Z139" s="1420">
        <v>2099202</v>
      </c>
      <c r="AA139" s="1421">
        <v>2072962</v>
      </c>
      <c r="AB139" s="1422">
        <v>1915430</v>
      </c>
      <c r="AC139" s="1423">
        <v>2587675</v>
      </c>
      <c r="AD139" s="1424">
        <v>3886942</v>
      </c>
      <c r="AE139" s="1425" t="s">
        <v>35</v>
      </c>
    </row>
    <row r="140" spans="2:31" x14ac:dyDescent="0.25">
      <c r="B140" s="2827" t="s">
        <v>83</v>
      </c>
      <c r="C140" s="2825">
        <f>Table!C129/Table!C$128</f>
        <v>0.48428853754940709</v>
      </c>
      <c r="D140" s="2825">
        <f>Table!D129/Table!D$128</f>
        <v>0.51079270561965018</v>
      </c>
      <c r="E140" s="2825">
        <f>Table!E129/Table!E$128</f>
        <v>0.50595790678451069</v>
      </c>
      <c r="F140" s="2825">
        <f>Table!F129/Table!F$128</f>
        <v>0.44189585824546146</v>
      </c>
      <c r="G140" s="2825">
        <f>Table!G129/Table!G$128</f>
        <v>0.46765797493270722</v>
      </c>
      <c r="H140" s="2825">
        <f>Table!H129/Table!H$128</f>
        <v>0.56344535944803031</v>
      </c>
      <c r="I140" s="2825">
        <f>Table!I129/Table!I$128</f>
        <v>0.55789095020299095</v>
      </c>
      <c r="J140" s="2825">
        <f>Table!J129/Table!J$128</f>
        <v>0.52329931832945487</v>
      </c>
      <c r="K140" s="2825">
        <f>Table!K129/Table!K$128</f>
        <v>0.52934722517541999</v>
      </c>
      <c r="L140" s="2825">
        <f>Table!L129/Table!L$128</f>
        <v>0.56455861423662712</v>
      </c>
      <c r="M140" s="2825">
        <f>Table!M129/Table!M$128</f>
        <v>0.5954464030738077</v>
      </c>
      <c r="N140" s="2825">
        <f>Table!N129/Table!N$128</f>
        <v>0.60564594394017235</v>
      </c>
      <c r="O140" s="2825">
        <f>Table!O129/Table!O$128</f>
        <v>0.57604036825646743</v>
      </c>
      <c r="P140" s="2825">
        <f>Table!P129/Table!P$128</f>
        <v>0.59232747743375713</v>
      </c>
      <c r="Q140" s="2825">
        <f>Table!Q129/Table!Q$128</f>
        <v>0.53289388651932279</v>
      </c>
      <c r="R140" s="2825">
        <f>Table!R129/Table!R$128</f>
        <v>0.55572908270191845</v>
      </c>
      <c r="S140" s="2825">
        <f>Table!S129/Table!S$128</f>
        <v>0.56785502106161245</v>
      </c>
      <c r="T140" s="2825">
        <f>Table!T129/Table!T$128</f>
        <v>0.56217345450284273</v>
      </c>
      <c r="U140" s="2825">
        <f>Table!U129/Table!U$128</f>
        <v>0.54651014208398085</v>
      </c>
      <c r="V140" s="2825">
        <f>Table!V129/Table!V$128</f>
        <v>0.53166885676741127</v>
      </c>
      <c r="W140" s="2825">
        <f>Table!W129/Table!W$128</f>
        <v>0.49779763930609605</v>
      </c>
      <c r="X140" s="2825">
        <f>Table!X129/Table!X$128</f>
        <v>0.47533176540700461</v>
      </c>
      <c r="Y140" s="2825">
        <f>Table!Y129/Table!Y$128</f>
        <v>0.50239694611310037</v>
      </c>
      <c r="Z140" s="2825">
        <f>Table!Z129/Table!Z$128</f>
        <v>0.5277472979645581</v>
      </c>
      <c r="AA140" s="2825">
        <f>Table!AA129/Table!AA$128</f>
        <v>0.49168127967152814</v>
      </c>
      <c r="AB140" s="2825">
        <f>Table!AB129/Table!AB$128</f>
        <v>0.46327645662591249</v>
      </c>
      <c r="AC140" s="2825">
        <f>Table!AC129/Table!AC$128</f>
        <v>0.57300970111150384</v>
      </c>
      <c r="AD140" s="2825">
        <f>Table!AD129/Table!AD$128</f>
        <v>0.68607942362123686</v>
      </c>
      <c r="AE140" s="2825" t="e">
        <f>Table!AE129/Table!AE$128</f>
        <v>#VALUE!</v>
      </c>
    </row>
    <row r="141" spans="2:31" x14ac:dyDescent="0.25">
      <c r="B141" s="2828" t="s">
        <v>84</v>
      </c>
      <c r="C141" s="2825">
        <f>Table!C130/Table!C$128</f>
        <v>7.1508563899868247E-2</v>
      </c>
      <c r="D141" s="2825">
        <f>Table!D130/Table!D$128</f>
        <v>9.8479860296012134E-2</v>
      </c>
      <c r="E141" s="2825">
        <f>Table!E130/Table!E$128</f>
        <v>0.11934889044318688</v>
      </c>
      <c r="F141" s="2825">
        <f>Table!F130/Table!F$128</f>
        <v>0.11766224589629308</v>
      </c>
      <c r="G141" s="2825">
        <f>Table!G130/Table!G$128</f>
        <v>0.12093723690607473</v>
      </c>
      <c r="H141" s="2825">
        <f>Table!H130/Table!H$128</f>
        <v>0.22288893834854218</v>
      </c>
      <c r="I141" s="2825">
        <f>Table!I130/Table!I$128</f>
        <v>0.18399369614745534</v>
      </c>
      <c r="J141" s="2825">
        <f>Table!J130/Table!J$128</f>
        <v>0.18914096354830487</v>
      </c>
      <c r="K141" s="2825">
        <f>Table!K130/Table!K$128</f>
        <v>0.20201573463746544</v>
      </c>
      <c r="L141" s="2825">
        <f>Table!L130/Table!L$128</f>
        <v>0.2220885523553417</v>
      </c>
      <c r="M141" s="2825">
        <f>Table!M130/Table!M$128</f>
        <v>0.27455930839326048</v>
      </c>
      <c r="N141" s="2825">
        <f>Table!N130/Table!N$128</f>
        <v>0.23038191471142319</v>
      </c>
      <c r="O141" s="2825">
        <f>Table!O130/Table!O$128</f>
        <v>0.221598985326598</v>
      </c>
      <c r="P141" s="2825">
        <f>Table!P130/Table!P$128</f>
        <v>0.23415510045617782</v>
      </c>
      <c r="Q141" s="2825">
        <f>Table!Q130/Table!Q$128</f>
        <v>0.1832046717661297</v>
      </c>
      <c r="R141" s="2825">
        <f>Table!R130/Table!R$128</f>
        <v>0.15447162663227471</v>
      </c>
      <c r="S141" s="2825">
        <f>Table!S130/Table!S$128</f>
        <v>0.16365967293080266</v>
      </c>
      <c r="T141" s="2825">
        <f>Table!T130/Table!T$128</f>
        <v>0.19100360841613565</v>
      </c>
      <c r="U141" s="2825">
        <f>Table!U130/Table!U$128</f>
        <v>0.22609365918805621</v>
      </c>
      <c r="V141" s="2825">
        <f>Table!V130/Table!V$128</f>
        <v>0.23050810337275515</v>
      </c>
      <c r="W141" s="2825">
        <f>Table!W130/Table!W$128</f>
        <v>0.24029160932636864</v>
      </c>
      <c r="X141" s="2825">
        <f>Table!X130/Table!X$128</f>
        <v>0.21608649845158406</v>
      </c>
      <c r="Y141" s="2825">
        <f>Table!Y130/Table!Y$128</f>
        <v>0.27225559534025784</v>
      </c>
      <c r="Z141" s="2825">
        <f>Table!Z130/Table!Z$128</f>
        <v>0.31034088623104916</v>
      </c>
      <c r="AA141" s="2825">
        <f>Table!AA130/Table!AA$128</f>
        <v>0.29850923589429212</v>
      </c>
      <c r="AB141" s="2825">
        <f>Table!AB130/Table!AB$128</f>
        <v>0.27085292668726768</v>
      </c>
      <c r="AC141" s="2825">
        <f>Table!AC130/Table!AC$128</f>
        <v>0.27859864105887433</v>
      </c>
      <c r="AD141" s="2825">
        <f>Table!AD130/Table!AD$128</f>
        <v>0.27623607201615608</v>
      </c>
      <c r="AE141" s="2825" t="e">
        <f>Table!AE130/Table!AE$128</f>
        <v>#VALUE!</v>
      </c>
    </row>
    <row r="142" spans="2:31" x14ac:dyDescent="0.25">
      <c r="B142" s="2829" t="s">
        <v>85</v>
      </c>
      <c r="C142" s="2825">
        <f>Table!C131/Table!C$128</f>
        <v>0.59247364953886694</v>
      </c>
      <c r="D142" s="2825">
        <f>Table!D131/Table!D$128</f>
        <v>0.80721994789728324</v>
      </c>
      <c r="E142" s="2825">
        <f>Table!E131/Table!E$128</f>
        <v>0.9569911616964456</v>
      </c>
      <c r="F142" s="2825">
        <f>Table!F131/Table!F$128</f>
        <v>0.99615447331231655</v>
      </c>
      <c r="G142" s="2825">
        <f>Table!G131/Table!G$128</f>
        <v>1.0050158301020953</v>
      </c>
      <c r="H142" s="2825">
        <f>Table!H131/Table!H$128</f>
        <v>1.8082795459603829</v>
      </c>
      <c r="I142" s="2825">
        <f>Table!I131/Table!I$128</f>
        <v>1.4808657519228463</v>
      </c>
      <c r="J142" s="2825">
        <f>Table!J131/Table!J$128</f>
        <v>1.4201935648327071</v>
      </c>
      <c r="K142" s="2825">
        <f>Table!K131/Table!K$128</f>
        <v>1.6167807782266639</v>
      </c>
      <c r="L142" s="2825">
        <f>Table!L131/Table!L$128</f>
        <v>1.8587974429740759</v>
      </c>
      <c r="M142" s="2825">
        <f>Table!M131/Table!M$128</f>
        <v>2.1989797242919078</v>
      </c>
      <c r="N142" s="2825">
        <f>Table!N131/Table!N$128</f>
        <v>1.8539133413255695</v>
      </c>
      <c r="O142" s="2825">
        <f>Table!O131/Table!O$128</f>
        <v>1.776460233112467</v>
      </c>
      <c r="P142" s="2825">
        <f>Table!P131/Table!P$128</f>
        <v>1.9256090459089585</v>
      </c>
      <c r="Q142" s="2825">
        <f>Table!Q131/Table!Q$128</f>
        <v>1.59895190759867</v>
      </c>
      <c r="R142" s="2825">
        <f>Table!R131/Table!R$128</f>
        <v>1.2364329759793649</v>
      </c>
      <c r="S142" s="2825">
        <f>Table!S131/Table!S$128</f>
        <v>1.2754581961611136</v>
      </c>
      <c r="T142" s="2825">
        <f>Table!T131/Table!T$128</f>
        <v>1.4277650044246537</v>
      </c>
      <c r="U142" s="2825">
        <f>Table!U131/Table!U$128</f>
        <v>1.7650606134301718</v>
      </c>
      <c r="V142" s="2825">
        <f>Table!V131/Table!V$128</f>
        <v>1.925773105562856</v>
      </c>
      <c r="W142" s="2825">
        <f>Table!W131/Table!W$128</f>
        <v>2.1505201319936669</v>
      </c>
      <c r="X142" s="2825">
        <f>Table!X131/Table!X$128</f>
        <v>2.0075664861068248</v>
      </c>
      <c r="Y142" s="2825">
        <f>Table!Y131/Table!Y$128</f>
        <v>2.5393128754475778</v>
      </c>
      <c r="Z142" s="2825">
        <f>Table!Z131/Table!Z$128</f>
        <v>2.9784888718201934</v>
      </c>
      <c r="AA142" s="2825">
        <f>Table!AA131/Table!AA$128</f>
        <v>2.9406545675738611</v>
      </c>
      <c r="AB142" s="2825">
        <f>Table!AB131/Table!AB$128</f>
        <v>2.9043004612835328</v>
      </c>
      <c r="AC142" s="2825">
        <f>Table!AC131/Table!AC$128</f>
        <v>2.8314873728447427</v>
      </c>
      <c r="AD142" s="2825">
        <f>Table!AD131/Table!AD$128</f>
        <v>2.7906910255310633</v>
      </c>
      <c r="AE142" s="2825" t="e">
        <f>Table!AE131/Table!AE$128</f>
        <v>#VALUE!</v>
      </c>
    </row>
    <row r="143" spans="2:31" x14ac:dyDescent="0.25">
      <c r="B143" s="2830" t="s">
        <v>86</v>
      </c>
      <c r="C143" s="2825">
        <f>Table!C132/Table!C$128</f>
        <v>0.26284584980237152</v>
      </c>
      <c r="D143" s="2825">
        <f>Table!D132/Table!D$128</f>
        <v>0.25935415533480288</v>
      </c>
      <c r="E143" s="2825">
        <f>Table!E132/Table!E$128</f>
        <v>0.25818019965664146</v>
      </c>
      <c r="F143" s="2825">
        <f>Table!F132/Table!F$128</f>
        <v>0.24669801065333188</v>
      </c>
      <c r="G143" s="2825">
        <f>Table!G132/Table!G$128</f>
        <v>0.24104443100565615</v>
      </c>
      <c r="H143" s="2825">
        <f>Table!H132/Table!H$128</f>
        <v>0.2179212107723125</v>
      </c>
      <c r="I143" s="2825">
        <f>Table!I132/Table!I$128</f>
        <v>0.26217517172859173</v>
      </c>
      <c r="J143" s="2825">
        <f>Table!J132/Table!J$128</f>
        <v>0.21844704102357479</v>
      </c>
      <c r="K143" s="2825">
        <f>Table!K132/Table!K$128</f>
        <v>0.216108866680842</v>
      </c>
      <c r="L143" s="2825">
        <f>Table!L132/Table!L$128</f>
        <v>0.20562356992899772</v>
      </c>
      <c r="M143" s="2825">
        <f>Table!M132/Table!M$128</f>
        <v>0.2037500973545523</v>
      </c>
      <c r="N143" s="2825">
        <f>Table!N132/Table!N$128</f>
        <v>0.2596449163669578</v>
      </c>
      <c r="O143" s="2825">
        <f>Table!O132/Table!O$128</f>
        <v>0.22939491351221325</v>
      </c>
      <c r="P143" s="2825">
        <f>Table!P132/Table!P$128</f>
        <v>0.21687857905464428</v>
      </c>
      <c r="Q143" s="2825">
        <f>Table!Q132/Table!Q$128</f>
        <v>0.23122069864993477</v>
      </c>
      <c r="R143" s="2825">
        <f>Table!R132/Table!R$128</f>
        <v>0.24061442044172174</v>
      </c>
      <c r="S143" s="2825">
        <f>Table!S132/Table!S$128</f>
        <v>0.22764855918916141</v>
      </c>
      <c r="T143" s="2825">
        <f>Table!T132/Table!T$128</f>
        <v>0.23982430690528816</v>
      </c>
      <c r="U143" s="2825">
        <f>Table!U132/Table!U$128</f>
        <v>0.26045844445452032</v>
      </c>
      <c r="V143" s="2825">
        <f>Table!V132/Table!V$128</f>
        <v>0.2868462549277267</v>
      </c>
      <c r="W143" s="2825">
        <f>Table!W132/Table!W$128</f>
        <v>0.27587465534164951</v>
      </c>
      <c r="X143" s="2825">
        <f>Table!X132/Table!X$128</f>
        <v>0.29453425138612493</v>
      </c>
      <c r="Y143" s="2825">
        <f>Table!Y132/Table!Y$128</f>
        <v>0.27465747344124525</v>
      </c>
      <c r="Z143" s="2825">
        <f>Table!Z132/Table!Z$128</f>
        <v>0.27397999305060261</v>
      </c>
      <c r="AA143" s="2825">
        <f>Table!AA132/Table!AA$128</f>
        <v>0.23860779645391081</v>
      </c>
      <c r="AB143" s="2825">
        <f>Table!AB132/Table!AB$128</f>
        <v>0.28211630614895428</v>
      </c>
      <c r="AC143" s="2825">
        <f>Table!AC132/Table!AC$128</f>
        <v>0.21933152664859981</v>
      </c>
      <c r="AD143" s="2825">
        <f>Table!AD132/Table!AD$128</f>
        <v>0.21334539320644474</v>
      </c>
      <c r="AE143" s="2825" t="e">
        <f>Table!AE132/Table!AE$128</f>
        <v>#VALUE!</v>
      </c>
    </row>
    <row r="144" spans="2:31" x14ac:dyDescent="0.25">
      <c r="B144" s="2831" t="s">
        <v>87</v>
      </c>
      <c r="C144" s="2825">
        <f>Table!C133/Table!C$128</f>
        <v>0.2397562582345191</v>
      </c>
      <c r="D144" s="2825">
        <f>Table!D133/Table!D$128</f>
        <v>0.23630872291088145</v>
      </c>
      <c r="E144" s="2825">
        <f>Table!E133/Table!E$128</f>
        <v>0.26039295479112357</v>
      </c>
      <c r="F144" s="2825">
        <f>Table!F133/Table!F$128</f>
        <v>0.31330851179476032</v>
      </c>
      <c r="G144" s="2825">
        <f>Table!G133/Table!G$128</f>
        <v>0.25445555120771229</v>
      </c>
      <c r="H144" s="2825">
        <f>Table!H133/Table!H$128</f>
        <v>0.19521032717560649</v>
      </c>
      <c r="I144" s="2825">
        <f>Table!I133/Table!I$128</f>
        <v>0.18521849358480225</v>
      </c>
      <c r="J144" s="2825">
        <f>Table!J133/Table!J$128</f>
        <v>0.18781709192273852</v>
      </c>
      <c r="K144" s="2825">
        <f>Table!K133/Table!K$128</f>
        <v>0.18004677865192431</v>
      </c>
      <c r="L144" s="2825">
        <f>Table!L133/Table!L$128</f>
        <v>0.17603535174832324</v>
      </c>
      <c r="M144" s="2825">
        <f>Table!M133/Table!M$128</f>
        <v>0.18635608401048834</v>
      </c>
      <c r="N144" s="2825">
        <f>Table!N133/Table!N$128</f>
        <v>0.18678426671233658</v>
      </c>
      <c r="O144" s="2825">
        <f>Table!O133/Table!O$128</f>
        <v>0.22387325329659516</v>
      </c>
      <c r="P144" s="2825">
        <f>Table!P133/Table!P$128</f>
        <v>0.20982723478598467</v>
      </c>
      <c r="Q144" s="2825">
        <f>Table!Q133/Table!Q$128</f>
        <v>0.22485224482122504</v>
      </c>
      <c r="R144" s="2825">
        <f>Table!R133/Table!R$128</f>
        <v>0.1938578107367403</v>
      </c>
      <c r="S144" s="2825">
        <f>Table!S133/Table!S$128</f>
        <v>0.19404378492587115</v>
      </c>
      <c r="T144" s="2825">
        <f>Table!T133/Table!T$128</f>
        <v>0.20879920154196147</v>
      </c>
      <c r="U144" s="2825">
        <f>Table!U133/Table!U$128</f>
        <v>0.21659666203633096</v>
      </c>
      <c r="V144" s="2825">
        <f>Table!V133/Table!V$128</f>
        <v>0.2212089356110381</v>
      </c>
      <c r="W144" s="2825">
        <f>Table!W133/Table!W$128</f>
        <v>0.22261846628883727</v>
      </c>
      <c r="X144" s="2825">
        <f>Table!X133/Table!X$128</f>
        <v>0.23581150829546543</v>
      </c>
      <c r="Y144" s="2825">
        <f>Table!Y133/Table!Y$128</f>
        <v>0.21683484745361464</v>
      </c>
      <c r="Z144" s="2825">
        <f>Table!Z133/Table!Z$128</f>
        <v>0.20750352041842687</v>
      </c>
      <c r="AA144" s="2825">
        <f>Table!AA133/Table!AA$128</f>
        <v>0.24690513189721949</v>
      </c>
      <c r="AB144" s="2825">
        <f>Table!AB133/Table!AB$128</f>
        <v>0.26210869273142551</v>
      </c>
      <c r="AC144" s="2825">
        <f>Table!AC133/Table!AC$128</f>
        <v>0.19600565570873099</v>
      </c>
      <c r="AD144" s="2825">
        <f>Table!AD133/Table!AD$128</f>
        <v>0.15090176141724301</v>
      </c>
      <c r="AE144" s="2825" t="e">
        <f>Table!AE133/Table!AE$128</f>
        <v>#VALUE!</v>
      </c>
    </row>
    <row r="145" spans="2:31" x14ac:dyDescent="0.25">
      <c r="B145" s="2832" t="s">
        <v>88</v>
      </c>
      <c r="C145" s="2825">
        <f>C143/C144</f>
        <v>1.0963044374227229</v>
      </c>
      <c r="D145" s="2825">
        <f t="shared" ref="D145:AD145" si="13">D143/D144</f>
        <v>1.0975225634502392</v>
      </c>
      <c r="E145" s="2825">
        <f t="shared" si="13"/>
        <v>0.99150224653252583</v>
      </c>
      <c r="F145" s="2825">
        <f t="shared" si="13"/>
        <v>0.78739645227046007</v>
      </c>
      <c r="G145" s="2825">
        <f t="shared" si="13"/>
        <v>0.94729484132531805</v>
      </c>
      <c r="H145" s="2825">
        <f t="shared" si="13"/>
        <v>1.1163405846673053</v>
      </c>
      <c r="I145" s="2825">
        <f t="shared" si="13"/>
        <v>1.4154913294797686</v>
      </c>
      <c r="J145" s="2825">
        <f t="shared" si="13"/>
        <v>1.1630839280241672</v>
      </c>
      <c r="K145" s="2825">
        <f t="shared" si="13"/>
        <v>1.2002928810997211</v>
      </c>
      <c r="L145" s="2825">
        <f t="shared" si="13"/>
        <v>1.1680811148829731</v>
      </c>
      <c r="M145" s="2825">
        <f t="shared" si="13"/>
        <v>1.0933375126249434</v>
      </c>
      <c r="N145" s="2825">
        <f t="shared" si="13"/>
        <v>1.3900791588984993</v>
      </c>
      <c r="O145" s="2825">
        <f t="shared" si="13"/>
        <v>1.0246642246642246</v>
      </c>
      <c r="P145" s="2825">
        <f t="shared" si="13"/>
        <v>1.0336054767907117</v>
      </c>
      <c r="Q145" s="2825">
        <f t="shared" si="13"/>
        <v>1.0283228385545946</v>
      </c>
      <c r="R145" s="2825">
        <f t="shared" si="13"/>
        <v>1.2411902286902285</v>
      </c>
      <c r="S145" s="2825">
        <f t="shared" si="13"/>
        <v>1.1731813996316758</v>
      </c>
      <c r="T145" s="2825">
        <f t="shared" si="13"/>
        <v>1.1485882375708785</v>
      </c>
      <c r="U145" s="2825">
        <f t="shared" si="13"/>
        <v>1.2025044246103487</v>
      </c>
      <c r="V145" s="2825">
        <f t="shared" si="13"/>
        <v>1.2967209219436855</v>
      </c>
      <c r="W145" s="2825">
        <f t="shared" si="13"/>
        <v>1.239226286752487</v>
      </c>
      <c r="X145" s="2825">
        <f t="shared" si="13"/>
        <v>1.2490240765394771</v>
      </c>
      <c r="Y145" s="2825">
        <f t="shared" si="13"/>
        <v>1.2666666666666668</v>
      </c>
      <c r="Z145" s="2825">
        <f t="shared" si="13"/>
        <v>1.3203631075662099</v>
      </c>
      <c r="AA145" s="2825">
        <f t="shared" si="13"/>
        <v>0.96639464161983213</v>
      </c>
      <c r="AB145" s="2825">
        <f t="shared" si="13"/>
        <v>1.0763332692595202</v>
      </c>
      <c r="AC145" s="2825">
        <f t="shared" si="13"/>
        <v>1.1190061116120629</v>
      </c>
      <c r="AD145" s="2825">
        <f t="shared" si="13"/>
        <v>1.4138032001929073</v>
      </c>
      <c r="AE145" s="2825" t="e">
        <f t="shared" ref="AE145" si="14">AE143/AE144</f>
        <v>#VALUE!</v>
      </c>
    </row>
    <row r="146" spans="2:31" x14ac:dyDescent="0.25">
      <c r="B146" s="74" t="s">
        <v>42</v>
      </c>
      <c r="C146" s="2825">
        <f>Table!C134/Table!C$128</f>
        <v>2.1623847167325429E-2</v>
      </c>
      <c r="D146" s="2825">
        <f>Table!D134/Table!D$128</f>
        <v>2.0096762188314105E-2</v>
      </c>
      <c r="E146" s="2825">
        <f>Table!E134/Table!E$128</f>
        <v>2.0804985057544349E-2</v>
      </c>
      <c r="F146" s="2825">
        <f>Table!F134/Table!F$128</f>
        <v>2.8984128709642353E-2</v>
      </c>
      <c r="G146" s="2825">
        <f>Table!G134/Table!G$128</f>
        <v>2.7675998719362528E-2</v>
      </c>
      <c r="H146" s="2825">
        <f>Table!H134/Table!H$128</f>
        <v>3.2646338749165366E-2</v>
      </c>
      <c r="I146" s="2825">
        <f>Table!I134/Table!I$128</f>
        <v>1.4423488702742519E-2</v>
      </c>
      <c r="J146" s="2825">
        <f>Table!J134/Table!J$128</f>
        <v>4.7536036443472325E-2</v>
      </c>
      <c r="K146" s="2825">
        <f>Table!K134/Table!K$128</f>
        <v>5.8992132681267274E-2</v>
      </c>
      <c r="L146" s="2825">
        <f>Table!L134/Table!L$128</f>
        <v>5.9357283828304991E-2</v>
      </c>
      <c r="M146" s="2825">
        <f>Table!M134/Table!M$128</f>
        <v>8.0869181442924265E-2</v>
      </c>
      <c r="N146" s="2825">
        <f>Table!N134/Table!N$128</f>
        <v>5.3605069361191988E-3</v>
      </c>
      <c r="O146" s="2825">
        <f>Table!O134/Table!O$128</f>
        <v>1.2634214612171707E-2</v>
      </c>
      <c r="P146" s="2825">
        <f>Table!P134/Table!P$128</f>
        <v>1.565078132582743E-2</v>
      </c>
      <c r="Q146" s="2825">
        <f>Table!Q134/Table!Q$128</f>
        <v>1.7624872219676409E-2</v>
      </c>
      <c r="R146" s="2825">
        <f>Table!R134/Table!R$128</f>
        <v>2.0201918426567791E-2</v>
      </c>
      <c r="S146" s="2825">
        <f>Table!S134/Table!S$128</f>
        <v>1.9243568726073964E-2</v>
      </c>
      <c r="T146" s="2825">
        <f>Table!T134/Table!T$128</f>
        <v>1.9460394299268213E-2</v>
      </c>
      <c r="U146" s="2825">
        <f>Table!U134/Table!U$128</f>
        <v>2.0762315387691001E-2</v>
      </c>
      <c r="V146" s="2825">
        <f>Table!V134/Table!V$128</f>
        <v>2.4822601839684627E-2</v>
      </c>
      <c r="W146" s="2825">
        <f>Table!W134/Table!W$128</f>
        <v>5.037560978015853E-2</v>
      </c>
      <c r="X146" s="2825">
        <f>Table!X134/Table!X$128</f>
        <v>3.9614971213298288E-2</v>
      </c>
      <c r="Y146" s="2825">
        <f>Table!Y134/Table!Y$128</f>
        <v>3.7433788062616519E-2</v>
      </c>
      <c r="Z146" s="2825">
        <f>Table!Z134/Table!Z$128</f>
        <v>3.6365465152429548E-2</v>
      </c>
      <c r="AA146" s="2825">
        <f>Table!AA134/Table!AA$128</f>
        <v>4.0811865284727862E-2</v>
      </c>
      <c r="AB146" s="2825">
        <f>Table!AB134/Table!AB$128</f>
        <v>4.1202024273366472E-2</v>
      </c>
      <c r="AC146" s="2825">
        <f>Table!AC134/Table!AC$128</f>
        <v>6.1576528808766351E-2</v>
      </c>
      <c r="AD146" s="2825">
        <f>Table!AD134/Table!AD$128</f>
        <v>1.9337382747623762E-2</v>
      </c>
      <c r="AE146" s="2825" t="e">
        <f>Table!AE134/Table!AE$128</f>
        <v>#VALUE!</v>
      </c>
    </row>
    <row r="147" spans="2:31" ht="30" x14ac:dyDescent="0.25">
      <c r="B147" s="1154" t="s">
        <v>43</v>
      </c>
      <c r="C147" s="1465">
        <v>-12979</v>
      </c>
      <c r="D147" s="1466">
        <v>-10254</v>
      </c>
      <c r="E147" s="1467">
        <v>-3128</v>
      </c>
      <c r="F147" s="1468">
        <v>-22133</v>
      </c>
      <c r="G147" s="1469">
        <v>-31032</v>
      </c>
      <c r="H147" s="1470">
        <v>-31530</v>
      </c>
      <c r="I147" s="1471">
        <v>56518</v>
      </c>
      <c r="J147" s="1472">
        <v>-12182</v>
      </c>
      <c r="K147" s="1473">
        <v>-15369</v>
      </c>
      <c r="L147" s="1474">
        <v>41177</v>
      </c>
      <c r="M147" s="1475">
        <v>-25489</v>
      </c>
      <c r="N147" s="1476">
        <v>33857</v>
      </c>
      <c r="O147" s="1477">
        <v>-1627</v>
      </c>
      <c r="P147" s="1478">
        <v>7757</v>
      </c>
      <c r="Q147" s="1479">
        <v>-37454</v>
      </c>
      <c r="R147" s="1480">
        <v>11528</v>
      </c>
      <c r="S147" s="1481">
        <v>8058</v>
      </c>
      <c r="T147" s="1482">
        <v>-53742</v>
      </c>
      <c r="U147" s="1483">
        <v>-18234</v>
      </c>
      <c r="V147" s="1484">
        <v>-59271</v>
      </c>
      <c r="W147" s="1485">
        <v>-87472</v>
      </c>
      <c r="X147" s="1486">
        <v>2688</v>
      </c>
      <c r="Y147" s="1487">
        <v>-48161</v>
      </c>
      <c r="Z147" s="1488">
        <v>-13915</v>
      </c>
      <c r="AA147" s="1489">
        <v>-14863</v>
      </c>
      <c r="AB147" s="1490">
        <v>-25881</v>
      </c>
      <c r="AC147" s="1491">
        <v>-41712</v>
      </c>
      <c r="AD147" s="1492">
        <v>-42578</v>
      </c>
      <c r="AE147" s="1493" t="s">
        <v>35</v>
      </c>
    </row>
    <row r="148" spans="2:31" ht="15" customHeight="1" x14ac:dyDescent="0.25">
      <c r="B148" s="3666" t="s">
        <v>59</v>
      </c>
      <c r="C148" s="3667"/>
      <c r="D148" s="3668"/>
      <c r="E148" s="3669"/>
      <c r="F148" s="3670"/>
      <c r="G148" s="3671"/>
      <c r="H148" s="3672"/>
      <c r="I148" s="3673"/>
      <c r="J148" s="3674"/>
      <c r="K148" s="3675"/>
      <c r="L148" s="3676"/>
      <c r="M148" s="3677"/>
      <c r="N148" s="3678"/>
      <c r="O148" s="3679"/>
      <c r="P148" s="3680"/>
      <c r="Q148" s="3681"/>
      <c r="R148" s="3682"/>
      <c r="S148" s="3683"/>
      <c r="T148" s="3684"/>
      <c r="U148" s="3685"/>
      <c r="V148" s="3686"/>
      <c r="W148" s="3687"/>
      <c r="X148" s="3688"/>
      <c r="Y148" s="3689"/>
      <c r="Z148" s="3690"/>
      <c r="AA148" s="3691"/>
      <c r="AB148" s="3692"/>
      <c r="AC148" s="3693"/>
      <c r="AD148" s="3694"/>
      <c r="AE148" s="1494" t="s">
        <v>35</v>
      </c>
    </row>
    <row r="149" spans="2:31" x14ac:dyDescent="0.25">
      <c r="B149" s="1495" t="s">
        <v>37</v>
      </c>
      <c r="C149" s="1496">
        <v>183531</v>
      </c>
      <c r="D149" s="1497">
        <v>192461</v>
      </c>
      <c r="E149" s="1498">
        <v>207045</v>
      </c>
      <c r="F149" s="1499">
        <v>223425</v>
      </c>
      <c r="G149" s="1500">
        <v>236421</v>
      </c>
      <c r="H149" s="1501">
        <v>255625</v>
      </c>
      <c r="I149" s="1502">
        <v>275938</v>
      </c>
      <c r="J149" s="1503">
        <v>287200</v>
      </c>
      <c r="K149" s="1504">
        <v>290037</v>
      </c>
      <c r="L149" s="1505">
        <v>300445</v>
      </c>
      <c r="M149" s="1506">
        <v>312991</v>
      </c>
      <c r="N149" s="1507">
        <v>332431</v>
      </c>
      <c r="O149" s="1508">
        <v>355220</v>
      </c>
      <c r="P149" s="1509">
        <v>371981</v>
      </c>
      <c r="Q149" s="1510">
        <v>357413</v>
      </c>
      <c r="R149" s="1511">
        <v>359849</v>
      </c>
      <c r="S149" s="1512">
        <v>369098</v>
      </c>
      <c r="T149" s="1513">
        <v>372831</v>
      </c>
      <c r="U149" s="1514">
        <v>377233</v>
      </c>
      <c r="V149" s="1515">
        <v>382190</v>
      </c>
      <c r="W149" s="1516">
        <v>398755</v>
      </c>
      <c r="X149" s="1517">
        <v>412038</v>
      </c>
      <c r="Y149" s="1518">
        <v>431510</v>
      </c>
      <c r="Z149" s="1519">
        <v>452349</v>
      </c>
      <c r="AA149" s="1520">
        <v>478309</v>
      </c>
      <c r="AB149" s="1521">
        <v>465345</v>
      </c>
      <c r="AC149" s="1522">
        <v>515520</v>
      </c>
      <c r="AD149" s="1523">
        <v>577781</v>
      </c>
      <c r="AE149" s="1524">
        <v>627811</v>
      </c>
    </row>
    <row r="150" spans="2:31" x14ac:dyDescent="0.25">
      <c r="B150" s="2827" t="s">
        <v>83</v>
      </c>
      <c r="C150" s="2825">
        <f>Table!C138/Table!C$137</f>
        <v>0.36681993212035663</v>
      </c>
      <c r="D150" s="2825">
        <f>Table!D138/Table!D$137</f>
        <v>0.37156118356330248</v>
      </c>
      <c r="E150" s="2825">
        <f>Table!E138/Table!E$137</f>
        <v>0.38583196046128498</v>
      </c>
      <c r="F150" s="2825">
        <f>Table!F138/Table!F$137</f>
        <v>0.38892520478408071</v>
      </c>
      <c r="G150" s="2825">
        <f>Table!G138/Table!G$137</f>
        <v>0.37699273753177592</v>
      </c>
      <c r="H150" s="2825">
        <f>Table!H138/Table!H$137</f>
        <v>0.37358630806845966</v>
      </c>
      <c r="I150" s="2825">
        <f>Table!I138/Table!I$137</f>
        <v>0.38918525175945323</v>
      </c>
      <c r="J150" s="2825">
        <f>Table!J138/Table!J$137</f>
        <v>0.388941504178273</v>
      </c>
      <c r="K150" s="2825">
        <f>Table!K138/Table!K$137</f>
        <v>0.37989635805086935</v>
      </c>
      <c r="L150" s="2825">
        <f>Table!L138/Table!L$137</f>
        <v>0.39364609163074771</v>
      </c>
      <c r="M150" s="2825">
        <f>Table!M138/Table!M$137</f>
        <v>0.40711074759338128</v>
      </c>
      <c r="N150" s="2825">
        <f>Table!N138/Table!N$137</f>
        <v>0.42183490709350213</v>
      </c>
      <c r="O150" s="2825">
        <f>Table!O138/Table!O$137</f>
        <v>0.42709025392714373</v>
      </c>
      <c r="P150" s="2825">
        <f>Table!P138/Table!P$137</f>
        <v>0.41777940271142883</v>
      </c>
      <c r="Q150" s="2825">
        <f>Table!Q138/Table!Q$137</f>
        <v>0.39047264649019481</v>
      </c>
      <c r="R150" s="2825">
        <f>Table!R138/Table!R$137</f>
        <v>0.40004835361498853</v>
      </c>
      <c r="S150" s="2825">
        <f>Table!S138/Table!S$137</f>
        <v>0.39320451479010993</v>
      </c>
      <c r="T150" s="2825">
        <f>Table!T138/Table!T$137</f>
        <v>0.38662289348256984</v>
      </c>
      <c r="U150" s="2825">
        <f>Table!U138/Table!U$137</f>
        <v>0.38951788417238153</v>
      </c>
      <c r="V150" s="2825">
        <f>Table!V138/Table!V$137</f>
        <v>0.38493157853423687</v>
      </c>
      <c r="W150" s="2825">
        <f>Table!W138/Table!W$137</f>
        <v>0.40702937894195684</v>
      </c>
      <c r="X150" s="2825">
        <f>Table!X138/Table!X$137</f>
        <v>0.4030987433197909</v>
      </c>
      <c r="Y150" s="2825">
        <f>Table!Y138/Table!Y$137</f>
        <v>0.4080739727932145</v>
      </c>
      <c r="Z150" s="2825">
        <f>Table!Z138/Table!Z$137</f>
        <v>0.40082546883048265</v>
      </c>
      <c r="AA150" s="2825">
        <f>Table!AA138/Table!AA$137</f>
        <v>0.40135769972967267</v>
      </c>
      <c r="AB150" s="2825">
        <f>Table!AB138/Table!AB$137</f>
        <v>0.4037542038702468</v>
      </c>
      <c r="AC150" s="2825">
        <f>Table!AC138/Table!AC$137</f>
        <v>0.43369413407821228</v>
      </c>
      <c r="AD150" s="2825">
        <f>Table!AD138/Table!AD$137</f>
        <v>0.44349156514319438</v>
      </c>
      <c r="AE150" s="2825">
        <f>Table!AE138/Table!AE$137</f>
        <v>0.44015635278770204</v>
      </c>
    </row>
    <row r="151" spans="2:31" x14ac:dyDescent="0.25">
      <c r="B151" s="2828" t="s">
        <v>84</v>
      </c>
      <c r="C151" s="2825">
        <f>Table!C139/Table!C$137</f>
        <v>7.2866825121695539E-2</v>
      </c>
      <c r="D151" s="2825">
        <f>Table!D139/Table!D$137</f>
        <v>7.4141714804631331E-2</v>
      </c>
      <c r="E151" s="2825">
        <f>Table!E139/Table!E$137</f>
        <v>8.3152437251671679E-2</v>
      </c>
      <c r="F151" s="2825">
        <f>Table!F139/Table!F$137</f>
        <v>8.1638633300123067E-2</v>
      </c>
      <c r="G151" s="2825">
        <f>Table!G139/Table!G$137</f>
        <v>8.7944810317188399E-2</v>
      </c>
      <c r="H151" s="2825">
        <f>Table!H139/Table!H$137</f>
        <v>9.5839608801955994E-2</v>
      </c>
      <c r="I151" s="2825">
        <f>Table!I139/Table!I$137</f>
        <v>0.11378643028506404</v>
      </c>
      <c r="J151" s="2825">
        <f>Table!J139/Table!J$137</f>
        <v>9.8293871866295263E-2</v>
      </c>
      <c r="K151" s="2825">
        <f>Table!K139/Table!K$137</f>
        <v>9.1357309584639196E-2</v>
      </c>
      <c r="L151" s="2825">
        <f>Table!L139/Table!L$137</f>
        <v>0.13310589292549385</v>
      </c>
      <c r="M151" s="2825">
        <f>Table!M139/Table!M$137</f>
        <v>0.19020355217881665</v>
      </c>
      <c r="N151" s="2825">
        <f>Table!N139/Table!N$137</f>
        <v>0.14769982342200336</v>
      </c>
      <c r="O151" s="2825">
        <f>Table!O139/Table!O$137</f>
        <v>0.18721637295197344</v>
      </c>
      <c r="P151" s="2825">
        <f>Table!P139/Table!P$137</f>
        <v>0.17462182208231067</v>
      </c>
      <c r="Q151" s="2825">
        <f>Table!Q139/Table!Q$137</f>
        <v>0.15279522569128712</v>
      </c>
      <c r="R151" s="2825">
        <f>Table!R139/Table!R$137</f>
        <v>0.18168731884762776</v>
      </c>
      <c r="S151" s="2825">
        <f>Table!S139/Table!S$137</f>
        <v>0.18043717386710303</v>
      </c>
      <c r="T151" s="2825">
        <f>Table!T139/Table!T$137</f>
        <v>0.1604265739705121</v>
      </c>
      <c r="U151" s="2825">
        <f>Table!U139/Table!U$137</f>
        <v>0.21411170284678169</v>
      </c>
      <c r="V151" s="2825">
        <f>Table!V139/Table!V$137</f>
        <v>0.19972003453779533</v>
      </c>
      <c r="W151" s="2825">
        <f>Table!W139/Table!W$137</f>
        <v>0.18338328046043309</v>
      </c>
      <c r="X151" s="2825">
        <f>Table!X139/Table!X$137</f>
        <v>0.21485154281886623</v>
      </c>
      <c r="Y151" s="2825">
        <f>Table!Y139/Table!Y$137</f>
        <v>0.20006257097170402</v>
      </c>
      <c r="Z151" s="2825">
        <f>Table!Z139/Table!Z$137</f>
        <v>0.27423736981843666</v>
      </c>
      <c r="AA151" s="2825">
        <f>Table!AA139/Table!AA$137</f>
        <v>0.22600243775467324</v>
      </c>
      <c r="AB151" s="2825">
        <f>Table!AB139/Table!AB$137</f>
        <v>0.21632767086785074</v>
      </c>
      <c r="AC151" s="2825">
        <f>Table!AC139/Table!AC$137</f>
        <v>0.20156540968342646</v>
      </c>
      <c r="AD151" s="2825">
        <f>Table!AD139/Table!AD$137</f>
        <v>0.21375226945849726</v>
      </c>
      <c r="AE151" s="2825">
        <f>Table!AE139/Table!AE$137</f>
        <v>0.18594449603463462</v>
      </c>
    </row>
    <row r="152" spans="2:31" x14ac:dyDescent="0.25">
      <c r="B152" s="2829" t="s">
        <v>85</v>
      </c>
      <c r="C152" s="2825">
        <f>Table!C140/Table!C$137</f>
        <v>7.2353057178739355E-2</v>
      </c>
      <c r="D152" s="2825">
        <f>Table!D140/Table!D$137</f>
        <v>7.3813788058421412E-2</v>
      </c>
      <c r="E152" s="2825">
        <f>Table!E140/Table!E$137</f>
        <v>8.2803566237038467E-2</v>
      </c>
      <c r="F152" s="2825">
        <f>Table!F140/Table!F$137</f>
        <v>8.1300519793164702E-2</v>
      </c>
      <c r="G152" s="2825">
        <f>Table!G140/Table!G$137</f>
        <v>8.6997347951324119E-2</v>
      </c>
      <c r="H152" s="2825">
        <f>Table!H140/Table!H$137</f>
        <v>9.4873349633251836E-2</v>
      </c>
      <c r="I152" s="2825">
        <f>Table!I140/Table!I$137</f>
        <v>0.11280432560937602</v>
      </c>
      <c r="J152" s="2825">
        <f>Table!J140/Table!J$137</f>
        <v>9.721796657381615E-2</v>
      </c>
      <c r="K152" s="2825">
        <f>Table!K140/Table!K$137</f>
        <v>9.0191941028213637E-2</v>
      </c>
      <c r="L152" s="2825">
        <f>Table!L140/Table!L$137</f>
        <v>0.13182778877997636</v>
      </c>
      <c r="M152" s="2825">
        <f>Table!M140/Table!M$137</f>
        <v>0.18880095593803017</v>
      </c>
      <c r="N152" s="2825">
        <f>Table!N140/Table!N$137</f>
        <v>0.14616567046996218</v>
      </c>
      <c r="O152" s="2825">
        <f>Table!O140/Table!O$137</f>
        <v>0.18560610325995158</v>
      </c>
      <c r="P152" s="2825">
        <f>Table!P140/Table!P$137</f>
        <v>0.17292818719235659</v>
      </c>
      <c r="Q152" s="2825">
        <f>Table!Q140/Table!Q$137</f>
        <v>0.15092064362516192</v>
      </c>
      <c r="R152" s="2825">
        <f>Table!R140/Table!R$137</f>
        <v>0.17960866919179988</v>
      </c>
      <c r="S152" s="2825">
        <f>Table!S140/Table!S$137</f>
        <v>0.17818844859630775</v>
      </c>
      <c r="T152" s="2825">
        <f>Table!T140/Table!T$137</f>
        <v>0.15791068875710443</v>
      </c>
      <c r="U152" s="2825">
        <f>Table!U140/Table!U$137</f>
        <v>0.21151118804558455</v>
      </c>
      <c r="V152" s="2825">
        <f>Table!V140/Table!V$137</f>
        <v>0.19686804992281326</v>
      </c>
      <c r="W152" s="2825">
        <f>Table!W140/Table!W$137</f>
        <v>0.17986984489222704</v>
      </c>
      <c r="X152" s="2825">
        <f>Table!X140/Table!X$137</f>
        <v>0.21076454113455556</v>
      </c>
      <c r="Y152" s="2825">
        <f>Table!Y140/Table!Y$137</f>
        <v>0.19507311533915783</v>
      </c>
      <c r="Z152" s="2825">
        <f>Table!Z140/Table!Z$137</f>
        <v>0.26895162805709749</v>
      </c>
      <c r="AA152" s="2825">
        <f>Table!AA140/Table!AA$137</f>
        <v>0.22039518386649634</v>
      </c>
      <c r="AB152" s="2825">
        <f>Table!AB140/Table!AB$137</f>
        <v>0.21084571661885268</v>
      </c>
      <c r="AC152" s="2825">
        <f>Table!AC140/Table!AC$137</f>
        <v>0.19670817815021727</v>
      </c>
      <c r="AD152" s="2825">
        <f>Table!AD140/Table!AD$137</f>
        <v>0.20737095889272925</v>
      </c>
      <c r="AE152" s="2825">
        <f>Table!AE140/Table!AE$137</f>
        <v>0.17764741299531228</v>
      </c>
    </row>
    <row r="153" spans="2:31" x14ac:dyDescent="0.25">
      <c r="B153" s="2830" t="s">
        <v>86</v>
      </c>
      <c r="C153" s="2825">
        <f>Table!C141/Table!C$137</f>
        <v>0.22499403198854143</v>
      </c>
      <c r="D153" s="2825">
        <f>Table!D141/Table!D$137</f>
        <v>0.22671846227581161</v>
      </c>
      <c r="E153" s="2825">
        <f>Table!E141/Table!E$137</f>
        <v>0.21881965306715767</v>
      </c>
      <c r="F153" s="2825">
        <f>Table!F141/Table!F$137</f>
        <v>0.22176188694385962</v>
      </c>
      <c r="G153" s="2825">
        <f>Table!G141/Table!G$137</f>
        <v>0.22695953405154365</v>
      </c>
      <c r="H153" s="2825">
        <f>Table!H141/Table!H$137</f>
        <v>0.21472860635696822</v>
      </c>
      <c r="I153" s="2825">
        <f>Table!I141/Table!I$137</f>
        <v>0.21368930701824324</v>
      </c>
      <c r="J153" s="2825">
        <f>Table!J141/Table!J$137</f>
        <v>0.22602715877437327</v>
      </c>
      <c r="K153" s="2825">
        <f>Table!K141/Table!K$137</f>
        <v>0.24903374397059685</v>
      </c>
      <c r="L153" s="2825">
        <f>Table!L141/Table!L$137</f>
        <v>0.2699262760238979</v>
      </c>
      <c r="M153" s="2825">
        <f>Table!M141/Table!M$137</f>
        <v>0.27517724151812673</v>
      </c>
      <c r="N153" s="2825">
        <f>Table!N141/Table!N$137</f>
        <v>0.27754932602555116</v>
      </c>
      <c r="O153" s="2825">
        <f>Table!O141/Table!O$137</f>
        <v>0.29261584370249422</v>
      </c>
      <c r="P153" s="2825">
        <f>Table!P141/Table!P$137</f>
        <v>0.25540820633311917</v>
      </c>
      <c r="Q153" s="2825">
        <f>Table!Q141/Table!Q$137</f>
        <v>0.25704716952097434</v>
      </c>
      <c r="R153" s="2825">
        <f>Table!R141/Table!R$137</f>
        <v>0.2906802575524734</v>
      </c>
      <c r="S153" s="2825">
        <f>Table!S141/Table!S$137</f>
        <v>0.28990674563395086</v>
      </c>
      <c r="T153" s="2825">
        <f>Table!T141/Table!T$137</f>
        <v>0.28858919993240906</v>
      </c>
      <c r="U153" s="2825">
        <f>Table!U141/Table!U$137</f>
        <v>0.25149708535573506</v>
      </c>
      <c r="V153" s="2825">
        <f>Table!V141/Table!V$137</f>
        <v>0.22941207252937021</v>
      </c>
      <c r="W153" s="2825">
        <f>Table!W141/Table!W$137</f>
        <v>0.26453085227771439</v>
      </c>
      <c r="X153" s="2825">
        <f>Table!X141/Table!X$137</f>
        <v>0.23197617695455275</v>
      </c>
      <c r="Y153" s="2825">
        <f>Table!Y141/Table!Y$137</f>
        <v>0.26558596556279113</v>
      </c>
      <c r="Z153" s="2825">
        <f>Table!Z141/Table!Z$137</f>
        <v>0.25517465496773512</v>
      </c>
      <c r="AA153" s="2825">
        <f>Table!AA141/Table!AA$137</f>
        <v>0.23717931295459629</v>
      </c>
      <c r="AB153" s="2825">
        <f>Table!AB141/Table!AB$137</f>
        <v>0.24485489260656074</v>
      </c>
      <c r="AC153" s="2825">
        <f>Table!AC141/Table!AC$137</f>
        <v>0.30141604593420235</v>
      </c>
      <c r="AD153" s="2825">
        <f>Table!AD141/Table!AD$137</f>
        <v>0.24079538787187532</v>
      </c>
      <c r="AE153" s="2825">
        <f>Table!AE141/Table!AE$137</f>
        <v>0.25972466235857605</v>
      </c>
    </row>
    <row r="154" spans="2:31" x14ac:dyDescent="0.25">
      <c r="B154" s="2831" t="s">
        <v>87</v>
      </c>
      <c r="C154" s="2825">
        <f>Table!C142/Table!C$137</f>
        <v>0.18221636376846193</v>
      </c>
      <c r="D154" s="2825">
        <f>Table!D142/Table!D$137</f>
        <v>0.18538960219963171</v>
      </c>
      <c r="E154" s="2825">
        <f>Table!E142/Table!E$137</f>
        <v>0.18416513228025971</v>
      </c>
      <c r="F154" s="2825">
        <f>Table!F142/Table!F$137</f>
        <v>0.18437554943444881</v>
      </c>
      <c r="G154" s="2825">
        <f>Table!G142/Table!G$137</f>
        <v>0.19820151340193976</v>
      </c>
      <c r="H154" s="2825">
        <f>Table!H142/Table!H$137</f>
        <v>0.18871002444987775</v>
      </c>
      <c r="I154" s="2825">
        <f>Table!I142/Table!I$137</f>
        <v>0.17854373083808681</v>
      </c>
      <c r="J154" s="2825">
        <f>Table!J142/Table!J$137</f>
        <v>0.16248955431754875</v>
      </c>
      <c r="K154" s="2825">
        <f>Table!K142/Table!K$137</f>
        <v>0.15791088723162908</v>
      </c>
      <c r="L154" s="2825">
        <f>Table!L142/Table!L$137</f>
        <v>0.15460400406064337</v>
      </c>
      <c r="M154" s="2825">
        <f>Table!M142/Table!M$137</f>
        <v>0.15628883897620061</v>
      </c>
      <c r="N154" s="2825">
        <f>Table!N142/Table!N$137</f>
        <v>0.16088451438042781</v>
      </c>
      <c r="O154" s="2825">
        <f>Table!O142/Table!O$137</f>
        <v>0.19537751252744778</v>
      </c>
      <c r="P154" s="2825">
        <f>Table!P142/Table!P$137</f>
        <v>0.17271312244442594</v>
      </c>
      <c r="Q154" s="2825">
        <f>Table!Q142/Table!Q$137</f>
        <v>0.16795695735745483</v>
      </c>
      <c r="R154" s="2825">
        <f>Table!R142/Table!R$137</f>
        <v>0.16271269337972316</v>
      </c>
      <c r="S154" s="2825">
        <f>Table!S142/Table!S$137</f>
        <v>0.17516757067228758</v>
      </c>
      <c r="T154" s="2825">
        <f>Table!T142/Table!T$137</f>
        <v>0.17124112533560781</v>
      </c>
      <c r="U154" s="2825">
        <f>Table!U142/Table!U$137</f>
        <v>0.17498469115904494</v>
      </c>
      <c r="V154" s="2825">
        <f>Table!V142/Table!V$137</f>
        <v>0.16036264685104268</v>
      </c>
      <c r="W154" s="2825">
        <f>Table!W142/Table!W$137</f>
        <v>0.22344798184348785</v>
      </c>
      <c r="X154" s="2825">
        <f>Table!X142/Table!X$137</f>
        <v>0.17361748188273898</v>
      </c>
      <c r="Y154" s="2825">
        <f>Table!Y142/Table!Y$137</f>
        <v>0.17133786007276772</v>
      </c>
      <c r="Z154" s="2825">
        <f>Table!Z142/Table!Z$137</f>
        <v>0.16943554644754383</v>
      </c>
      <c r="AA154" s="2825">
        <f>Table!AA142/Table!AA$137</f>
        <v>0.17770520730322867</v>
      </c>
      <c r="AB154" s="2825">
        <f>Table!AB142/Table!AB$137</f>
        <v>0.17468759737399134</v>
      </c>
      <c r="AC154" s="2825">
        <f>Table!AC142/Table!AC$137</f>
        <v>0.17042209807572936</v>
      </c>
      <c r="AD154" s="2825">
        <f>Table!AD142/Table!AD$137</f>
        <v>0.17035693454786502</v>
      </c>
      <c r="AE154" s="2825">
        <f>Table!AE142/Table!AE$137</f>
        <v>0.16703275348791277</v>
      </c>
    </row>
    <row r="155" spans="2:31" x14ac:dyDescent="0.25">
      <c r="B155" s="2832" t="s">
        <v>88</v>
      </c>
      <c r="C155" s="2825">
        <f>C153/C154</f>
        <v>1.2347630439735702</v>
      </c>
      <c r="D155" s="2825">
        <f t="shared" ref="D155:AE155" si="15">D153/D154</f>
        <v>1.222929762973848</v>
      </c>
      <c r="E155" s="2825">
        <f t="shared" si="15"/>
        <v>1.1881709113870764</v>
      </c>
      <c r="F155" s="2825">
        <f t="shared" si="15"/>
        <v>1.2027727517238005</v>
      </c>
      <c r="G155" s="2825">
        <f t="shared" si="15"/>
        <v>1.1450948590452208</v>
      </c>
      <c r="H155" s="2825">
        <f t="shared" si="15"/>
        <v>1.1378759924542383</v>
      </c>
      <c r="I155" s="2825">
        <f t="shared" si="15"/>
        <v>1.1968457588243653</v>
      </c>
      <c r="J155" s="2825">
        <f t="shared" si="15"/>
        <v>1.3910257783872972</v>
      </c>
      <c r="K155" s="2825">
        <f t="shared" si="15"/>
        <v>1.5770524017467249</v>
      </c>
      <c r="L155" s="2825">
        <f t="shared" si="15"/>
        <v>1.7459203444564049</v>
      </c>
      <c r="M155" s="2825">
        <f t="shared" si="15"/>
        <v>1.7606966903121612</v>
      </c>
      <c r="N155" s="2825">
        <f t="shared" si="15"/>
        <v>1.7251463081726905</v>
      </c>
      <c r="O155" s="2825">
        <f t="shared" si="15"/>
        <v>1.4976945909339787</v>
      </c>
      <c r="P155" s="2825">
        <f t="shared" si="15"/>
        <v>1.4788002365906048</v>
      </c>
      <c r="Q155" s="2825">
        <f t="shared" si="15"/>
        <v>1.5304347826086955</v>
      </c>
      <c r="R155" s="2825">
        <f t="shared" si="15"/>
        <v>1.7864633146604727</v>
      </c>
      <c r="S155" s="2825">
        <f t="shared" si="15"/>
        <v>1.6550252111238282</v>
      </c>
      <c r="T155" s="2825">
        <f t="shared" si="15"/>
        <v>1.6852797443769187</v>
      </c>
      <c r="U155" s="2825">
        <f t="shared" si="15"/>
        <v>1.4372519315255265</v>
      </c>
      <c r="V155" s="2825">
        <f t="shared" si="15"/>
        <v>1.4305829757378974</v>
      </c>
      <c r="W155" s="2825">
        <f t="shared" si="15"/>
        <v>1.1838587670172052</v>
      </c>
      <c r="X155" s="2825">
        <f t="shared" si="15"/>
        <v>1.336133748969065</v>
      </c>
      <c r="Y155" s="2825">
        <f t="shared" si="15"/>
        <v>1.5500716855573891</v>
      </c>
      <c r="Z155" s="2825">
        <f t="shared" si="15"/>
        <v>1.506027869109128</v>
      </c>
      <c r="AA155" s="2825">
        <f t="shared" si="15"/>
        <v>1.3346784630226594</v>
      </c>
      <c r="AB155" s="2825">
        <f t="shared" si="15"/>
        <v>1.4016730225119942</v>
      </c>
      <c r="AC155" s="2825">
        <f t="shared" si="15"/>
        <v>1.7686441449644872</v>
      </c>
      <c r="AD155" s="2825">
        <f t="shared" si="15"/>
        <v>1.4134757032988245</v>
      </c>
      <c r="AE155" s="2825">
        <f t="shared" si="15"/>
        <v>1.5549325323034375</v>
      </c>
    </row>
    <row r="156" spans="2:31" x14ac:dyDescent="0.25">
      <c r="B156" s="74" t="s">
        <v>42</v>
      </c>
      <c r="C156" s="2825">
        <f>Table!C143/Table!C$137</f>
        <v>2.3726737729249485E-2</v>
      </c>
      <c r="D156" s="2825">
        <f>Table!D143/Table!D$137</f>
        <v>2.3297934061498878E-2</v>
      </c>
      <c r="E156" s="2825">
        <f>Table!E143/Table!E$137</f>
        <v>2.8554123461575733E-2</v>
      </c>
      <c r="F156" s="2825">
        <f>Table!F143/Table!F$137</f>
        <v>2.8338420063204684E-2</v>
      </c>
      <c r="G156" s="2825">
        <f>Table!G143/Table!G$137</f>
        <v>3.0111538315124291E-2</v>
      </c>
      <c r="H156" s="2825">
        <f>Table!H143/Table!H$137</f>
        <v>2.9089486552567236E-2</v>
      </c>
      <c r="I156" s="2825">
        <f>Table!I143/Table!I$137</f>
        <v>3.7153273561452212E-2</v>
      </c>
      <c r="J156" s="2825">
        <f>Table!J143/Table!J$137</f>
        <v>3.8474930362116994E-2</v>
      </c>
      <c r="K156" s="2825">
        <f>Table!K143/Table!K$137</f>
        <v>3.3006133700183078E-2</v>
      </c>
      <c r="L156" s="2825">
        <f>Table!L143/Table!L$137</f>
        <v>3.4715172494133702E-2</v>
      </c>
      <c r="M156" s="2825">
        <f>Table!M143/Table!M$137</f>
        <v>2.9630244959120231E-2</v>
      </c>
      <c r="N156" s="2825">
        <f>Table!N143/Table!N$137</f>
        <v>3.6154871236437035E-2</v>
      </c>
      <c r="O156" s="2825">
        <f>Table!O143/Table!O$137</f>
        <v>3.8120038286132536E-2</v>
      </c>
      <c r="P156" s="2825">
        <f>Table!P143/Table!P$137</f>
        <v>4.3741481419749935E-2</v>
      </c>
      <c r="Q156" s="2825">
        <f>Table!Q143/Table!Q$137</f>
        <v>3.3750870841295647E-2</v>
      </c>
      <c r="R156" s="2825">
        <f>Table!R143/Table!R$137</f>
        <v>3.1835575477491947E-2</v>
      </c>
      <c r="S156" s="2825">
        <f>Table!S143/Table!S$137</f>
        <v>2.7163517548185034E-2</v>
      </c>
      <c r="T156" s="2825">
        <f>Table!T143/Table!T$137</f>
        <v>2.9380604080669257E-2</v>
      </c>
      <c r="U156" s="2825">
        <f>Table!U143/Table!U$137</f>
        <v>2.9194158517414966E-2</v>
      </c>
      <c r="V156" s="2825">
        <f>Table!V143/Table!V$137</f>
        <v>3.1023836311782099E-2</v>
      </c>
      <c r="W156" s="2825">
        <f>Table!W143/Table!W$137</f>
        <v>2.9516871261802361E-2</v>
      </c>
      <c r="X156" s="2825">
        <f>Table!X143/Table!X$137</f>
        <v>2.9014314213737569E-2</v>
      </c>
      <c r="Y156" s="2825">
        <f>Table!Y143/Table!Y$137</f>
        <v>2.9538133531088504E-2</v>
      </c>
      <c r="Z156" s="2825">
        <f>Table!Z143/Table!Z$137</f>
        <v>3.2110162728335861E-2</v>
      </c>
      <c r="AA156" s="2825">
        <f>Table!AA143/Table!AA$137</f>
        <v>3.8297418614326721E-2</v>
      </c>
      <c r="AB156" s="2825">
        <f>Table!AB143/Table!AB$137</f>
        <v>3.4421773093081476E-2</v>
      </c>
      <c r="AC156" s="2825">
        <f>Table!AC143/Table!AC$137</f>
        <v>3.1795080695220357E-2</v>
      </c>
      <c r="AD156" s="2825">
        <f>Table!AD143/Table!AD$137</f>
        <v>3.1858091560643217E-2</v>
      </c>
      <c r="AE156" s="2825">
        <f>Table!AE143/Table!AE$137</f>
        <v>3.4312874416026477E-2</v>
      </c>
    </row>
    <row r="157" spans="2:31" ht="30" x14ac:dyDescent="0.25">
      <c r="B157" s="1154" t="s">
        <v>43</v>
      </c>
      <c r="C157" s="1536">
        <v>890</v>
      </c>
      <c r="D157" s="1537">
        <v>2572</v>
      </c>
      <c r="E157" s="1538">
        <v>1911</v>
      </c>
      <c r="F157" s="1539">
        <v>2204</v>
      </c>
      <c r="G157" s="1540">
        <v>2337</v>
      </c>
      <c r="H157" s="1541">
        <v>2136</v>
      </c>
      <c r="I157" s="1542">
        <v>407</v>
      </c>
      <c r="J157" s="1543">
        <v>599</v>
      </c>
      <c r="K157" s="1544">
        <v>1625</v>
      </c>
      <c r="L157" s="1545">
        <v>198</v>
      </c>
      <c r="M157" s="1546">
        <v>2968</v>
      </c>
      <c r="N157" s="1547">
        <v>1234</v>
      </c>
      <c r="O157" s="1548">
        <v>1258</v>
      </c>
      <c r="P157" s="1549">
        <v>-964</v>
      </c>
      <c r="Q157" s="1550">
        <v>2806</v>
      </c>
      <c r="R157" s="1551">
        <v>3039</v>
      </c>
      <c r="S157" s="1552">
        <v>482</v>
      </c>
      <c r="T157" s="1553">
        <v>282</v>
      </c>
      <c r="U157" s="1554">
        <v>30</v>
      </c>
      <c r="V157" s="1555">
        <v>2102</v>
      </c>
      <c r="W157" s="1556">
        <v>-776</v>
      </c>
      <c r="X157" s="1557">
        <v>3816</v>
      </c>
      <c r="Y157" s="1558">
        <v>-1081</v>
      </c>
      <c r="Z157" s="1559">
        <v>3875</v>
      </c>
      <c r="AA157" s="1560">
        <v>3121</v>
      </c>
      <c r="AB157" s="1561">
        <v>-2124</v>
      </c>
      <c r="AC157" s="1562">
        <v>8706</v>
      </c>
      <c r="AD157" s="1563">
        <v>9654</v>
      </c>
      <c r="AE157" s="1564">
        <v>8239</v>
      </c>
    </row>
    <row r="158" spans="2:31" ht="15" customHeight="1" x14ac:dyDescent="0.25">
      <c r="B158" s="3579" t="s">
        <v>60</v>
      </c>
      <c r="C158" s="3580"/>
      <c r="D158" s="3581"/>
      <c r="E158" s="3582"/>
      <c r="F158" s="3583"/>
      <c r="G158" s="3584"/>
      <c r="H158" s="3585"/>
      <c r="I158" s="3586"/>
      <c r="J158" s="3587"/>
      <c r="K158" s="3588"/>
      <c r="L158" s="3589"/>
      <c r="M158" s="3590"/>
      <c r="N158" s="3591"/>
      <c r="O158" s="3592"/>
      <c r="P158" s="3593"/>
      <c r="Q158" s="3594"/>
      <c r="R158" s="3595"/>
      <c r="S158" s="3596"/>
      <c r="T158" s="3597"/>
      <c r="U158" s="3598"/>
      <c r="V158" s="3599"/>
      <c r="W158" s="3600"/>
      <c r="X158" s="3601"/>
      <c r="Y158" s="3602"/>
      <c r="Z158" s="3603"/>
      <c r="AA158" s="3604"/>
      <c r="AB158" s="3605"/>
      <c r="AC158" s="3606"/>
      <c r="AD158" s="3607"/>
      <c r="AE158" s="1565" t="s">
        <v>35</v>
      </c>
    </row>
    <row r="159" spans="2:31" x14ac:dyDescent="0.25">
      <c r="B159" s="1566" t="s">
        <v>37</v>
      </c>
      <c r="C159" s="1567">
        <v>139591</v>
      </c>
      <c r="D159" s="1568">
        <v>173853</v>
      </c>
      <c r="E159" s="1569">
        <v>213415</v>
      </c>
      <c r="F159" s="1570">
        <v>251712</v>
      </c>
      <c r="G159" s="1571">
        <v>276096</v>
      </c>
      <c r="H159" s="1572">
        <v>302832</v>
      </c>
      <c r="I159" s="1573">
        <v>308807</v>
      </c>
      <c r="J159" s="1574">
        <v>320007</v>
      </c>
      <c r="K159" s="1575">
        <v>340297</v>
      </c>
      <c r="L159" s="1576">
        <v>392589</v>
      </c>
      <c r="M159" s="1577">
        <v>414387</v>
      </c>
      <c r="N159" s="1578">
        <v>454756</v>
      </c>
      <c r="O159" s="1579">
        <v>505445</v>
      </c>
      <c r="P159" s="1580">
        <v>551190</v>
      </c>
      <c r="Q159" s="1581">
        <v>603263</v>
      </c>
      <c r="R159" s="1582">
        <v>607354</v>
      </c>
      <c r="S159" s="1583">
        <v>672566</v>
      </c>
      <c r="T159" s="1584">
        <v>704635</v>
      </c>
      <c r="U159" s="1585">
        <v>717954</v>
      </c>
      <c r="V159" s="1586">
        <v>738789</v>
      </c>
      <c r="W159" s="1587">
        <v>805495</v>
      </c>
      <c r="X159" s="1588">
        <v>823218</v>
      </c>
      <c r="Y159" s="1589">
        <v>872530</v>
      </c>
      <c r="Z159" s="1590">
        <v>945201</v>
      </c>
      <c r="AA159" s="1591">
        <v>1048146</v>
      </c>
      <c r="AB159" s="1592">
        <v>1074580</v>
      </c>
      <c r="AC159" s="1593">
        <v>1250084</v>
      </c>
      <c r="AD159" s="1594">
        <v>1516316</v>
      </c>
      <c r="AE159" s="1595" t="s">
        <v>35</v>
      </c>
    </row>
    <row r="160" spans="2:31" x14ac:dyDescent="0.25">
      <c r="B160" s="2827" t="s">
        <v>83</v>
      </c>
      <c r="C160" s="2825">
        <f>Table!C147/Table!C$146</f>
        <v>0.37817069024141448</v>
      </c>
      <c r="D160" s="2825">
        <f>Table!D147/Table!D$146</f>
        <v>0.34795850198451683</v>
      </c>
      <c r="E160" s="2825">
        <f>Table!E147/Table!E$146</f>
        <v>0.34909502262443437</v>
      </c>
      <c r="F160" s="2825">
        <f>Table!F147/Table!F$146</f>
        <v>0.33809286537323657</v>
      </c>
      <c r="G160" s="2825">
        <f>Table!G147/Table!G$146</f>
        <v>0.35842002849832227</v>
      </c>
      <c r="H160" s="2825">
        <f>Table!H147/Table!H$146</f>
        <v>0.37092478158960152</v>
      </c>
      <c r="I160" s="2825">
        <f>Table!I147/Table!I$146</f>
        <v>0.33788955059673292</v>
      </c>
      <c r="J160" s="2825">
        <f>Table!J147/Table!J$146</f>
        <v>0.38218571566824738</v>
      </c>
      <c r="K160" s="2825">
        <f>Table!K147/Table!K$146</f>
        <v>0.42428438324965062</v>
      </c>
      <c r="L160" s="2825">
        <f>Table!L147/Table!L$146</f>
        <v>0.47173462175721553</v>
      </c>
      <c r="M160" s="2825">
        <f>Table!M147/Table!M$146</f>
        <v>0.48167452392804505</v>
      </c>
      <c r="N160" s="2825">
        <f>Table!N147/Table!N$146</f>
        <v>0.4874691048619873</v>
      </c>
      <c r="O160" s="2825">
        <f>Table!O147/Table!O$146</f>
        <v>0.46922813818264736</v>
      </c>
      <c r="P160" s="2825">
        <f>Table!P147/Table!P$146</f>
        <v>0.44964279434462368</v>
      </c>
      <c r="Q160" s="2825">
        <f>Table!Q147/Table!Q$146</f>
        <v>0.49968457461079407</v>
      </c>
      <c r="R160" s="2825">
        <f>Table!R147/Table!R$146</f>
        <v>0.47319975489388616</v>
      </c>
      <c r="S160" s="2825">
        <f>Table!S147/Table!S$146</f>
        <v>0.48781536081144972</v>
      </c>
      <c r="T160" s="2825">
        <f>Table!T147/Table!T$146</f>
        <v>0.48554297214580877</v>
      </c>
      <c r="U160" s="2825">
        <f>Table!U147/Table!U$146</f>
        <v>0.4854600834541325</v>
      </c>
      <c r="V160" s="2825">
        <f>Table!V147/Table!V$146</f>
        <v>0.47783399658897102</v>
      </c>
      <c r="W160" s="2825">
        <f>Table!W147/Table!W$146</f>
        <v>0.49639169882156636</v>
      </c>
      <c r="X160" s="2825">
        <f>Table!X147/Table!X$146</f>
        <v>0.47096205141284364</v>
      </c>
      <c r="Y160" s="2825">
        <f>Table!Y147/Table!Y$146</f>
        <v>0.45583992645692545</v>
      </c>
      <c r="Z160" s="2825">
        <f>Table!Z147/Table!Z$146</f>
        <v>0.43848775533235529</v>
      </c>
      <c r="AA160" s="2825">
        <f>Table!AA147/Table!AA$146</f>
        <v>0.44990363329091287</v>
      </c>
      <c r="AB160" s="2825">
        <f>Table!AB147/Table!AB$146</f>
        <v>0.46769600316972909</v>
      </c>
      <c r="AC160" s="2825">
        <f>Table!AC147/Table!AC$146</f>
        <v>0.47654945023022066</v>
      </c>
      <c r="AD160" s="2825">
        <f>Table!AD147/Table!AD$146</f>
        <v>0.48724029568590926</v>
      </c>
      <c r="AE160" s="2825">
        <f>Table!AE147/Table!AE146</f>
        <v>0.47802413161156371</v>
      </c>
    </row>
    <row r="161" spans="2:31" x14ac:dyDescent="0.25">
      <c r="B161" s="2828" t="s">
        <v>84</v>
      </c>
      <c r="C161" s="2825">
        <f>Table!C148/Table!C$146</f>
        <v>7.3988439306358386E-2</v>
      </c>
      <c r="D161" s="2825">
        <f>Table!D148/Table!D$146</f>
        <v>6.9104413093881406E-2</v>
      </c>
      <c r="E161" s="2825">
        <f>Table!E148/Table!E$146</f>
        <v>6.0198398886181691E-2</v>
      </c>
      <c r="F161" s="2825">
        <f>Table!F148/Table!F$146</f>
        <v>7.176668431378655E-2</v>
      </c>
      <c r="G161" s="2825">
        <f>Table!G148/Table!G$146</f>
        <v>8.3212036710742024E-2</v>
      </c>
      <c r="H161" s="2825">
        <f>Table!H148/Table!H$146</f>
        <v>8.1784040059663332E-2</v>
      </c>
      <c r="I161" s="2825">
        <f>Table!I148/Table!I$146</f>
        <v>9.0024156322498869E-2</v>
      </c>
      <c r="J161" s="2825">
        <f>Table!J148/Table!J$146</f>
        <v>8.8648020903900129E-2</v>
      </c>
      <c r="K161" s="2825">
        <f>Table!K148/Table!K$146</f>
        <v>8.0180133547285051E-2</v>
      </c>
      <c r="L161" s="2825">
        <f>Table!L148/Table!L$146</f>
        <v>0.15341745165513807</v>
      </c>
      <c r="M161" s="2825">
        <f>Table!M148/Table!M$146</f>
        <v>0.16812587235122448</v>
      </c>
      <c r="N161" s="2825">
        <f>Table!N148/Table!N$146</f>
        <v>0.15467445598631108</v>
      </c>
      <c r="O161" s="2825">
        <f>Table!O148/Table!O$146</f>
        <v>0.14351081214608749</v>
      </c>
      <c r="P161" s="2825">
        <f>Table!P148/Table!P$146</f>
        <v>0.14656177345932675</v>
      </c>
      <c r="Q161" s="2825">
        <f>Table!Q148/Table!Q$146</f>
        <v>0.13143449666084156</v>
      </c>
      <c r="R161" s="2825">
        <f>Table!R148/Table!R$146</f>
        <v>0.13329951044665977</v>
      </c>
      <c r="S161" s="2825">
        <f>Table!S148/Table!S$146</f>
        <v>0.12634080150304847</v>
      </c>
      <c r="T161" s="2825">
        <f>Table!T148/Table!T$146</f>
        <v>0.13284031772117227</v>
      </c>
      <c r="U161" s="2825">
        <f>Table!U148/Table!U$146</f>
        <v>0.14217133332942081</v>
      </c>
      <c r="V161" s="2825">
        <f>Table!V148/Table!V$146</f>
        <v>0.15189880613985218</v>
      </c>
      <c r="W161" s="2825">
        <f>Table!W148/Table!W$146</f>
        <v>0.13101470434873291</v>
      </c>
      <c r="X161" s="2825">
        <f>Table!X148/Table!X$146</f>
        <v>0.11437179201071189</v>
      </c>
      <c r="Y161" s="2825">
        <f>Table!Y148/Table!Y$146</f>
        <v>0.11786940236472279</v>
      </c>
      <c r="Z161" s="2825">
        <f>Table!Z148/Table!Z$146</f>
        <v>0.11767520595869541</v>
      </c>
      <c r="AA161" s="2825">
        <f>Table!AA148/Table!AA$146</f>
        <v>0.10302849262825366</v>
      </c>
      <c r="AB161" s="2825">
        <f>Table!AB148/Table!AB$146</f>
        <v>0.10481154970036155</v>
      </c>
      <c r="AC161" s="2825">
        <f>Table!AC148/Table!AC$146</f>
        <v>9.3751361715107409E-2</v>
      </c>
      <c r="AD161" s="2825">
        <f>Table!AD148/Table!AD$146</f>
        <v>9.2252276701319608E-2</v>
      </c>
      <c r="AE161" s="2825">
        <f>Table!AE148/Table!AE$146</f>
        <v>9.0604773355649953E-2</v>
      </c>
    </row>
    <row r="162" spans="2:31" x14ac:dyDescent="0.25">
      <c r="B162" s="2829" t="s">
        <v>85</v>
      </c>
      <c r="C162" s="2825">
        <f>Table!C149/Table!C$146</f>
        <v>0</v>
      </c>
      <c r="D162" s="2825">
        <f>Table!D149/Table!D$146</f>
        <v>0</v>
      </c>
      <c r="E162" s="2825">
        <f>Table!E149/Table!E$146</f>
        <v>0</v>
      </c>
      <c r="F162" s="2825">
        <f>Table!F149/Table!F$146</f>
        <v>0</v>
      </c>
      <c r="G162" s="2825">
        <f>Table!G149/Table!G$146</f>
        <v>0</v>
      </c>
      <c r="H162" s="2825">
        <f>Table!H149/Table!H$146</f>
        <v>0</v>
      </c>
      <c r="I162" s="2825">
        <f>Table!I149/Table!I$146</f>
        <v>0</v>
      </c>
      <c r="J162" s="2825">
        <f>Table!J149/Table!J$146</f>
        <v>0</v>
      </c>
      <c r="K162" s="2825">
        <f>Table!K149/Table!K$146</f>
        <v>0</v>
      </c>
      <c r="L162" s="2825">
        <f>Table!L149/Table!L$146</f>
        <v>0</v>
      </c>
      <c r="M162" s="2825">
        <f>Table!M149/Table!M$146</f>
        <v>0</v>
      </c>
      <c r="N162" s="2825">
        <f>Table!N149/Table!N$146</f>
        <v>0</v>
      </c>
      <c r="O162" s="2825">
        <f>Table!O149/Table!O$146</f>
        <v>0</v>
      </c>
      <c r="P162" s="2825">
        <f>Table!P149/Table!P$146</f>
        <v>0</v>
      </c>
      <c r="Q162" s="2825">
        <f>Table!Q149/Table!Q$146</f>
        <v>0</v>
      </c>
      <c r="R162" s="2825">
        <f>Table!R149/Table!R$146</f>
        <v>0</v>
      </c>
      <c r="S162" s="2825">
        <f>Table!S149/Table!S$146</f>
        <v>0</v>
      </c>
      <c r="T162" s="2825">
        <f>Table!T149/Table!T$146</f>
        <v>0</v>
      </c>
      <c r="U162" s="2825">
        <f>Table!U149/Table!U$146</f>
        <v>0</v>
      </c>
      <c r="V162" s="2825">
        <f>Table!V149/Table!V$146</f>
        <v>0</v>
      </c>
      <c r="W162" s="2825">
        <f>Table!W149/Table!W$146</f>
        <v>0</v>
      </c>
      <c r="X162" s="2825">
        <f>Table!X149/Table!X$146</f>
        <v>0</v>
      </c>
      <c r="Y162" s="2825">
        <f>Table!Y149/Table!Y$146</f>
        <v>0</v>
      </c>
      <c r="Z162" s="2825">
        <f>Table!Z149/Table!Z$146</f>
        <v>0</v>
      </c>
      <c r="AA162" s="2825">
        <f>Table!AA149/Table!AA$146</f>
        <v>0</v>
      </c>
      <c r="AB162" s="2825">
        <f>Table!AB149/Table!AB$146</f>
        <v>0</v>
      </c>
      <c r="AC162" s="2825">
        <f>Table!AC149/Table!AC$146</f>
        <v>0</v>
      </c>
      <c r="AD162" s="2825">
        <f>Table!AD149/Table!AD$146</f>
        <v>0</v>
      </c>
      <c r="AE162" s="2825">
        <f>Table!AE149/Table!AE$146</f>
        <v>0</v>
      </c>
    </row>
    <row r="163" spans="2:31" x14ac:dyDescent="0.25">
      <c r="B163" s="2830" t="s">
        <v>86</v>
      </c>
      <c r="C163" s="2825">
        <f>Table!C150/Table!C$146</f>
        <v>0.18689788053949905</v>
      </c>
      <c r="D163" s="2825">
        <f>Table!D150/Table!D$146</f>
        <v>0.20703815773961567</v>
      </c>
      <c r="E163" s="2825">
        <f>Table!E150/Table!E$146</f>
        <v>0.20857988165680474</v>
      </c>
      <c r="F163" s="2825">
        <f>Table!F150/Table!F$146</f>
        <v>0.18303696552583226</v>
      </c>
      <c r="G163" s="2825">
        <f>Table!G150/Table!G$146</f>
        <v>0.21605099054652427</v>
      </c>
      <c r="H163" s="2825">
        <f>Table!H150/Table!H$146</f>
        <v>0.2229251012145749</v>
      </c>
      <c r="I163" s="2825">
        <f>Table!I150/Table!I$146</f>
        <v>0.18406639401114538</v>
      </c>
      <c r="J163" s="2825">
        <f>Table!J150/Table!J$146</f>
        <v>0.20497435401141972</v>
      </c>
      <c r="K163" s="2825">
        <f>Table!K150/Table!K$146</f>
        <v>0.26790982970133032</v>
      </c>
      <c r="L163" s="2825">
        <f>Table!L150/Table!L$146</f>
        <v>0.22064258982469556</v>
      </c>
      <c r="M163" s="2825">
        <f>Table!M150/Table!M$146</f>
        <v>0.24032483187412765</v>
      </c>
      <c r="N163" s="2825">
        <f>Table!N150/Table!N$146</f>
        <v>0.25929446739374667</v>
      </c>
      <c r="O163" s="2825">
        <f>Table!O150/Table!O$146</f>
        <v>0.23113290008740928</v>
      </c>
      <c r="P163" s="2825">
        <f>Table!P150/Table!P$146</f>
        <v>0.260366127656249</v>
      </c>
      <c r="Q163" s="2825">
        <f>Table!Q150/Table!Q$146</f>
        <v>0.29386044420596191</v>
      </c>
      <c r="R163" s="2825">
        <f>Table!R150/Table!R$146</f>
        <v>0.27527656798729666</v>
      </c>
      <c r="S163" s="2825">
        <f>Table!S150/Table!S$146</f>
        <v>0.31391486409322827</v>
      </c>
      <c r="T163" s="2825">
        <f>Table!T150/Table!T$146</f>
        <v>0.29239160206256776</v>
      </c>
      <c r="U163" s="2825">
        <f>Table!U150/Table!U$146</f>
        <v>0.30311691207972158</v>
      </c>
      <c r="V163" s="2825">
        <f>Table!V150/Table!V$146</f>
        <v>0.2788914155770324</v>
      </c>
      <c r="W163" s="2825">
        <f>Table!W150/Table!W$146</f>
        <v>0.30204400876003756</v>
      </c>
      <c r="X163" s="2825">
        <f>Table!X150/Table!X$146</f>
        <v>0.29060265034377958</v>
      </c>
      <c r="Y163" s="2825">
        <f>Table!Y150/Table!Y$146</f>
        <v>0.27326826596774667</v>
      </c>
      <c r="Z163" s="2825">
        <f>Table!Z150/Table!Z$146</f>
        <v>0.26213294210585714</v>
      </c>
      <c r="AA163" s="2825">
        <f>Table!AA150/Table!AA$146</f>
        <v>0.27748701811530452</v>
      </c>
      <c r="AB163" s="2825">
        <f>Table!AB150/Table!AB$146</f>
        <v>0.28709986297525297</v>
      </c>
      <c r="AC163" s="2825">
        <f>Table!AC150/Table!AC$146</f>
        <v>0.30122227548041308</v>
      </c>
      <c r="AD163" s="2825">
        <f>Table!AD150/Table!AD$146</f>
        <v>0.32814721383568274</v>
      </c>
      <c r="AE163" s="2825">
        <f>Table!AE150/Table!AE$146</f>
        <v>0.31835612665388402</v>
      </c>
    </row>
    <row r="164" spans="2:31" x14ac:dyDescent="0.25">
      <c r="B164" s="2831" t="s">
        <v>87</v>
      </c>
      <c r="C164" s="2825">
        <f>Table!C151/Table!C$146</f>
        <v>0.2467188031281877</v>
      </c>
      <c r="D164" s="2825">
        <f>Table!D151/Table!D$146</f>
        <v>0.28924824144299915</v>
      </c>
      <c r="E164" s="2825">
        <f>Table!E151/Table!E$146</f>
        <v>0.32516533240515139</v>
      </c>
      <c r="F164" s="2825">
        <f>Table!F151/Table!F$146</f>
        <v>0.35576593690635605</v>
      </c>
      <c r="G164" s="2825">
        <f>Table!G151/Table!G$146</f>
        <v>0.3734965602831446</v>
      </c>
      <c r="H164" s="2825">
        <f>Table!H151/Table!H$146</f>
        <v>0.36162902194758151</v>
      </c>
      <c r="I164" s="2825">
        <f>Table!I151/Table!I$146</f>
        <v>0.30088971801678982</v>
      </c>
      <c r="J164" s="2825">
        <f>Table!J151/Table!J$146</f>
        <v>0.25604858221232946</v>
      </c>
      <c r="K164" s="2825">
        <f>Table!K151/Table!K$146</f>
        <v>0.24407319219421295</v>
      </c>
      <c r="L164" s="2825">
        <f>Table!L151/Table!L$146</f>
        <v>0.23702596544892071</v>
      </c>
      <c r="M164" s="2825">
        <f>Table!M151/Table!M$146</f>
        <v>0.23897787278068969</v>
      </c>
      <c r="N164" s="2825">
        <f>Table!N151/Table!N$146</f>
        <v>0.25817100782964897</v>
      </c>
      <c r="O164" s="2825">
        <f>Table!O151/Table!O$146</f>
        <v>0.28612472922129745</v>
      </c>
      <c r="P164" s="2825">
        <f>Table!P151/Table!P$146</f>
        <v>0.28827180191855578</v>
      </c>
      <c r="Q164" s="2825">
        <f>Table!Q151/Table!Q$146</f>
        <v>0.24585777577968079</v>
      </c>
      <c r="R164" s="2825">
        <f>Table!R151/Table!R$146</f>
        <v>0.19615077979324114</v>
      </c>
      <c r="S164" s="2825">
        <f>Table!S151/Table!S$146</f>
        <v>0.20908828567744628</v>
      </c>
      <c r="T164" s="2825">
        <f>Table!T151/Table!T$146</f>
        <v>0.20782870684624821</v>
      </c>
      <c r="U164" s="2825">
        <f>Table!U151/Table!U$146</f>
        <v>0.21520837123590758</v>
      </c>
      <c r="V164" s="2825">
        <f>Table!V151/Table!V$146</f>
        <v>0.23031267765776009</v>
      </c>
      <c r="W164" s="2825">
        <f>Table!W151/Table!W$146</f>
        <v>0.23887788090520387</v>
      </c>
      <c r="X164" s="2825">
        <f>Table!X151/Table!X$146</f>
        <v>0.22723456711405829</v>
      </c>
      <c r="Y164" s="2825">
        <f>Table!Y151/Table!Y$146</f>
        <v>0.20620910877920451</v>
      </c>
      <c r="Z164" s="2825">
        <f>Table!Z151/Table!Z$146</f>
        <v>0.22931948989955986</v>
      </c>
      <c r="AA164" s="2825">
        <f>Table!AA151/Table!AA$146</f>
        <v>0.23494244595484881</v>
      </c>
      <c r="AB164" s="2825">
        <f>Table!AB151/Table!AB$146</f>
        <v>0.21981328314595611</v>
      </c>
      <c r="AC164" s="2825">
        <f>Table!AC151/Table!AC$146</f>
        <v>0.18383153950063183</v>
      </c>
      <c r="AD164" s="2825">
        <f>Table!AD151/Table!AD$146</f>
        <v>0.17845699324313904</v>
      </c>
      <c r="AE164" s="2825">
        <f>Table!AE151/Table!AE$146</f>
        <v>0.17388160891534868</v>
      </c>
    </row>
    <row r="165" spans="2:31" x14ac:dyDescent="0.25">
      <c r="B165" s="2832" t="s">
        <v>88</v>
      </c>
      <c r="C165" s="2825">
        <f>C163/C164</f>
        <v>0.75753399485483275</v>
      </c>
      <c r="D165" s="2825">
        <f t="shared" ref="D165:AE165" si="16">D163/D164</f>
        <v>0.71578017797703963</v>
      </c>
      <c r="E165" s="2825">
        <f t="shared" si="16"/>
        <v>0.64145793192035971</v>
      </c>
      <c r="F165" s="2825">
        <f t="shared" si="16"/>
        <v>0.51448704481792717</v>
      </c>
      <c r="G165" s="2825">
        <f t="shared" si="16"/>
        <v>0.57845510111990817</v>
      </c>
      <c r="H165" s="2825">
        <f t="shared" si="16"/>
        <v>0.61644693231199821</v>
      </c>
      <c r="I165" s="2825">
        <f t="shared" si="16"/>
        <v>0.61174039187631657</v>
      </c>
      <c r="J165" s="2825">
        <f t="shared" si="16"/>
        <v>0.80052915052442586</v>
      </c>
      <c r="K165" s="2825">
        <f t="shared" si="16"/>
        <v>1.0976618418959758</v>
      </c>
      <c r="L165" s="2825">
        <f t="shared" si="16"/>
        <v>0.9308794055824412</v>
      </c>
      <c r="M165" s="2825">
        <f t="shared" si="16"/>
        <v>1.005636333932364</v>
      </c>
      <c r="N165" s="2825">
        <f t="shared" si="16"/>
        <v>1.0043516100957355</v>
      </c>
      <c r="O165" s="2825">
        <f t="shared" si="16"/>
        <v>0.80780469663160137</v>
      </c>
      <c r="P165" s="2825">
        <f t="shared" si="16"/>
        <v>0.90319665650062142</v>
      </c>
      <c r="Q165" s="2825">
        <f t="shared" si="16"/>
        <v>1.1952456792308146</v>
      </c>
      <c r="R165" s="2825">
        <f t="shared" si="16"/>
        <v>1.4033926771918039</v>
      </c>
      <c r="S165" s="2825">
        <f t="shared" si="16"/>
        <v>1.5013507957949139</v>
      </c>
      <c r="T165" s="2825">
        <f t="shared" si="16"/>
        <v>1.4068874627549852</v>
      </c>
      <c r="U165" s="2825">
        <f t="shared" si="16"/>
        <v>1.4084810471775293</v>
      </c>
      <c r="V165" s="2825">
        <f t="shared" si="16"/>
        <v>1.210925157977883</v>
      </c>
      <c r="W165" s="2825">
        <f t="shared" si="16"/>
        <v>1.2644285340085568</v>
      </c>
      <c r="X165" s="2825">
        <f t="shared" si="16"/>
        <v>1.2788663891876726</v>
      </c>
      <c r="Y165" s="2825">
        <f t="shared" si="16"/>
        <v>1.3251997818406014</v>
      </c>
      <c r="Z165" s="2825">
        <f t="shared" si="16"/>
        <v>1.1430905511811025</v>
      </c>
      <c r="AA165" s="2825">
        <f t="shared" si="16"/>
        <v>1.1810850822955674</v>
      </c>
      <c r="AB165" s="2825">
        <f t="shared" si="16"/>
        <v>1.3061078878687169</v>
      </c>
      <c r="AC165" s="2825">
        <f t="shared" si="16"/>
        <v>1.6385777777777777</v>
      </c>
      <c r="AD165" s="2825">
        <f t="shared" si="16"/>
        <v>1.8388027718734339</v>
      </c>
      <c r="AE165" s="2825">
        <f t="shared" si="16"/>
        <v>1.8308786572642672</v>
      </c>
    </row>
    <row r="166" spans="2:31" x14ac:dyDescent="0.25">
      <c r="B166" s="74" t="s">
        <v>42</v>
      </c>
      <c r="C166" s="2825">
        <f>Table!C152/Table!C$146</f>
        <v>6.8389436699535303E-2</v>
      </c>
      <c r="D166" s="2825">
        <f>Table!D152/Table!D$146</f>
        <v>6.1578968051243764E-2</v>
      </c>
      <c r="E166" s="2825">
        <f>Table!E152/Table!E$146</f>
        <v>5.6056387051862167E-2</v>
      </c>
      <c r="F166" s="2825">
        <f>Table!F152/Table!F$146</f>
        <v>6.3311637756532035E-2</v>
      </c>
      <c r="G166" s="2825">
        <f>Table!G152/Table!G$146</f>
        <v>7.3023120413072462E-2</v>
      </c>
      <c r="H166" s="2825">
        <f>Table!H152/Table!H$146</f>
        <v>7.0264223311314725E-2</v>
      </c>
      <c r="I166" s="2825">
        <f>Table!I152/Table!I$146</f>
        <v>7.5470569945708069E-2</v>
      </c>
      <c r="J166" s="2825">
        <f>Table!J152/Table!J$146</f>
        <v>7.1070840994870807E-2</v>
      </c>
      <c r="K166" s="2825">
        <f>Table!K152/Table!K$146</f>
        <v>5.9565712510999534E-2</v>
      </c>
      <c r="L166" s="2825">
        <f>Table!L152/Table!L$146</f>
        <v>0.10864703905824556</v>
      </c>
      <c r="M166" s="2825">
        <f>Table!M152/Table!M$146</f>
        <v>0.10528730247040106</v>
      </c>
      <c r="N166" s="2825">
        <f>Table!N152/Table!N$146</f>
        <v>9.252985809841506E-2</v>
      </c>
      <c r="O166" s="2825">
        <f>Table!O152/Table!O$146</f>
        <v>8.0416524151560059E-2</v>
      </c>
      <c r="P166" s="2825">
        <f>Table!P152/Table!P$146</f>
        <v>7.418936784041992E-2</v>
      </c>
      <c r="Q166" s="2825">
        <f>Table!Q152/Table!Q$146</f>
        <v>6.6739661660950342E-2</v>
      </c>
      <c r="R166" s="2825">
        <f>Table!R152/Table!R$146</f>
        <v>6.7575492024167988E-2</v>
      </c>
      <c r="S166" s="2825">
        <f>Table!S152/Table!S$146</f>
        <v>6.1227121183282267E-2</v>
      </c>
      <c r="T166" s="2825">
        <f>Table!T152/Table!T$146</f>
        <v>6.1085110690340942E-2</v>
      </c>
      <c r="U166" s="2825">
        <f>Table!U152/Table!U$146</f>
        <v>6.7009795003315858E-2</v>
      </c>
      <c r="V166" s="2825">
        <f>Table!V152/Table!V$146</f>
        <v>7.9590676520750428E-2</v>
      </c>
      <c r="W166" s="2825">
        <f>Table!W152/Table!W$146</f>
        <v>6.7222859526540835E-2</v>
      </c>
      <c r="X166" s="2825">
        <f>Table!X152/Table!X$146</f>
        <v>5.9760257595562215E-2</v>
      </c>
      <c r="Y166" s="2825">
        <f>Table!Y152/Table!Y$146</f>
        <v>5.8726883318826834E-2</v>
      </c>
      <c r="Z166" s="2825">
        <f>Table!Z152/Table!Z$146</f>
        <v>5.4567204604446452E-2</v>
      </c>
      <c r="AA166" s="2825">
        <f>Table!AA152/Table!AA$146</f>
        <v>5.1432406221483845E-2</v>
      </c>
      <c r="AB166" s="2825">
        <f>Table!AB152/Table!AB$146</f>
        <v>5.5098806398890594E-2</v>
      </c>
      <c r="AC166" s="2825">
        <f>Table!AC152/Table!AC$146</f>
        <v>4.6476244426046164E-2</v>
      </c>
      <c r="AD166" s="2825">
        <f>Table!AD152/Table!AD$146</f>
        <v>5.0141397569257055E-2</v>
      </c>
      <c r="AE166" s="1605" t="s">
        <v>35</v>
      </c>
    </row>
    <row r="167" spans="2:31" ht="30" x14ac:dyDescent="0.25">
      <c r="B167" s="1606" t="s">
        <v>43</v>
      </c>
      <c r="C167" s="1607">
        <v>3328</v>
      </c>
      <c r="D167" s="1608">
        <v>2985</v>
      </c>
      <c r="E167" s="1609">
        <v>12195</v>
      </c>
      <c r="F167" s="1610">
        <v>3521</v>
      </c>
      <c r="G167" s="1611">
        <v>2002</v>
      </c>
      <c r="H167" s="1612">
        <v>7460</v>
      </c>
      <c r="I167" s="1613">
        <v>4705</v>
      </c>
      <c r="J167" s="1614">
        <v>3286</v>
      </c>
      <c r="K167" s="1615">
        <v>2136</v>
      </c>
      <c r="L167" s="1616">
        <v>4126</v>
      </c>
      <c r="M167" s="1617">
        <v>-14559</v>
      </c>
      <c r="N167" s="1618">
        <v>-38410</v>
      </c>
      <c r="O167" s="1619">
        <v>-98461</v>
      </c>
      <c r="P167" s="1620">
        <v>-72135</v>
      </c>
      <c r="Q167" s="1621">
        <v>-49966</v>
      </c>
      <c r="R167" s="1622">
        <v>-17946</v>
      </c>
      <c r="S167" s="1623">
        <v>-142462</v>
      </c>
      <c r="T167" s="1624">
        <v>-133533</v>
      </c>
      <c r="U167" s="1625">
        <v>-107977</v>
      </c>
      <c r="V167" s="1626">
        <v>-99035</v>
      </c>
      <c r="W167" s="1627">
        <v>-122442</v>
      </c>
      <c r="X167" s="1628">
        <v>-91299</v>
      </c>
      <c r="Y167" s="1629">
        <v>-2558</v>
      </c>
      <c r="Z167" s="1630">
        <v>-71932</v>
      </c>
      <c r="AA167" s="1631">
        <v>-37794</v>
      </c>
      <c r="AB167" s="1632">
        <v>-104147</v>
      </c>
      <c r="AC167" s="1633">
        <v>-71138</v>
      </c>
      <c r="AD167" s="1634">
        <v>-181722</v>
      </c>
      <c r="AE167" s="1635" t="s">
        <v>35</v>
      </c>
    </row>
    <row r="168" spans="2:31" ht="15" customHeight="1" x14ac:dyDescent="0.25">
      <c r="B168" s="3608" t="s">
        <v>61</v>
      </c>
      <c r="C168" s="3609"/>
      <c r="D168" s="3610"/>
      <c r="E168" s="3611"/>
      <c r="F168" s="3612"/>
      <c r="G168" s="3613"/>
      <c r="H168" s="3614"/>
      <c r="I168" s="3615"/>
      <c r="J168" s="3616"/>
      <c r="K168" s="3617"/>
      <c r="L168" s="3618"/>
      <c r="M168" s="3619"/>
      <c r="N168" s="3620"/>
      <c r="O168" s="3621"/>
      <c r="P168" s="3622"/>
      <c r="Q168" s="3623"/>
      <c r="R168" s="3624"/>
      <c r="S168" s="3625"/>
      <c r="T168" s="3626"/>
      <c r="U168" s="3627"/>
      <c r="V168" s="3628"/>
      <c r="W168" s="3629"/>
      <c r="X168" s="3630"/>
      <c r="Y168" s="3631"/>
      <c r="Z168" s="3632"/>
      <c r="AA168" s="3633"/>
      <c r="AB168" s="3634"/>
      <c r="AC168" s="3635"/>
      <c r="AD168" s="3636"/>
      <c r="AE168" s="1636" t="s">
        <v>35</v>
      </c>
    </row>
    <row r="169" spans="2:31" x14ac:dyDescent="0.25">
      <c r="B169" s="1637" t="s">
        <v>37</v>
      </c>
      <c r="C169" s="1638">
        <v>40318.506999999998</v>
      </c>
      <c r="D169" s="1639">
        <v>42655.41</v>
      </c>
      <c r="E169" s="1640">
        <v>46810.95</v>
      </c>
      <c r="F169" s="1641">
        <v>50501.353000000003</v>
      </c>
      <c r="G169" s="1642">
        <v>54264.285000000003</v>
      </c>
      <c r="H169" s="1643">
        <v>58386.423000000003</v>
      </c>
      <c r="I169" s="1644">
        <v>60957.809000000001</v>
      </c>
      <c r="J169" s="1645">
        <v>63552.279000000002</v>
      </c>
      <c r="K169" s="1646">
        <v>64510.59</v>
      </c>
      <c r="L169" s="1647">
        <v>66636.432000000001</v>
      </c>
      <c r="M169" s="1648">
        <v>68310.224000000002</v>
      </c>
      <c r="N169" s="1649">
        <v>71413.16</v>
      </c>
      <c r="O169" s="1650">
        <v>77485.111000000004</v>
      </c>
      <c r="P169" s="1651">
        <v>78565.61</v>
      </c>
      <c r="Q169" s="1652">
        <v>78867.532000000007</v>
      </c>
      <c r="R169" s="1653">
        <v>81093.857999999993</v>
      </c>
      <c r="S169" s="1654">
        <v>79556.414000000004</v>
      </c>
      <c r="T169" s="1655">
        <v>76669.298999999999</v>
      </c>
      <c r="U169" s="1656">
        <v>78663.653000000006</v>
      </c>
      <c r="V169" s="1657">
        <v>80586.600999999995</v>
      </c>
      <c r="W169" s="1658">
        <v>85286.755999999994</v>
      </c>
      <c r="X169" s="1659">
        <v>89463.19</v>
      </c>
      <c r="Y169" s="1660">
        <v>94756.73</v>
      </c>
      <c r="Z169" s="1661">
        <v>99856.235000000001</v>
      </c>
      <c r="AA169" s="1662">
        <v>104910.739</v>
      </c>
      <c r="AB169" s="1663">
        <v>95551.956999999995</v>
      </c>
      <c r="AC169" s="1664">
        <v>103830.524</v>
      </c>
      <c r="AD169" s="1665">
        <v>120533.27800000001</v>
      </c>
      <c r="AE169" s="1666">
        <v>134163.783</v>
      </c>
    </row>
    <row r="170" spans="2:31" x14ac:dyDescent="0.25">
      <c r="B170" s="2827" t="s">
        <v>83</v>
      </c>
      <c r="C170" s="2825">
        <f>Table!C156/Table!C$155</f>
        <v>0.38337619486632052</v>
      </c>
      <c r="D170" s="2825">
        <f>Table!D156/Table!D$155</f>
        <v>0.37739218020327808</v>
      </c>
      <c r="E170" s="2825">
        <f>Table!E156/Table!E$155</f>
        <v>0.38150961762278607</v>
      </c>
      <c r="F170" s="2825">
        <f>Table!F156/Table!F$155</f>
        <v>0.37559265309374873</v>
      </c>
      <c r="G170" s="2825">
        <f>Table!G156/Table!G$155</f>
        <v>0.37967026887470956</v>
      </c>
      <c r="H170" s="2825">
        <f>Table!H156/Table!H$155</f>
        <v>0.37763112787110042</v>
      </c>
      <c r="I170" s="2825">
        <f>Table!I156/Table!I$155</f>
        <v>0.36919516078727488</v>
      </c>
      <c r="J170" s="2825">
        <f>Table!J156/Table!J$155</f>
        <v>0.36722514408087426</v>
      </c>
      <c r="K170" s="2825">
        <f>Table!K156/Table!K$155</f>
        <v>0.37409826401278334</v>
      </c>
      <c r="L170" s="2825">
        <f>Table!L156/Table!L$155</f>
        <v>0.36948454847287532</v>
      </c>
      <c r="M170" s="2825">
        <f>Table!M156/Table!M$155</f>
        <v>0.36156304048310028</v>
      </c>
      <c r="N170" s="2825">
        <f>Table!N156/Table!N$155</f>
        <v>0.36354204637859966</v>
      </c>
      <c r="O170" s="2825">
        <f>Table!O156/Table!O$155</f>
        <v>0.38051976583399028</v>
      </c>
      <c r="P170" s="2825">
        <f>Table!P156/Table!P$155</f>
        <v>0.36360970883687727</v>
      </c>
      <c r="Q170" s="2825">
        <f>Table!Q156/Table!Q$155</f>
        <v>0.38258119419288461</v>
      </c>
      <c r="R170" s="2825">
        <f>Table!R156/Table!R$155</f>
        <v>0.38459832702992375</v>
      </c>
      <c r="S170" s="2825">
        <f>Table!S156/Table!S$155</f>
        <v>0.38269247679224189</v>
      </c>
      <c r="T170" s="2825">
        <f>Table!T156/Table!T$155</f>
        <v>0.39979383326591594</v>
      </c>
      <c r="U170" s="2825">
        <f>Table!U156/Table!U$155</f>
        <v>0.41772474306890972</v>
      </c>
      <c r="V170" s="2825">
        <f>Table!V156/Table!V$155</f>
        <v>0.41733447637506677</v>
      </c>
      <c r="W170" s="2825">
        <f>Table!W156/Table!W$155</f>
        <v>0.42082831574224927</v>
      </c>
      <c r="X170" s="2825">
        <f>Table!X156/Table!X$155</f>
        <v>0.42268041237113402</v>
      </c>
      <c r="Y170" s="2825">
        <f>Table!Y156/Table!Y$155</f>
        <v>0.41765281327905585</v>
      </c>
      <c r="Z170" s="2825">
        <f>Table!Z156/Table!Z$155</f>
        <v>0.39805757545572268</v>
      </c>
      <c r="AA170" s="2825">
        <f>Table!AA156/Table!AA$155</f>
        <v>0.38745865230129478</v>
      </c>
      <c r="AB170" s="2825">
        <f>Table!AB156/Table!AB$155</f>
        <v>0.35905651796419563</v>
      </c>
      <c r="AC170" s="2825">
        <f>Table!AC156/Table!AC$155</f>
        <v>0.36021048409431672</v>
      </c>
      <c r="AD170" s="2825">
        <f>Table!AD156/Table!AD$155</f>
        <v>0.36813553182907055</v>
      </c>
      <c r="AE170" s="2825">
        <f>Table!AE156/Table!AE$155</f>
        <v>0.34579056053794943</v>
      </c>
    </row>
    <row r="171" spans="2:31" x14ac:dyDescent="0.25">
      <c r="B171" s="2828" t="s">
        <v>84</v>
      </c>
      <c r="C171" s="2825">
        <f>Table!C157/Table!C$155</f>
        <v>0.14056965403464505</v>
      </c>
      <c r="D171" s="2825">
        <f>Table!D157/Table!D$155</f>
        <v>0.14538503800018313</v>
      </c>
      <c r="E171" s="2825">
        <f>Table!E157/Table!E$155</f>
        <v>0.14744905516643037</v>
      </c>
      <c r="F171" s="2825">
        <f>Table!F157/Table!F$155</f>
        <v>0.14638033387784374</v>
      </c>
      <c r="G171" s="2825">
        <f>Table!G157/Table!G$155</f>
        <v>0.1514033858296758</v>
      </c>
      <c r="H171" s="2825">
        <f>Table!H157/Table!H$155</f>
        <v>0.15003428179636613</v>
      </c>
      <c r="I171" s="2825">
        <f>Table!I157/Table!I$155</f>
        <v>0.14141729181371987</v>
      </c>
      <c r="J171" s="2825">
        <f>Table!J157/Table!J$155</f>
        <v>0.14206531666299246</v>
      </c>
      <c r="K171" s="2825">
        <f>Table!K157/Table!K$155</f>
        <v>0.16923936145456803</v>
      </c>
      <c r="L171" s="2825">
        <f>Table!L157/Table!L$155</f>
        <v>0.19536379069453</v>
      </c>
      <c r="M171" s="2825">
        <f>Table!M157/Table!M$155</f>
        <v>0.22233459384985196</v>
      </c>
      <c r="N171" s="2825">
        <f>Table!N157/Table!N$155</f>
        <v>0.23879090373776743</v>
      </c>
      <c r="O171" s="2825">
        <f>Table!O157/Table!O$155</f>
        <v>0.22849278246598001</v>
      </c>
      <c r="P171" s="2825">
        <f>Table!P157/Table!P$155</f>
        <v>0.22950130029065322</v>
      </c>
      <c r="Q171" s="2825">
        <f>Table!Q157/Table!Q$155</f>
        <v>0.22616250269906391</v>
      </c>
      <c r="R171" s="2825">
        <f>Table!R157/Table!R$155</f>
        <v>0.22973156098702771</v>
      </c>
      <c r="S171" s="2825">
        <f>Table!S157/Table!S$155</f>
        <v>0.21862399035260718</v>
      </c>
      <c r="T171" s="2825">
        <f>Table!T157/Table!T$155</f>
        <v>0.21660555606299828</v>
      </c>
      <c r="U171" s="2825">
        <f>Table!U157/Table!U$155</f>
        <v>0.20253938336538338</v>
      </c>
      <c r="V171" s="2825">
        <f>Table!V157/Table!V$155</f>
        <v>0.17915936735124927</v>
      </c>
      <c r="W171" s="2825">
        <f>Table!W157/Table!W$155</f>
        <v>0.17690255247809969</v>
      </c>
      <c r="X171" s="2825">
        <f>Table!X157/Table!X$155</f>
        <v>0.18954759934700449</v>
      </c>
      <c r="Y171" s="2825">
        <f>Table!Y157/Table!Y$155</f>
        <v>0.17301482112615313</v>
      </c>
      <c r="Z171" s="2825">
        <f>Table!Z157/Table!Z$155</f>
        <v>0.16854268353421656</v>
      </c>
      <c r="AA171" s="2825">
        <f>Table!AA157/Table!AA$155</f>
        <v>0.16471978073906057</v>
      </c>
      <c r="AB171" s="2825">
        <f>Table!AB157/Table!AB$155</f>
        <v>0.15927977839335181</v>
      </c>
      <c r="AC171" s="2825">
        <f>Table!AC157/Table!AC$155</f>
        <v>0.15569519916723171</v>
      </c>
      <c r="AD171" s="2825">
        <f>Table!AD157/Table!AD$155</f>
        <v>0.14985552820698569</v>
      </c>
      <c r="AE171" s="2825">
        <f>Table!AE157/Table!AE$155</f>
        <v>0.14288909265761635</v>
      </c>
    </row>
    <row r="172" spans="2:31" x14ac:dyDescent="0.25">
      <c r="B172" s="2829" t="s">
        <v>85</v>
      </c>
      <c r="C172" s="2825">
        <f>Table!C158/Table!C$155</f>
        <v>0.14042408656412247</v>
      </c>
      <c r="D172" s="2825">
        <f>Table!D158/Table!D$155</f>
        <v>0.14520190458749199</v>
      </c>
      <c r="E172" s="2825">
        <f>Table!E158/Table!E$155</f>
        <v>0.14711048098694374</v>
      </c>
      <c r="F172" s="2825">
        <f>Table!F158/Table!F$155</f>
        <v>0.14622096497868442</v>
      </c>
      <c r="G172" s="2825">
        <f>Table!G158/Table!G$155</f>
        <v>0.15112676575812342</v>
      </c>
      <c r="H172" s="2825">
        <f>Table!H158/Table!H$155</f>
        <v>0.14988001371271856</v>
      </c>
      <c r="I172" s="2825">
        <f>Table!I158/Table!I$155</f>
        <v>0.14123672417472383</v>
      </c>
      <c r="J172" s="2825">
        <f>Table!J158/Table!J$155</f>
        <v>0.14179762542122004</v>
      </c>
      <c r="K172" s="2825">
        <f>Table!K158/Table!K$155</f>
        <v>0.16883600428179152</v>
      </c>
      <c r="L172" s="2825">
        <f>Table!L158/Table!L$155</f>
        <v>0.1951534636359539</v>
      </c>
      <c r="M172" s="2825">
        <f>Table!M158/Table!M$155</f>
        <v>0.22212939348635419</v>
      </c>
      <c r="N172" s="2825">
        <f>Table!N158/Table!N$155</f>
        <v>0.23846844068081766</v>
      </c>
      <c r="O172" s="2825">
        <f>Table!O158/Table!O$155</f>
        <v>0.22823432108657163</v>
      </c>
      <c r="P172" s="2825">
        <f>Table!P158/Table!P$155</f>
        <v>0.22920809749630308</v>
      </c>
      <c r="Q172" s="2825">
        <f>Table!Q158/Table!Q$155</f>
        <v>0.22590847315542797</v>
      </c>
      <c r="R172" s="2825">
        <f>Table!R158/Table!R$155</f>
        <v>0.22942357680509529</v>
      </c>
      <c r="S172" s="2825">
        <f>Table!S158/Table!S$155</f>
        <v>0.21830994761767181</v>
      </c>
      <c r="T172" s="2825">
        <f>Table!T158/Table!T$155</f>
        <v>0.21633153698605112</v>
      </c>
      <c r="U172" s="2825">
        <f>Table!U158/Table!U$155</f>
        <v>0.20223374043273945</v>
      </c>
      <c r="V172" s="2825">
        <f>Table!V158/Table!V$155</f>
        <v>0.17888603128455527</v>
      </c>
      <c r="W172" s="2825">
        <f>Table!W158/Table!W$155</f>
        <v>0.1766074000613917</v>
      </c>
      <c r="X172" s="2825">
        <f>Table!X158/Table!X$155</f>
        <v>0.1891897935908044</v>
      </c>
      <c r="Y172" s="2825">
        <f>Table!Y158/Table!Y$155</f>
        <v>0.17263614082699569</v>
      </c>
      <c r="Z172" s="2825">
        <f>Table!Z158/Table!Z$155</f>
        <v>0.1682239266859249</v>
      </c>
      <c r="AA172" s="2825">
        <f>Table!AA158/Table!AA$155</f>
        <v>0.16441735185710235</v>
      </c>
      <c r="AB172" s="2825">
        <f>Table!AB158/Table!AB$155</f>
        <v>0.15899036672592715</v>
      </c>
      <c r="AC172" s="2825">
        <f>Table!AC158/Table!AC$155</f>
        <v>0.15547554698169247</v>
      </c>
      <c r="AD172" s="2825">
        <f>Table!AD158/Table!AD$155</f>
        <v>0.14963326391004059</v>
      </c>
      <c r="AE172" s="2825" t="e">
        <f>Table!AE158/Table!AE$155</f>
        <v>#VALUE!</v>
      </c>
    </row>
    <row r="173" spans="2:31" x14ac:dyDescent="0.25">
      <c r="B173" s="2830" t="s">
        <v>86</v>
      </c>
      <c r="C173" s="2825">
        <f>Table!C159/Table!C$155</f>
        <v>0.19049929642389246</v>
      </c>
      <c r="D173" s="2825">
        <f>Table!D159/Table!D$155</f>
        <v>0.18862741507187986</v>
      </c>
      <c r="E173" s="2825">
        <f>Table!E159/Table!E$155</f>
        <v>0.17102228241318745</v>
      </c>
      <c r="F173" s="2825">
        <f>Table!F159/Table!F$155</f>
        <v>0.16620184071078528</v>
      </c>
      <c r="G173" s="2825">
        <f>Table!G159/Table!G$155</f>
        <v>0.14612916313207686</v>
      </c>
      <c r="H173" s="2825">
        <f>Table!H159/Table!H$155</f>
        <v>0.13861844360644499</v>
      </c>
      <c r="I173" s="2825">
        <f>Table!I159/Table!I$155</f>
        <v>0.14108898701554523</v>
      </c>
      <c r="J173" s="2825">
        <f>Table!J159/Table!J$155</f>
        <v>0.13090101722671874</v>
      </c>
      <c r="K173" s="2825">
        <f>Table!K159/Table!K$155</f>
        <v>0.17839246652911153</v>
      </c>
      <c r="L173" s="2825">
        <f>Table!L159/Table!L$155</f>
        <v>0.15579225695957213</v>
      </c>
      <c r="M173" s="2825">
        <f>Table!M159/Table!M$155</f>
        <v>0.13286723536481693</v>
      </c>
      <c r="N173" s="2825">
        <f>Table!N159/Table!N$155</f>
        <v>0.14084625522249952</v>
      </c>
      <c r="O173" s="2825">
        <f>Table!O159/Table!O$155</f>
        <v>0.13259068763649992</v>
      </c>
      <c r="P173" s="2825">
        <f>Table!P159/Table!P$155</f>
        <v>0.10086176125643771</v>
      </c>
      <c r="Q173" s="2825">
        <f>Table!Q159/Table!Q$155</f>
        <v>0.13415300199413191</v>
      </c>
      <c r="R173" s="2825">
        <f>Table!R159/Table!R$155</f>
        <v>0.17718945954935755</v>
      </c>
      <c r="S173" s="2825">
        <f>Table!S159/Table!S$155</f>
        <v>0.16127978695340861</v>
      </c>
      <c r="T173" s="2825">
        <f>Table!T159/Table!T$155</f>
        <v>0.17492855931208162</v>
      </c>
      <c r="U173" s="2825">
        <f>Table!U159/Table!U$155</f>
        <v>0.19734345351043645</v>
      </c>
      <c r="V173" s="2825">
        <f>Table!V159/Table!V$155</f>
        <v>0.23421173605675449</v>
      </c>
      <c r="W173" s="2825">
        <f>Table!W159/Table!W$155</f>
        <v>0.22137611862765932</v>
      </c>
      <c r="X173" s="2825">
        <f>Table!X159/Table!X$155</f>
        <v>0.20999843459981662</v>
      </c>
      <c r="Y173" s="2825">
        <f>Table!Y159/Table!Y$155</f>
        <v>0.22598798741939896</v>
      </c>
      <c r="Z173" s="2825">
        <f>Table!Z159/Table!Z$155</f>
        <v>0.20162366769598566</v>
      </c>
      <c r="AA173" s="2825">
        <f>Table!AA159/Table!AA$155</f>
        <v>0.1900481996030621</v>
      </c>
      <c r="AB173" s="2825">
        <f>Table!AB159/Table!AB$155</f>
        <v>0.18459296316202919</v>
      </c>
      <c r="AC173" s="2825">
        <f>Table!AC159/Table!AC$155</f>
        <v>0.20547984452445303</v>
      </c>
      <c r="AD173" s="2825">
        <f>Table!AD159/Table!AD$155</f>
        <v>0.18626571285099236</v>
      </c>
      <c r="AE173" s="2825">
        <f>Table!AE159/Table!AE$155</f>
        <v>0.17759190093857863</v>
      </c>
    </row>
    <row r="174" spans="2:31" x14ac:dyDescent="0.25">
      <c r="B174" s="2831" t="s">
        <v>87</v>
      </c>
      <c r="C174" s="2825">
        <f>Table!C160/Table!C$155</f>
        <v>0.20922897763113202</v>
      </c>
      <c r="D174" s="2825">
        <f>Table!D160/Table!D$155</f>
        <v>0.2200805787015841</v>
      </c>
      <c r="E174" s="2825">
        <f>Table!E160/Table!E$155</f>
        <v>0.24049347186660178</v>
      </c>
      <c r="F174" s="2825">
        <f>Table!F160/Table!F$155</f>
        <v>0.27730188453723253</v>
      </c>
      <c r="G174" s="2825">
        <f>Table!G160/Table!G$155</f>
        <v>0.28458672961310072</v>
      </c>
      <c r="H174" s="2825">
        <f>Table!H160/Table!H$155</f>
        <v>0.30183407610558793</v>
      </c>
      <c r="I174" s="2825">
        <f>Table!I160/Table!I$155</f>
        <v>0.28816953659777739</v>
      </c>
      <c r="J174" s="2825">
        <f>Table!J160/Table!J$155</f>
        <v>0.271438919157245</v>
      </c>
      <c r="K174" s="2825">
        <f>Table!K160/Table!K$155</f>
        <v>0.26494360756449836</v>
      </c>
      <c r="L174" s="2825">
        <f>Table!L160/Table!L$155</f>
        <v>0.25957363700554364</v>
      </c>
      <c r="M174" s="2825">
        <f>Table!M160/Table!M$155</f>
        <v>0.27331222701023072</v>
      </c>
      <c r="N174" s="2825">
        <f>Table!N160/Table!N$155</f>
        <v>0.27710792698314779</v>
      </c>
      <c r="O174" s="2825">
        <f>Table!O160/Table!O$155</f>
        <v>0.28793889972990788</v>
      </c>
      <c r="P174" s="2825">
        <f>Table!P160/Table!P$155</f>
        <v>0.2955484167049105</v>
      </c>
      <c r="Q174" s="2825">
        <f>Table!Q160/Table!Q$155</f>
        <v>0.26016435711473246</v>
      </c>
      <c r="R174" s="2825">
        <f>Table!R160/Table!R$155</f>
        <v>0.22746479740800513</v>
      </c>
      <c r="S174" s="2825">
        <f>Table!S160/Table!S$155</f>
        <v>0.22663836094815781</v>
      </c>
      <c r="T174" s="2825">
        <f>Table!T160/Table!T$155</f>
        <v>0.20495322102900687</v>
      </c>
      <c r="U174" s="2825">
        <f>Table!U160/Table!U$155</f>
        <v>0.19673216764514856</v>
      </c>
      <c r="V174" s="2825">
        <f>Table!V160/Table!V$155</f>
        <v>0.21776187458844284</v>
      </c>
      <c r="W174" s="2825">
        <f>Table!W160/Table!W$155</f>
        <v>0.22404429647469953</v>
      </c>
      <c r="X174" s="2825">
        <f>Table!X160/Table!X$155</f>
        <v>0.22315897757005165</v>
      </c>
      <c r="Y174" s="2825">
        <f>Table!Y160/Table!Y$155</f>
        <v>0.24460643546130623</v>
      </c>
      <c r="Z174" s="2825">
        <f>Table!Z160/Table!Z$155</f>
        <v>0.25072218348441078</v>
      </c>
      <c r="AA174" s="2825">
        <f>Table!AA160/Table!AA$155</f>
        <v>0.25760325111048105</v>
      </c>
      <c r="AB174" s="2825">
        <f>Table!AB160/Table!AB$155</f>
        <v>0.2666721792698557</v>
      </c>
      <c r="AC174" s="2825">
        <f>Table!AC160/Table!AC$155</f>
        <v>0.28054359140873453</v>
      </c>
      <c r="AD174" s="2825">
        <f>Table!AD160/Table!AD$155</f>
        <v>0.28002008610683504</v>
      </c>
      <c r="AE174" s="2825">
        <f>Table!AE160/Table!AE$155</f>
        <v>0.26720044133324389</v>
      </c>
    </row>
    <row r="175" spans="2:31" x14ac:dyDescent="0.25">
      <c r="B175" s="2832" t="s">
        <v>88</v>
      </c>
      <c r="C175" s="2825">
        <f>C173/C174</f>
        <v>0.91048237476808902</v>
      </c>
      <c r="D175" s="2825">
        <f t="shared" ref="D175:AE175" si="17">D173/D174</f>
        <v>0.85708342001248183</v>
      </c>
      <c r="E175" s="2825">
        <f t="shared" si="17"/>
        <v>0.71113066432028149</v>
      </c>
      <c r="F175" s="2825">
        <f t="shared" si="17"/>
        <v>0.59935344827586212</v>
      </c>
      <c r="G175" s="2825">
        <f t="shared" si="17"/>
        <v>0.51347848626231207</v>
      </c>
      <c r="H175" s="2825">
        <f t="shared" si="17"/>
        <v>0.45925379067522293</v>
      </c>
      <c r="I175" s="2825">
        <f t="shared" si="17"/>
        <v>0.48960410139561378</v>
      </c>
      <c r="J175" s="2825">
        <f t="shared" si="17"/>
        <v>0.48224852071005914</v>
      </c>
      <c r="K175" s="2825">
        <f t="shared" si="17"/>
        <v>0.67332240309169689</v>
      </c>
      <c r="L175" s="2825">
        <f t="shared" si="17"/>
        <v>0.60018520662113661</v>
      </c>
      <c r="M175" s="2825">
        <f t="shared" si="17"/>
        <v>0.48613718024347075</v>
      </c>
      <c r="N175" s="2825">
        <f t="shared" si="17"/>
        <v>0.50827219833038206</v>
      </c>
      <c r="O175" s="2825">
        <f t="shared" si="17"/>
        <v>0.46048202504375924</v>
      </c>
      <c r="P175" s="2825">
        <f t="shared" si="17"/>
        <v>0.34126984126984128</v>
      </c>
      <c r="Q175" s="2825">
        <f t="shared" si="17"/>
        <v>0.51564712200361273</v>
      </c>
      <c r="R175" s="2825">
        <f t="shared" si="17"/>
        <v>0.77897530329289433</v>
      </c>
      <c r="S175" s="2825">
        <f t="shared" si="17"/>
        <v>0.71161733732402177</v>
      </c>
      <c r="T175" s="2825">
        <f t="shared" si="17"/>
        <v>0.85350480677404972</v>
      </c>
      <c r="U175" s="2825">
        <f t="shared" si="17"/>
        <v>1.0031071983428277</v>
      </c>
      <c r="V175" s="2825">
        <f t="shared" si="17"/>
        <v>1.0755405945113254</v>
      </c>
      <c r="W175" s="2825">
        <f t="shared" si="17"/>
        <v>0.98809084681456505</v>
      </c>
      <c r="X175" s="2825">
        <f t="shared" si="17"/>
        <v>0.94102615492534325</v>
      </c>
      <c r="Y175" s="2825">
        <f t="shared" si="17"/>
        <v>0.92388406295691072</v>
      </c>
      <c r="Z175" s="2825">
        <f t="shared" si="17"/>
        <v>0.80417163289630522</v>
      </c>
      <c r="AA175" s="2825">
        <f t="shared" si="17"/>
        <v>0.737755438969806</v>
      </c>
      <c r="AB175" s="2825">
        <f t="shared" si="17"/>
        <v>0.69220930232558142</v>
      </c>
      <c r="AC175" s="2825">
        <f t="shared" si="17"/>
        <v>0.73243464052287588</v>
      </c>
      <c r="AD175" s="2825">
        <f t="shared" si="17"/>
        <v>0.66518697083725298</v>
      </c>
      <c r="AE175" s="2825">
        <f t="shared" si="17"/>
        <v>0.66463925004185032</v>
      </c>
    </row>
    <row r="176" spans="2:31" x14ac:dyDescent="0.25">
      <c r="B176" s="74" t="s">
        <v>42</v>
      </c>
      <c r="C176" s="2825">
        <f>Table!C161/Table!C$155</f>
        <v>8.2997719442961818E-2</v>
      </c>
      <c r="D176" s="2825">
        <f>Table!D161/Table!D$155</f>
        <v>8.357751121692153E-2</v>
      </c>
      <c r="E176" s="2825">
        <f>Table!E161/Table!E$155</f>
        <v>8.3289248153712678E-2</v>
      </c>
      <c r="F176" s="2825">
        <f>Table!F161/Table!F$155</f>
        <v>9.3848360492449892E-2</v>
      </c>
      <c r="G176" s="2825">
        <f>Table!G161/Table!G$155</f>
        <v>9.6946114410061596E-2</v>
      </c>
      <c r="H176" s="2825">
        <f>Table!H161/Table!H$155</f>
        <v>8.5018854988001366E-2</v>
      </c>
      <c r="I176" s="2825">
        <f>Table!I161/Table!I$155</f>
        <v>8.4275841691426323E-2</v>
      </c>
      <c r="J176" s="2825">
        <f>Table!J161/Table!J$155</f>
        <v>8.3913331023840271E-2</v>
      </c>
      <c r="K176" s="2825">
        <f>Table!K161/Table!K$155</f>
        <v>8.6737305884360599E-2</v>
      </c>
      <c r="L176" s="2825">
        <f>Table!L161/Table!L$155</f>
        <v>8.3364632002764297E-2</v>
      </c>
      <c r="M176" s="2825">
        <f>Table!M161/Table!M$155</f>
        <v>8.8587928355758808E-2</v>
      </c>
      <c r="N176" s="2825">
        <f>Table!N161/Table!N$155</f>
        <v>9.0527998205422983E-2</v>
      </c>
      <c r="O176" s="2825">
        <f>Table!O161/Table!O$155</f>
        <v>9.1146405448365872E-2</v>
      </c>
      <c r="P176" s="2825">
        <f>Table!P161/Table!P$155</f>
        <v>9.0956605986436179E-2</v>
      </c>
      <c r="Q176" s="2825">
        <f>Table!Q161/Table!Q$155</f>
        <v>8.7538580736939708E-2</v>
      </c>
      <c r="R176" s="2825">
        <f>Table!R161/Table!R$155</f>
        <v>9.156985697214591E-2</v>
      </c>
      <c r="S176" s="2825">
        <f>Table!S161/Table!S$155</f>
        <v>9.0657856721142613E-2</v>
      </c>
      <c r="T176" s="2825">
        <f>Table!T161/Table!T$155</f>
        <v>0.10505369469055417</v>
      </c>
      <c r="U176" s="2825">
        <f>Table!U161/Table!U$155</f>
        <v>0.10236491219133248</v>
      </c>
      <c r="V176" s="2825">
        <f>Table!V161/Table!V$155</f>
        <v>9.5319741076198644E-2</v>
      </c>
      <c r="W176" s="2825">
        <f>Table!W161/Table!W$155</f>
        <v>8.5995608132039381E-2</v>
      </c>
      <c r="X176" s="2825">
        <f>Table!X161/Table!X$155</f>
        <v>8.9742156226938305E-2</v>
      </c>
      <c r="Y176" s="2825">
        <f>Table!Y161/Table!Y$155</f>
        <v>7.3874215027296533E-2</v>
      </c>
      <c r="Z176" s="2825">
        <f>Table!Z161/Table!Z$155</f>
        <v>7.1780057774678746E-2</v>
      </c>
      <c r="AA176" s="2825">
        <f>Table!AA161/Table!AA$155</f>
        <v>7.0588791229562423E-2</v>
      </c>
      <c r="AB176" s="2825">
        <f>Table!AB161/Table!AB$155</f>
        <v>6.835283416711456E-2</v>
      </c>
      <c r="AC176" s="2825">
        <f>Table!AC161/Table!AC$155</f>
        <v>6.1091957864980756E-2</v>
      </c>
      <c r="AD176" s="2825">
        <f>Table!AD161/Table!AD$155</f>
        <v>6.3831013278233734E-2</v>
      </c>
      <c r="AE176" s="2825">
        <f>Table!AE161/Table!AE$155</f>
        <v>5.6911114590089386E-2</v>
      </c>
    </row>
    <row r="177" spans="2:31" ht="30" x14ac:dyDescent="0.25">
      <c r="B177" s="1678" t="s">
        <v>43</v>
      </c>
      <c r="C177" s="1679">
        <v>-795.88499999999999</v>
      </c>
      <c r="D177" s="1680">
        <v>78.27</v>
      </c>
      <c r="E177" s="1681">
        <v>90.588999999999999</v>
      </c>
      <c r="F177" s="1682">
        <v>93.884</v>
      </c>
      <c r="G177" s="1683">
        <v>-81.004999999999995</v>
      </c>
      <c r="H177" s="1684">
        <v>3.5999999999999997E-2</v>
      </c>
      <c r="I177" s="1685">
        <v>229.48500000000001</v>
      </c>
      <c r="J177" s="1686">
        <v>-367.46699999999998</v>
      </c>
      <c r="K177" s="1687">
        <v>-11.938000000000001</v>
      </c>
      <c r="L177" s="1688">
        <v>-341.68700000000001</v>
      </c>
      <c r="M177" s="1689">
        <v>-399.52800000000002</v>
      </c>
      <c r="N177" s="1690">
        <v>397.983</v>
      </c>
      <c r="O177" s="1691">
        <v>-241.85499999999999</v>
      </c>
      <c r="P177" s="1692">
        <v>-388.67899999999997</v>
      </c>
      <c r="Q177" s="1693">
        <v>959.63199999999995</v>
      </c>
      <c r="R177" s="1694">
        <v>299.32900000000001</v>
      </c>
      <c r="S177" s="1695">
        <v>218.71600000000001</v>
      </c>
      <c r="T177" s="1696">
        <v>-456.72800000000001</v>
      </c>
      <c r="U177" s="1697">
        <v>-1120.915</v>
      </c>
      <c r="V177" s="1698">
        <v>-304.99299999999999</v>
      </c>
      <c r="W177" s="1699">
        <v>-217.108</v>
      </c>
      <c r="X177" s="1700">
        <v>-509.39499999999998</v>
      </c>
      <c r="Y177" s="1701">
        <v>-317.05399999999997</v>
      </c>
      <c r="Z177" s="1702">
        <v>-348.57100000000003</v>
      </c>
      <c r="AA177" s="1703">
        <v>-668.29700000000003</v>
      </c>
      <c r="AB177" s="1704">
        <v>-188.827</v>
      </c>
      <c r="AC177" s="1705">
        <v>-836.69200000000001</v>
      </c>
      <c r="AD177" s="1706">
        <v>-96.305000000000007</v>
      </c>
      <c r="AE177" s="1707" t="s">
        <v>35</v>
      </c>
    </row>
    <row r="178" spans="2:31" ht="15" customHeight="1" x14ac:dyDescent="0.25">
      <c r="B178" s="3549" t="s">
        <v>62</v>
      </c>
      <c r="C178" s="3550"/>
      <c r="D178" s="3551"/>
      <c r="E178" s="3552"/>
      <c r="F178" s="3553"/>
      <c r="G178" s="3554"/>
      <c r="H178" s="3555"/>
      <c r="I178" s="3556"/>
      <c r="J178" s="3557"/>
      <c r="K178" s="3558"/>
      <c r="L178" s="3559"/>
      <c r="M178" s="3560"/>
      <c r="N178" s="3561"/>
      <c r="O178" s="3562"/>
      <c r="P178" s="3563"/>
      <c r="Q178" s="3564"/>
      <c r="R178" s="3565"/>
      <c r="S178" s="3566"/>
      <c r="T178" s="3567"/>
      <c r="U178" s="3568"/>
      <c r="V178" s="3569"/>
      <c r="W178" s="3570"/>
      <c r="X178" s="3571"/>
      <c r="Y178" s="3572"/>
      <c r="Z178" s="3573"/>
      <c r="AA178" s="3574"/>
      <c r="AB178" s="3575"/>
      <c r="AC178" s="3576"/>
      <c r="AD178" s="3577"/>
      <c r="AE178" s="1708" t="s">
        <v>35</v>
      </c>
    </row>
    <row r="179" spans="2:31" x14ac:dyDescent="0.25">
      <c r="B179" s="1709" t="s">
        <v>37</v>
      </c>
      <c r="C179" s="1710">
        <v>447594</v>
      </c>
      <c r="D179" s="1711">
        <v>480898</v>
      </c>
      <c r="E179" s="1712">
        <v>514558</v>
      </c>
      <c r="F179" s="1713">
        <v>541567</v>
      </c>
      <c r="G179" s="1714">
        <v>560508</v>
      </c>
      <c r="H179" s="1715">
        <v>593977</v>
      </c>
      <c r="I179" s="1716">
        <v>618438</v>
      </c>
      <c r="J179" s="1717">
        <v>640708</v>
      </c>
      <c r="K179" s="1718">
        <v>675386</v>
      </c>
      <c r="L179" s="1719">
        <v>701281</v>
      </c>
      <c r="M179" s="1720">
        <v>739314</v>
      </c>
      <c r="N179" s="1721">
        <v>770156</v>
      </c>
      <c r="O179" s="1722">
        <v>811415</v>
      </c>
      <c r="P179" s="1723">
        <v>849036</v>
      </c>
      <c r="Q179" s="1724">
        <v>808434</v>
      </c>
      <c r="R179" s="1725">
        <v>838475</v>
      </c>
      <c r="S179" s="1726">
        <v>869943</v>
      </c>
      <c r="T179" s="1727">
        <v>903255</v>
      </c>
      <c r="U179" s="1728">
        <v>950444</v>
      </c>
      <c r="V179" s="1729">
        <v>992356</v>
      </c>
      <c r="W179" s="1730">
        <v>1026263</v>
      </c>
      <c r="X179" s="1731">
        <v>1056441</v>
      </c>
      <c r="Y179" s="1732">
        <v>1103443</v>
      </c>
      <c r="Z179" s="1733">
        <v>1137196</v>
      </c>
      <c r="AA179" s="1734">
        <v>1186196</v>
      </c>
      <c r="AB179" s="1735">
        <v>1094027</v>
      </c>
      <c r="AC179" s="1736">
        <v>1175951</v>
      </c>
      <c r="AD179" s="1737">
        <v>1311323</v>
      </c>
      <c r="AE179" s="1738">
        <v>1427448</v>
      </c>
    </row>
    <row r="180" spans="2:31" x14ac:dyDescent="0.25">
      <c r="B180" s="2827" t="s">
        <v>83</v>
      </c>
      <c r="C180" s="2825">
        <f>Table!C165/Table!C$164</f>
        <v>0.39225503469662237</v>
      </c>
      <c r="D180" s="2825">
        <f>Table!D165/Table!D$164</f>
        <v>0.40577835632504189</v>
      </c>
      <c r="E180" s="2825">
        <f>Table!E165/Table!E$164</f>
        <v>0.38988607698257532</v>
      </c>
      <c r="F180" s="2825">
        <f>Table!F165/Table!F$164</f>
        <v>0.38361827807085735</v>
      </c>
      <c r="G180" s="2825">
        <f>Table!G165/Table!G$164</f>
        <v>0.34987348195972567</v>
      </c>
      <c r="H180" s="2825">
        <f>Table!H165/Table!H$164</f>
        <v>0.3489478548832699</v>
      </c>
      <c r="I180" s="2825">
        <f>Table!I165/Table!I$164</f>
        <v>0.33687612986265397</v>
      </c>
      <c r="J180" s="2825">
        <f>Table!J165/Table!J$164</f>
        <v>0.3489748840345368</v>
      </c>
      <c r="K180" s="2825">
        <f>Table!K165/Table!K$164</f>
        <v>0.35826475526587759</v>
      </c>
      <c r="L180" s="2825">
        <f>Table!L165/Table!L$164</f>
        <v>0.3484894072418902</v>
      </c>
      <c r="M180" s="2825">
        <f>Table!M165/Table!M$164</f>
        <v>0.3622060450633966</v>
      </c>
      <c r="N180" s="2825">
        <f>Table!N165/Table!N$164</f>
        <v>0.34729587252452748</v>
      </c>
      <c r="O180" s="2825">
        <f>Table!O165/Table!O$164</f>
        <v>0.33665756733607338</v>
      </c>
      <c r="P180" s="2825">
        <f>Table!P165/Table!P$164</f>
        <v>0.35159757654563528</v>
      </c>
      <c r="Q180" s="2825">
        <f>Table!Q165/Table!Q$164</f>
        <v>0.33464574721003815</v>
      </c>
      <c r="R180" s="2825">
        <f>Table!R165/Table!R$164</f>
        <v>0.34241211723664988</v>
      </c>
      <c r="S180" s="2825">
        <f>Table!S165/Table!S$164</f>
        <v>0.34683996537704193</v>
      </c>
      <c r="T180" s="2825">
        <f>Table!T165/Table!T$164</f>
        <v>0.35168474018964746</v>
      </c>
      <c r="U180" s="2825">
        <f>Table!U165/Table!U$164</f>
        <v>0.34691470512728789</v>
      </c>
      <c r="V180" s="2825">
        <f>Table!V165/Table!V$164</f>
        <v>0.35803179504129568</v>
      </c>
      <c r="W180" s="2825">
        <f>Table!W165/Table!W$164</f>
        <v>0.35471414247614891</v>
      </c>
      <c r="X180" s="2825">
        <f>Table!X165/Table!X$164</f>
        <v>0.34552994440768581</v>
      </c>
      <c r="Y180" s="2825">
        <f>Table!Y165/Table!Y$164</f>
        <v>0.34616287384124056</v>
      </c>
      <c r="Z180" s="2825">
        <f>Table!Z165/Table!Z$164</f>
        <v>0.34047868617195276</v>
      </c>
      <c r="AA180" s="2825">
        <f>Table!AA165/Table!AA$164</f>
        <v>0.34186255897001844</v>
      </c>
      <c r="AB180" s="2825">
        <f>Table!AB165/Table!AB$164</f>
        <v>0.36296727594474359</v>
      </c>
      <c r="AC180" s="2825">
        <f>Table!AC165/Table!AC$164</f>
        <v>0.34614027285150489</v>
      </c>
      <c r="AD180" s="2825">
        <f>Table!AD165/Table!AD$164</f>
        <v>0.33537198691702957</v>
      </c>
      <c r="AE180" s="2825">
        <f>Table!AE165/Table!AE$164</f>
        <v>0.33737060824632492</v>
      </c>
    </row>
    <row r="181" spans="2:31" x14ac:dyDescent="0.25">
      <c r="B181" s="2828" t="s">
        <v>84</v>
      </c>
      <c r="C181" s="2825">
        <f>Table!C166/Table!C$164</f>
        <v>0.15590914980987233</v>
      </c>
      <c r="D181" s="2825">
        <f>Table!D166/Table!D$164</f>
        <v>0.15891935503994611</v>
      </c>
      <c r="E181" s="2825">
        <f>Table!E166/Table!E$164</f>
        <v>0.15878287773195635</v>
      </c>
      <c r="F181" s="2825">
        <f>Table!F166/Table!F$164</f>
        <v>0.1444899707700063</v>
      </c>
      <c r="G181" s="2825">
        <f>Table!G166/Table!G$164</f>
        <v>0.13308887275597878</v>
      </c>
      <c r="H181" s="2825">
        <f>Table!H166/Table!H$164</f>
        <v>0.12581463592024608</v>
      </c>
      <c r="I181" s="2825">
        <f>Table!I166/Table!I$164</f>
        <v>0.14185415514570579</v>
      </c>
      <c r="J181" s="2825">
        <f>Table!J166/Table!J$164</f>
        <v>0.12448572516653453</v>
      </c>
      <c r="K181" s="2825">
        <f>Table!K166/Table!K$164</f>
        <v>0.12903732088020775</v>
      </c>
      <c r="L181" s="2825">
        <f>Table!L166/Table!L$164</f>
        <v>0.1315178936831313</v>
      </c>
      <c r="M181" s="2825">
        <f>Table!M166/Table!M$164</f>
        <v>0.14351818036720526</v>
      </c>
      <c r="N181" s="2825">
        <f>Table!N166/Table!N$164</f>
        <v>0.14580033136143847</v>
      </c>
      <c r="O181" s="2825">
        <f>Table!O166/Table!O$164</f>
        <v>0.14364412785072989</v>
      </c>
      <c r="P181" s="2825">
        <f>Table!P166/Table!P$164</f>
        <v>0.14896659270042731</v>
      </c>
      <c r="Q181" s="2825">
        <f>Table!Q166/Table!Q$164</f>
        <v>0.17706083613504628</v>
      </c>
      <c r="R181" s="2825">
        <f>Table!R166/Table!R$164</f>
        <v>0.15552401681624378</v>
      </c>
      <c r="S181" s="2825">
        <f>Table!S166/Table!S$164</f>
        <v>0.17092499163738314</v>
      </c>
      <c r="T181" s="2825">
        <f>Table!T166/Table!T$164</f>
        <v>0.17899375038056806</v>
      </c>
      <c r="U181" s="2825">
        <f>Table!U166/Table!U$164</f>
        <v>0.18186447597123029</v>
      </c>
      <c r="V181" s="2825">
        <f>Table!V166/Table!V$164</f>
        <v>0.18174526077335149</v>
      </c>
      <c r="W181" s="2825">
        <f>Table!W166/Table!W$164</f>
        <v>0.20358036877486571</v>
      </c>
      <c r="X181" s="2825">
        <f>Table!X166/Table!X$164</f>
        <v>0.17993054037092465</v>
      </c>
      <c r="Y181" s="2825">
        <f>Table!Y166/Table!Y$164</f>
        <v>0.18612651491739945</v>
      </c>
      <c r="Z181" s="2825">
        <f>Table!Z166/Table!Z$164</f>
        <v>0.20341700111502325</v>
      </c>
      <c r="AA181" s="2825">
        <f>Table!AA166/Table!AA$164</f>
        <v>0.19653413095306341</v>
      </c>
      <c r="AB181" s="2825">
        <f>Table!AB166/Table!AB$164</f>
        <v>0.18250555059427234</v>
      </c>
      <c r="AC181" s="2825">
        <f>Table!AC166/Table!AC$164</f>
        <v>0.19143824870253948</v>
      </c>
      <c r="AD181" s="2825">
        <f>Table!AD166/Table!AD$164</f>
        <v>0.16998557944915174</v>
      </c>
      <c r="AE181" s="2825">
        <f>Table!AE166/Table!AE$164</f>
        <v>0.16838511805683989</v>
      </c>
    </row>
    <row r="182" spans="2:31" x14ac:dyDescent="0.25">
      <c r="B182" s="2829" t="s">
        <v>85</v>
      </c>
      <c r="C182" s="2825"/>
      <c r="D182" s="2825"/>
      <c r="E182" s="2825"/>
      <c r="F182" s="2825"/>
      <c r="G182" s="2825"/>
      <c r="H182" s="2825"/>
      <c r="I182" s="2825"/>
      <c r="J182" s="2825"/>
      <c r="K182" s="2825"/>
      <c r="L182" s="2825"/>
      <c r="M182" s="2825"/>
      <c r="N182" s="2825"/>
      <c r="O182" s="2825"/>
      <c r="P182" s="2825"/>
      <c r="Q182" s="2825"/>
      <c r="R182" s="2825"/>
      <c r="S182" s="2825"/>
      <c r="T182" s="2825"/>
      <c r="U182" s="2825"/>
      <c r="V182" s="2825"/>
      <c r="W182" s="2825"/>
      <c r="X182" s="2825"/>
      <c r="Y182" s="2825"/>
      <c r="Z182" s="2825"/>
      <c r="AA182" s="2825">
        <f>Table!AA167/Table!AA$164</f>
        <v>0</v>
      </c>
      <c r="AB182" s="2825">
        <f>Table!AB167/Table!AB$164</f>
        <v>0</v>
      </c>
      <c r="AC182" s="2825">
        <f>Table!AC167/Table!AC$164</f>
        <v>0</v>
      </c>
      <c r="AD182" s="2825">
        <f>Table!AD167/Table!AD$164</f>
        <v>0</v>
      </c>
      <c r="AE182" s="2825">
        <f>Table!AE167/Table!AE$164</f>
        <v>0</v>
      </c>
    </row>
    <row r="183" spans="2:31" x14ac:dyDescent="0.25">
      <c r="B183" s="2830" t="s">
        <v>86</v>
      </c>
      <c r="C183" s="2825">
        <f>Table!C168/Table!C$164</f>
        <v>0.22637256084755381</v>
      </c>
      <c r="D183" s="2825">
        <f>Table!D168/Table!D$164</f>
        <v>0.23084105153275747</v>
      </c>
      <c r="E183" s="2825">
        <f>Table!E168/Table!E$164</f>
        <v>0.21496702023872916</v>
      </c>
      <c r="F183" s="2825">
        <f>Table!F168/Table!F$164</f>
        <v>0.22658322977581721</v>
      </c>
      <c r="G183" s="2825">
        <f>Table!G168/Table!G$164</f>
        <v>0.19678312904840109</v>
      </c>
      <c r="H183" s="2825">
        <f>Table!H168/Table!H$164</f>
        <v>0.19765411792039086</v>
      </c>
      <c r="I183" s="2825">
        <f>Table!I168/Table!I$164</f>
        <v>0.18709717061370743</v>
      </c>
      <c r="J183" s="2825">
        <f>Table!J168/Table!J$164</f>
        <v>0.21834439401412187</v>
      </c>
      <c r="K183" s="2825">
        <f>Table!K168/Table!K$164</f>
        <v>0.22542812554598407</v>
      </c>
      <c r="L183" s="2825">
        <f>Table!L168/Table!L$164</f>
        <v>0.20791380345396496</v>
      </c>
      <c r="M183" s="2825">
        <f>Table!M168/Table!M$164</f>
        <v>0.21259978845253844</v>
      </c>
      <c r="N183" s="2825">
        <f>Table!N168/Table!N$164</f>
        <v>0.19185463724232493</v>
      </c>
      <c r="O183" s="2825">
        <f>Table!O168/Table!O$164</f>
        <v>0.18196114195571933</v>
      </c>
      <c r="P183" s="2825">
        <f>Table!P168/Table!P$164</f>
        <v>0.19346293914510104</v>
      </c>
      <c r="Q183" s="2825">
        <f>Table!Q168/Table!Q$164</f>
        <v>0.16767849941986607</v>
      </c>
      <c r="R183" s="2825">
        <f>Table!R168/Table!R$164</f>
        <v>0.20498643370404604</v>
      </c>
      <c r="S183" s="2825">
        <f>Table!S168/Table!S$164</f>
        <v>0.21113567210725301</v>
      </c>
      <c r="T183" s="2825">
        <f>Table!T168/Table!T$164</f>
        <v>0.18256859912206408</v>
      </c>
      <c r="U183" s="2825">
        <f>Table!U168/Table!U$164</f>
        <v>0.16057653054782817</v>
      </c>
      <c r="V183" s="2825">
        <f>Table!V168/Table!V$164</f>
        <v>0.17333598023290028</v>
      </c>
      <c r="W183" s="2825">
        <f>Table!W168/Table!W$164</f>
        <v>0.13983257702947491</v>
      </c>
      <c r="X183" s="2825">
        <f>Table!X168/Table!X$164</f>
        <v>0.14899838230435963</v>
      </c>
      <c r="Y183" s="2825">
        <f>Table!Y168/Table!Y$164</f>
        <v>0.17318339053308598</v>
      </c>
      <c r="Z183" s="2825">
        <f>Table!Z168/Table!Z$164</f>
        <v>0.15514036278706572</v>
      </c>
      <c r="AA183" s="2825">
        <f>Table!AA168/Table!AA$164</f>
        <v>0.17985813474333079</v>
      </c>
      <c r="AB183" s="2825">
        <f>Table!AB168/Table!AB$164</f>
        <v>0.16726552452544591</v>
      </c>
      <c r="AC183" s="2825">
        <f>Table!AC168/Table!AC$164</f>
        <v>0.20654432029906009</v>
      </c>
      <c r="AD183" s="2825">
        <f>Table!AD168/Table!AD$164</f>
        <v>0.21116460246636412</v>
      </c>
      <c r="AE183" s="2825">
        <f>Table!AE168/Table!AE$164</f>
        <v>0.17961915250152721</v>
      </c>
    </row>
    <row r="184" spans="2:31" x14ac:dyDescent="0.25">
      <c r="B184" s="2831" t="s">
        <v>87</v>
      </c>
      <c r="C184" s="2825">
        <f>Table!C169/Table!C$164</f>
        <v>0.22072235105921884</v>
      </c>
      <c r="D184" s="2825">
        <f>Table!D169/Table!D$164</f>
        <v>0.2238977912156008</v>
      </c>
      <c r="E184" s="2825">
        <f>Table!E169/Table!E$164</f>
        <v>0.21760812192211568</v>
      </c>
      <c r="F184" s="2825">
        <f>Table!F169/Table!F$164</f>
        <v>0.22413108627372053</v>
      </c>
      <c r="G184" s="2825">
        <f>Table!G169/Table!G$164</f>
        <v>0.21914228521888679</v>
      </c>
      <c r="H184" s="2825">
        <f>Table!H169/Table!H$164</f>
        <v>0.22390765972419807</v>
      </c>
      <c r="I184" s="2825">
        <f>Table!I169/Table!I$164</f>
        <v>0.21687703536975411</v>
      </c>
      <c r="J184" s="2825">
        <f>Table!J169/Table!J$164</f>
        <v>0.20845221224020927</v>
      </c>
      <c r="K184" s="2825">
        <f>Table!K169/Table!K$164</f>
        <v>0.19794162153198319</v>
      </c>
      <c r="L184" s="2825">
        <f>Table!L169/Table!L$164</f>
        <v>0.18690368055030723</v>
      </c>
      <c r="M184" s="2825">
        <f>Table!M169/Table!M$164</f>
        <v>0.20769929962100001</v>
      </c>
      <c r="N184" s="2825">
        <f>Table!N169/Table!N$164</f>
        <v>0.19791964225429654</v>
      </c>
      <c r="O184" s="2825">
        <f>Table!O169/Table!O$164</f>
        <v>0.20475958664801611</v>
      </c>
      <c r="P184" s="2825">
        <f>Table!P169/Table!P$164</f>
        <v>0.18255527445243783</v>
      </c>
      <c r="Q184" s="2825">
        <f>Table!Q169/Table!Q$164</f>
        <v>0.14171719645635883</v>
      </c>
      <c r="R184" s="2825">
        <f>Table!R169/Table!R$164</f>
        <v>0.16500313068368169</v>
      </c>
      <c r="S184" s="2825">
        <f>Table!S169/Table!S$164</f>
        <v>0.16624997269936076</v>
      </c>
      <c r="T184" s="2825">
        <f>Table!T169/Table!T$164</f>
        <v>0.17222932615927949</v>
      </c>
      <c r="U184" s="2825">
        <f>Table!U169/Table!U$164</f>
        <v>0.1727434756808397</v>
      </c>
      <c r="V184" s="2825">
        <f>Table!V169/Table!V$164</f>
        <v>0.18651673391403892</v>
      </c>
      <c r="W184" s="2825">
        <f>Table!W169/Table!W$164</f>
        <v>0.18939687000310837</v>
      </c>
      <c r="X184" s="2825">
        <f>Table!X169/Table!X$164</f>
        <v>0.19143520556282839</v>
      </c>
      <c r="Y184" s="2825">
        <f>Table!Y169/Table!Y$164</f>
        <v>0.19080822480182483</v>
      </c>
      <c r="Z184" s="2825">
        <f>Table!Z169/Table!Z$164</f>
        <v>0.18479048466579201</v>
      </c>
      <c r="AA184" s="2825">
        <f>Table!AA169/Table!AA$164</f>
        <v>0.18998715220756099</v>
      </c>
      <c r="AB184" s="2825">
        <f>Table!AB169/Table!AB$164</f>
        <v>0.18749080232937579</v>
      </c>
      <c r="AC184" s="2825">
        <f>Table!AC169/Table!AC$164</f>
        <v>0.18811328023021368</v>
      </c>
      <c r="AD184" s="2825">
        <f>Table!AD169/Table!AD$164</f>
        <v>0.20513938976133264</v>
      </c>
      <c r="AE184" s="2825">
        <f>Table!AE169/Table!AE$164</f>
        <v>0.18714166820787867</v>
      </c>
    </row>
    <row r="185" spans="2:31" x14ac:dyDescent="0.25">
      <c r="B185" s="2832" t="s">
        <v>88</v>
      </c>
      <c r="C185" s="2825">
        <f>C183/C184</f>
        <v>1.0255987205700752</v>
      </c>
      <c r="D185" s="2825">
        <f t="shared" ref="D185:AE185" si="18">D183/D184</f>
        <v>1.0310108477598634</v>
      </c>
      <c r="E185" s="2825">
        <f t="shared" si="18"/>
        <v>0.98786303718786839</v>
      </c>
      <c r="F185" s="2825">
        <f t="shared" si="18"/>
        <v>1.0109406666556819</v>
      </c>
      <c r="G185" s="2825">
        <f t="shared" si="18"/>
        <v>0.8979696860049049</v>
      </c>
      <c r="H185" s="2825">
        <f t="shared" si="18"/>
        <v>0.88274835333393487</v>
      </c>
      <c r="I185" s="2825">
        <f t="shared" si="18"/>
        <v>0.86268779123951533</v>
      </c>
      <c r="J185" s="2825">
        <f t="shared" si="18"/>
        <v>1.0474553935772741</v>
      </c>
      <c r="K185" s="2825">
        <f t="shared" si="18"/>
        <v>1.1388616694218585</v>
      </c>
      <c r="L185" s="2825">
        <f t="shared" si="18"/>
        <v>1.1124114990234375</v>
      </c>
      <c r="M185" s="2825">
        <f t="shared" si="18"/>
        <v>1.0235941519325322</v>
      </c>
      <c r="N185" s="2825">
        <f t="shared" si="18"/>
        <v>0.96935622486534712</v>
      </c>
      <c r="O185" s="2825">
        <f t="shared" si="18"/>
        <v>0.88865749796864191</v>
      </c>
      <c r="P185" s="2825">
        <f t="shared" si="18"/>
        <v>1.0597499290304266</v>
      </c>
      <c r="Q185" s="2825">
        <f t="shared" si="18"/>
        <v>1.1831909155181595</v>
      </c>
      <c r="R185" s="2825">
        <f t="shared" si="18"/>
        <v>1.2423184508966325</v>
      </c>
      <c r="S185" s="2825">
        <f t="shared" si="18"/>
        <v>1.2699892137068896</v>
      </c>
      <c r="T185" s="2825">
        <f t="shared" si="18"/>
        <v>1.0600320119305509</v>
      </c>
      <c r="U185" s="2825">
        <f t="shared" si="18"/>
        <v>0.92956639846999989</v>
      </c>
      <c r="V185" s="2825">
        <f t="shared" si="18"/>
        <v>0.92933205828484367</v>
      </c>
      <c r="W185" s="2825">
        <f t="shared" si="18"/>
        <v>0.73830458247372299</v>
      </c>
      <c r="X185" s="2825">
        <f t="shared" si="18"/>
        <v>0.77832278481012662</v>
      </c>
      <c r="Y185" s="2825">
        <f t="shared" si="18"/>
        <v>0.90763063653548393</v>
      </c>
      <c r="Z185" s="2825">
        <f t="shared" si="18"/>
        <v>0.83954735584816043</v>
      </c>
      <c r="AA185" s="2825">
        <f t="shared" si="18"/>
        <v>0.94668577666154896</v>
      </c>
      <c r="AB185" s="2825">
        <f t="shared" si="18"/>
        <v>0.89212656006240254</v>
      </c>
      <c r="AC185" s="2825">
        <f t="shared" si="18"/>
        <v>1.0979784098511836</v>
      </c>
      <c r="AD185" s="2825">
        <f t="shared" si="18"/>
        <v>1.0293713104637849</v>
      </c>
      <c r="AE185" s="2825">
        <f t="shared" si="18"/>
        <v>0.95980309581297851</v>
      </c>
    </row>
    <row r="186" spans="2:31" x14ac:dyDescent="0.25">
      <c r="B186" s="74" t="s">
        <v>42</v>
      </c>
      <c r="C186" s="2825">
        <f>Table!C170/Table!C$164</f>
        <v>9.1679066296688511E-2</v>
      </c>
      <c r="D186" s="2825">
        <f>Table!D170/Table!D$164</f>
        <v>9.3263020432607327E-2</v>
      </c>
      <c r="E186" s="2825">
        <f>Table!E170/Table!E$164</f>
        <v>9.7917047252204806E-2</v>
      </c>
      <c r="F186" s="2825">
        <f>Table!F170/Table!F$164</f>
        <v>9.5688991389800332E-2</v>
      </c>
      <c r="G186" s="2825">
        <f>Table!G170/Table!G$164</f>
        <v>8.9364379004348835E-2</v>
      </c>
      <c r="H186" s="2825">
        <f>Table!H170/Table!H$164</f>
        <v>0.10983758630384678</v>
      </c>
      <c r="I186" s="2825">
        <f>Table!I170/Table!I$164</f>
        <v>0.10167712850762728</v>
      </c>
      <c r="J186" s="2825">
        <f>Table!J170/Table!J$164</f>
        <v>9.9855160228996667E-2</v>
      </c>
      <c r="K186" s="2825">
        <f>Table!K170/Table!K$164</f>
        <v>8.5445952388708085E-2</v>
      </c>
      <c r="L186" s="2825">
        <f>Table!L170/Table!L$164</f>
        <v>9.4534145371113723E-2</v>
      </c>
      <c r="M186" s="2825">
        <f>Table!M170/Table!M$164</f>
        <v>0.1015022033939571</v>
      </c>
      <c r="N186" s="2825">
        <f>Table!N170/Table!N$164</f>
        <v>0.10570066324225222</v>
      </c>
      <c r="O186" s="2825">
        <f>Table!O170/Table!O$164</f>
        <v>0.10962454477671722</v>
      </c>
      <c r="P186" s="2825">
        <f>Table!P170/Table!P$164</f>
        <v>9.5865192995350026E-2</v>
      </c>
      <c r="Q186" s="2825">
        <f>Table!Q170/Table!Q$164</f>
        <v>0.10458491354891061</v>
      </c>
      <c r="R186" s="2825">
        <f>Table!R170/Table!R$164</f>
        <v>9.2905572616953397E-2</v>
      </c>
      <c r="S186" s="2825">
        <f>Table!S170/Table!S$164</f>
        <v>8.7467799614457498E-2</v>
      </c>
      <c r="T186" s="2825">
        <f>Table!T170/Table!T$164</f>
        <v>9.7054541629993746E-2</v>
      </c>
      <c r="U186" s="2825">
        <f>Table!U170/Table!U$164</f>
        <v>0.10210385882808456</v>
      </c>
      <c r="V186" s="2825">
        <f>Table!V170/Table!V$164</f>
        <v>0.10878152598462648</v>
      </c>
      <c r="W186" s="2825">
        <f>Table!W170/Table!W$164</f>
        <v>0.15171939356675629</v>
      </c>
      <c r="X186" s="2825">
        <f>Table!X170/Table!X$164</f>
        <v>0.12138491406524358</v>
      </c>
      <c r="Y186" s="2825">
        <f>Table!Y170/Table!Y$164</f>
        <v>0.10907677152331384</v>
      </c>
      <c r="Z186" s="2825">
        <f>Table!Z170/Table!Z$164</f>
        <v>0.11997052399058737</v>
      </c>
      <c r="AA186" s="2825">
        <f>Table!AA170/Table!AA$164</f>
        <v>0.12232211202870352</v>
      </c>
      <c r="AB186" s="2825">
        <f>Table!AB170/Table!AB$164</f>
        <v>0.10705075749389258</v>
      </c>
      <c r="AC186" s="2825">
        <f>Table!AC170/Table!AC$164</f>
        <v>0.11506731507927934</v>
      </c>
      <c r="AD186" s="2825">
        <f>Table!AD170/Table!AD$164</f>
        <v>0.10881130959552349</v>
      </c>
      <c r="AE186" s="2825">
        <f>Table!AE170/Table!AE$164</f>
        <v>0.11036076844246333</v>
      </c>
    </row>
    <row r="187" spans="2:31" ht="30" x14ac:dyDescent="0.25">
      <c r="B187" s="1851" t="s">
        <v>43</v>
      </c>
      <c r="C187" s="1852">
        <v>-15298</v>
      </c>
      <c r="D187" s="1853">
        <v>-11672</v>
      </c>
      <c r="E187" s="1854">
        <v>1982</v>
      </c>
      <c r="F187" s="1855">
        <v>12713</v>
      </c>
      <c r="G187" s="1856">
        <v>10852</v>
      </c>
      <c r="H187" s="1857">
        <v>2352</v>
      </c>
      <c r="I187" s="1858">
        <v>13778</v>
      </c>
      <c r="J187" s="1859">
        <v>8344</v>
      </c>
      <c r="K187" s="1860">
        <v>1904</v>
      </c>
      <c r="L187" s="1861">
        <v>-6221</v>
      </c>
      <c r="M187" s="1862">
        <v>13990</v>
      </c>
      <c r="N187" s="1863">
        <v>3103</v>
      </c>
      <c r="O187" s="1864">
        <v>-2160</v>
      </c>
      <c r="P187" s="1865">
        <v>13395</v>
      </c>
      <c r="Q187" s="1866">
        <v>12833</v>
      </c>
      <c r="R187" s="1867">
        <v>8951</v>
      </c>
      <c r="S187" s="1868">
        <v>14129</v>
      </c>
      <c r="T187" s="1869">
        <v>-6706</v>
      </c>
      <c r="U187" s="1870">
        <v>-1463</v>
      </c>
      <c r="V187" s="1871">
        <v>3926</v>
      </c>
      <c r="W187" s="1872">
        <v>11276</v>
      </c>
      <c r="X187" s="1873">
        <v>3057</v>
      </c>
      <c r="Y187" s="1874">
        <v>1815</v>
      </c>
      <c r="Z187" s="1875">
        <v>9579</v>
      </c>
      <c r="AA187" s="1876">
        <v>13397</v>
      </c>
      <c r="AB187" s="1877">
        <v>2902</v>
      </c>
      <c r="AC187" s="1878">
        <v>-9428</v>
      </c>
      <c r="AD187" s="1879">
        <v>14424</v>
      </c>
      <c r="AE187" s="1880">
        <v>-11083</v>
      </c>
    </row>
    <row r="188" spans="2:31" ht="15" customHeight="1" x14ac:dyDescent="0.25">
      <c r="B188" s="4101" t="s">
        <v>63</v>
      </c>
      <c r="C188" s="4102"/>
      <c r="D188" s="4103"/>
      <c r="E188" s="4104"/>
      <c r="F188" s="4105"/>
      <c r="G188" s="4106"/>
      <c r="H188" s="4107"/>
      <c r="I188" s="4108"/>
      <c r="J188" s="4109"/>
      <c r="K188" s="4110"/>
      <c r="L188" s="4111"/>
      <c r="M188" s="4112"/>
      <c r="N188" s="4113"/>
      <c r="O188" s="4114"/>
      <c r="P188" s="4115"/>
      <c r="Q188" s="4116"/>
      <c r="R188" s="4117"/>
      <c r="S188" s="4118"/>
      <c r="T188" s="4119"/>
      <c r="U188" s="4120"/>
      <c r="V188" s="4121"/>
      <c r="W188" s="4122"/>
      <c r="X188" s="4123"/>
      <c r="Y188" s="4124"/>
      <c r="Z188" s="4125"/>
      <c r="AA188" s="4126"/>
      <c r="AB188" s="4127"/>
      <c r="AC188" s="4128"/>
      <c r="AD188" s="4129"/>
      <c r="AE188" s="1881" t="s">
        <v>35</v>
      </c>
    </row>
    <row r="189" spans="2:31" x14ac:dyDescent="0.25">
      <c r="B189" s="1882" t="s">
        <v>37</v>
      </c>
      <c r="C189" s="1883">
        <v>4874.3530000000001</v>
      </c>
      <c r="D189" s="1884">
        <v>5577.2730000000001</v>
      </c>
      <c r="E189" s="1885">
        <v>6488.1</v>
      </c>
      <c r="F189" s="1886">
        <v>7247.6909999999998</v>
      </c>
      <c r="G189" s="1887">
        <v>8175.6670000000004</v>
      </c>
      <c r="H189" s="1888">
        <v>9189.4590000000007</v>
      </c>
      <c r="I189" s="1889">
        <v>10528.352000000001</v>
      </c>
      <c r="J189" s="1890">
        <v>11500.95</v>
      </c>
      <c r="K189" s="1891">
        <v>12795.335999999999</v>
      </c>
      <c r="L189" s="1892">
        <v>13911.231</v>
      </c>
      <c r="M189" s="1893">
        <v>14640.808000000001</v>
      </c>
      <c r="N189" s="1894">
        <v>16008.755999999999</v>
      </c>
      <c r="O189" s="1895">
        <v>18285.929</v>
      </c>
      <c r="P189" s="1896">
        <v>19700.400000000001</v>
      </c>
      <c r="Q189" s="1897">
        <v>18030.830000000002</v>
      </c>
      <c r="R189" s="1898">
        <v>18033.774000000001</v>
      </c>
      <c r="S189" s="1899">
        <v>18419.624</v>
      </c>
      <c r="T189" s="1900">
        <v>18244.706999999999</v>
      </c>
      <c r="U189" s="1901">
        <v>18403.423999999999</v>
      </c>
      <c r="V189" s="1902">
        <v>19336.219000000001</v>
      </c>
      <c r="W189" s="1903">
        <v>20021.526000000002</v>
      </c>
      <c r="X189" s="1904">
        <v>20972.983</v>
      </c>
      <c r="Y189" s="1905">
        <v>22685.578000000001</v>
      </c>
      <c r="Z189" s="1906">
        <v>24330.606</v>
      </c>
      <c r="AA189" s="1907">
        <v>25984.672999999999</v>
      </c>
      <c r="AB189" s="1908">
        <v>24883.231</v>
      </c>
      <c r="AC189" s="1909">
        <v>27711.654999999999</v>
      </c>
      <c r="AD189" s="1910">
        <v>30388.087</v>
      </c>
      <c r="AE189" s="1911" t="s">
        <v>35</v>
      </c>
    </row>
    <row r="190" spans="2:31" x14ac:dyDescent="0.25">
      <c r="B190" s="2827" t="s">
        <v>83</v>
      </c>
      <c r="C190" s="2825">
        <f>Table!C174/Table!C$173</f>
        <v>0.22558922558922559</v>
      </c>
      <c r="D190" s="2825">
        <f>Table!D174/Table!D$173</f>
        <v>0.24213138304819121</v>
      </c>
      <c r="E190" s="2825">
        <f>Table!E174/Table!E$173</f>
        <v>0.2923658709524935</v>
      </c>
      <c r="F190" s="2825">
        <f>Table!F174/Table!F$173</f>
        <v>0.31080934274850625</v>
      </c>
      <c r="G190" s="2825">
        <f>Table!G174/Table!G$173</f>
        <v>0.32883472655856583</v>
      </c>
      <c r="H190" s="2825">
        <f>Table!H174/Table!H$173</f>
        <v>0.30024719528427457</v>
      </c>
      <c r="I190" s="2825">
        <f>Table!I174/Table!I$173</f>
        <v>0.31218785595373699</v>
      </c>
      <c r="J190" s="2825">
        <f>Table!J174/Table!J$173</f>
        <v>0.31980370955668302</v>
      </c>
      <c r="K190" s="2825">
        <f>Table!K174/Table!K$173</f>
        <v>0.33631802392898497</v>
      </c>
      <c r="L190" s="2825">
        <f>Table!L174/Table!L$173</f>
        <v>0.33403452778180764</v>
      </c>
      <c r="M190" s="2825">
        <f>Table!M174/Table!M$173</f>
        <v>0.32523635359878544</v>
      </c>
      <c r="N190" s="2825">
        <f>Table!N174/Table!N$173</f>
        <v>0.34275083559311348</v>
      </c>
      <c r="O190" s="2825">
        <f>Table!O174/Table!O$173</f>
        <v>0.36126896551724136</v>
      </c>
      <c r="P190" s="2825">
        <f>Table!P174/Table!P$173</f>
        <v>0.35930137266953494</v>
      </c>
      <c r="Q190" s="2825">
        <f>Table!Q174/Table!Q$173</f>
        <v>0.33505588945683312</v>
      </c>
      <c r="R190" s="2825">
        <f>Table!R174/Table!R$173</f>
        <v>0.32797481872857065</v>
      </c>
      <c r="S190" s="2825">
        <f>Table!S174/Table!S$173</f>
        <v>0.33847764978228517</v>
      </c>
      <c r="T190" s="2825">
        <f>Table!T174/Table!T$173</f>
        <v>0.34144299983259863</v>
      </c>
      <c r="U190" s="2825">
        <f>Table!U174/Table!U$173</f>
        <v>0.35741192111677378</v>
      </c>
      <c r="V190" s="2825">
        <f>Table!V174/Table!V$173</f>
        <v>0.3624921002738572</v>
      </c>
      <c r="W190" s="2825">
        <f>Table!W174/Table!W$173</f>
        <v>0.35999592937465019</v>
      </c>
      <c r="X190" s="2825">
        <f>Table!X174/Table!X$173</f>
        <v>0.35496868780037866</v>
      </c>
      <c r="Y190" s="2825">
        <f>Table!Y174/Table!Y$173</f>
        <v>0.36354273944387228</v>
      </c>
      <c r="Z190" s="2825">
        <f>Table!Z174/Table!Z$173</f>
        <v>0.35607764725485297</v>
      </c>
      <c r="AA190" s="2825">
        <f>Table!AA174/Table!AA$173</f>
        <v>0.34825599501712862</v>
      </c>
      <c r="AB190" s="2825">
        <f>Table!AB174/Table!AB$173</f>
        <v>0.36747012355681585</v>
      </c>
      <c r="AC190" s="2825">
        <f>Table!AC174/Table!AC$173</f>
        <v>0.35210602759622367</v>
      </c>
      <c r="AD190" s="2825">
        <f>Table!AD174/Table!AD$173</f>
        <v>0.32382428599696589</v>
      </c>
      <c r="AE190" s="2825">
        <f>Table!AE174/Table!AE$173</f>
        <v>0.3532874246363974</v>
      </c>
    </row>
    <row r="191" spans="2:31" x14ac:dyDescent="0.25">
      <c r="B191" s="2828" t="s">
        <v>84</v>
      </c>
      <c r="C191" s="2825">
        <f>Table!C175/Table!C$173</f>
        <v>7.2727272727272727E-3</v>
      </c>
      <c r="D191" s="2825">
        <f>Table!D175/Table!D$173</f>
        <v>1.7239127595664098E-2</v>
      </c>
      <c r="E191" s="2825">
        <f>Table!E175/Table!E$173</f>
        <v>2.0917040888678799E-2</v>
      </c>
      <c r="F191" s="2825">
        <f>Table!F175/Table!F$173</f>
        <v>2.2270505160239002E-2</v>
      </c>
      <c r="G191" s="2825">
        <f>Table!G175/Table!G$173</f>
        <v>1.8531574176654245E-2</v>
      </c>
      <c r="H191" s="2825">
        <f>Table!H175/Table!H$173</f>
        <v>1.739874500855676E-2</v>
      </c>
      <c r="I191" s="2825">
        <f>Table!I175/Table!I$173</f>
        <v>1.8750547621133797E-2</v>
      </c>
      <c r="J191" s="2825">
        <f>Table!J175/Table!J$173</f>
        <v>2.0128087831655993E-2</v>
      </c>
      <c r="K191" s="2825">
        <f>Table!K175/Table!K$173</f>
        <v>1.9451949054419142E-2</v>
      </c>
      <c r="L191" s="2825">
        <f>Table!L175/Table!L$173</f>
        <v>2.4300014507471348E-2</v>
      </c>
      <c r="M191" s="2825">
        <f>Table!M175/Table!M$173</f>
        <v>2.5740114553861018E-2</v>
      </c>
      <c r="N191" s="2825">
        <f>Table!N175/Table!N$173</f>
        <v>3.7081415147884218E-2</v>
      </c>
      <c r="O191" s="2825">
        <f>Table!O175/Table!O$173</f>
        <v>5.0979310344827583E-2</v>
      </c>
      <c r="P191" s="2825">
        <f>Table!P175/Table!P$173</f>
        <v>5.0758041384962101E-2</v>
      </c>
      <c r="Q191" s="2825">
        <f>Table!Q175/Table!Q$173</f>
        <v>3.8364320620120206E-2</v>
      </c>
      <c r="R191" s="2825">
        <f>Table!R175/Table!R$173</f>
        <v>4.5078972514192572E-2</v>
      </c>
      <c r="S191" s="2825">
        <f>Table!S175/Table!S$173</f>
        <v>3.3676900181888333E-2</v>
      </c>
      <c r="T191" s="2825">
        <f>Table!T175/Table!T$173</f>
        <v>4.6704982980860441E-2</v>
      </c>
      <c r="U191" s="2825">
        <f>Table!U175/Table!U$173</f>
        <v>4.3817859516951031E-2</v>
      </c>
      <c r="V191" s="2825">
        <f>Table!V175/Table!V$173</f>
        <v>4.7819675584579738E-2</v>
      </c>
      <c r="W191" s="2825">
        <f>Table!W175/Table!W$173</f>
        <v>4.3962753778049153E-2</v>
      </c>
      <c r="X191" s="2825">
        <f>Table!X175/Table!X$173</f>
        <v>3.8642652555949321E-2</v>
      </c>
      <c r="Y191" s="2825">
        <f>Table!Y175/Table!Y$173</f>
        <v>3.9090135673666773E-2</v>
      </c>
      <c r="Z191" s="2825">
        <f>Table!Z175/Table!Z$173</f>
        <v>3.6949096059318502E-2</v>
      </c>
      <c r="AA191" s="2825">
        <f>Table!AA175/Table!AA$173</f>
        <v>4.1809405169729058E-2</v>
      </c>
      <c r="AB191" s="2825">
        <f>Table!AB175/Table!AB$173</f>
        <v>4.0753494024711366E-2</v>
      </c>
      <c r="AC191" s="2825">
        <f>Table!AC175/Table!AC$173</f>
        <v>4.8983297022512709E-2</v>
      </c>
      <c r="AD191" s="2825">
        <f>Table!AD175/Table!AD$173</f>
        <v>4.6665787217202034E-2</v>
      </c>
      <c r="AE191" s="2825">
        <f>Table!AE175/Table!AE$173</f>
        <v>3.5545903934622966E-2</v>
      </c>
    </row>
    <row r="192" spans="2:31" x14ac:dyDescent="0.25">
      <c r="B192" s="2829" t="s">
        <v>85</v>
      </c>
      <c r="C192" s="2825">
        <f>Table!C176/Table!C$173</f>
        <v>7.2727272727272727E-3</v>
      </c>
      <c r="D192" s="2825">
        <f>Table!D176/Table!D$173</f>
        <v>1.7239127595664098E-2</v>
      </c>
      <c r="E192" s="2825">
        <f>Table!E176/Table!E$173</f>
        <v>2.0917040888678799E-2</v>
      </c>
      <c r="F192" s="2825">
        <f>Table!F176/Table!F$173</f>
        <v>2.2270505160239002E-2</v>
      </c>
      <c r="G192" s="2825">
        <f>Table!G176/Table!G$173</f>
        <v>1.8531574176654245E-2</v>
      </c>
      <c r="H192" s="2825">
        <f>Table!H176/Table!H$173</f>
        <v>1.739874500855676E-2</v>
      </c>
      <c r="I192" s="2825">
        <f>Table!I176/Table!I$173</f>
        <v>1.8750547621133797E-2</v>
      </c>
      <c r="J192" s="2825">
        <f>Table!J176/Table!J$173</f>
        <v>2.0128087831655993E-2</v>
      </c>
      <c r="K192" s="2825">
        <f>Table!K176/Table!K$173</f>
        <v>1.9451949054419142E-2</v>
      </c>
      <c r="L192" s="2825">
        <f>Table!L176/Table!L$173</f>
        <v>2.4300014507471348E-2</v>
      </c>
      <c r="M192" s="2825">
        <f>Table!M176/Table!M$173</f>
        <v>2.5740114553861018E-2</v>
      </c>
      <c r="N192" s="2825">
        <f>Table!N176/Table!N$173</f>
        <v>3.7081415147884218E-2</v>
      </c>
      <c r="O192" s="2825">
        <f>Table!O176/Table!O$173</f>
        <v>5.0979310344827583E-2</v>
      </c>
      <c r="P192" s="2825">
        <f>Table!P176/Table!P$173</f>
        <v>5.0758041384962101E-2</v>
      </c>
      <c r="Q192" s="2825">
        <f>Table!Q176/Table!Q$173</f>
        <v>3.8364320620120206E-2</v>
      </c>
      <c r="R192" s="2825">
        <f>Table!R176/Table!R$173</f>
        <v>4.5078972514192572E-2</v>
      </c>
      <c r="S192" s="2825">
        <f>Table!S176/Table!S$173</f>
        <v>3.3676900181888333E-2</v>
      </c>
      <c r="T192" s="2825">
        <f>Table!T176/Table!T$173</f>
        <v>4.6704982980860441E-2</v>
      </c>
      <c r="U192" s="2825">
        <f>Table!U176/Table!U$173</f>
        <v>4.3817859516951031E-2</v>
      </c>
      <c r="V192" s="2825">
        <f>Table!V176/Table!V$173</f>
        <v>4.7819675584579738E-2</v>
      </c>
      <c r="W192" s="2825">
        <f>Table!W176/Table!W$173</f>
        <v>4.3962753778049153E-2</v>
      </c>
      <c r="X192" s="2825">
        <f>Table!X176/Table!X$173</f>
        <v>3.8642652555949321E-2</v>
      </c>
      <c r="Y192" s="2825">
        <f>Table!Y176/Table!Y$173</f>
        <v>3.9090135673666773E-2</v>
      </c>
      <c r="Z192" s="2825">
        <f>Table!Z176/Table!Z$173</f>
        <v>3.6949096059318502E-2</v>
      </c>
      <c r="AA192" s="2825">
        <f>Table!AA176/Table!AA$173</f>
        <v>4.1809405169729058E-2</v>
      </c>
      <c r="AB192" s="2825">
        <f>Table!AB176/Table!AB$173</f>
        <v>4.0753494024711366E-2</v>
      </c>
      <c r="AC192" s="2825">
        <f>Table!AC176/Table!AC$173</f>
        <v>4.8983297022512709E-2</v>
      </c>
      <c r="AD192" s="2825">
        <f>Table!AD176/Table!AD$173</f>
        <v>4.6665787217202034E-2</v>
      </c>
      <c r="AE192" s="2825">
        <f>Table!AE176/Table!AE$173</f>
        <v>3.5545903934622966E-2</v>
      </c>
    </row>
    <row r="193" spans="2:31" x14ac:dyDescent="0.25">
      <c r="B193" s="2830" t="s">
        <v>86</v>
      </c>
      <c r="C193" s="2825">
        <f>Table!C177/Table!C$173</f>
        <v>0.18787878787878787</v>
      </c>
      <c r="D193" s="2825">
        <f>Table!D177/Table!D$173</f>
        <v>0.18349222933263681</v>
      </c>
      <c r="E193" s="2825">
        <f>Table!E177/Table!E$173</f>
        <v>0.2291420467974474</v>
      </c>
      <c r="F193" s="2825">
        <f>Table!F177/Table!F$173</f>
        <v>0.23769690385659967</v>
      </c>
      <c r="G193" s="2825">
        <f>Table!G177/Table!G$173</f>
        <v>0.26770067479101622</v>
      </c>
      <c r="H193" s="2825">
        <f>Table!H177/Table!H$173</f>
        <v>0.24263167902643087</v>
      </c>
      <c r="I193" s="2825">
        <f>Table!I177/Table!I$173</f>
        <v>0.24410759660036799</v>
      </c>
      <c r="J193" s="2825">
        <f>Table!J177/Table!J$173</f>
        <v>0.24120435831323297</v>
      </c>
      <c r="K193" s="2825">
        <f>Table!K177/Table!K$173</f>
        <v>0.25866460825935933</v>
      </c>
      <c r="L193" s="2825">
        <f>Table!L177/Table!L$173</f>
        <v>0.24154939793993907</v>
      </c>
      <c r="M193" s="2825">
        <f>Table!M177/Table!M$173</f>
        <v>0.22689945483403492</v>
      </c>
      <c r="N193" s="2825">
        <f>Table!N177/Table!N$173</f>
        <v>0.24336255281579114</v>
      </c>
      <c r="O193" s="2825">
        <f>Table!O177/Table!O$173</f>
        <v>0.2558896551724138</v>
      </c>
      <c r="P193" s="2825">
        <f>Table!P177/Table!P$173</f>
        <v>0.25614628149969271</v>
      </c>
      <c r="Q193" s="2825">
        <f>Table!Q177/Table!Q$173</f>
        <v>0.2407459416952199</v>
      </c>
      <c r="R193" s="2825">
        <f>Table!R177/Table!R$173</f>
        <v>0.23702995896801754</v>
      </c>
      <c r="S193" s="2825">
        <f>Table!S177/Table!S$173</f>
        <v>0.25701372430138347</v>
      </c>
      <c r="T193" s="2825">
        <f>Table!T177/Table!T$173</f>
        <v>0.24100217621784498</v>
      </c>
      <c r="U193" s="2825">
        <f>Table!U177/Table!U$173</f>
        <v>0.26628628406824728</v>
      </c>
      <c r="V193" s="2825">
        <f>Table!V177/Table!V$173</f>
        <v>0.29776701074362755</v>
      </c>
      <c r="W193" s="2825">
        <f>Table!W177/Table!W$173</f>
        <v>0.26861039027120542</v>
      </c>
      <c r="X193" s="2825">
        <f>Table!X177/Table!X$173</f>
        <v>0.27884848779066945</v>
      </c>
      <c r="Y193" s="2825">
        <f>Table!Y177/Table!Y$173</f>
        <v>0.29028791474499621</v>
      </c>
      <c r="Z193" s="2825">
        <f>Table!Z177/Table!Z$173</f>
        <v>0.2802216112638507</v>
      </c>
      <c r="AA193" s="2825">
        <f>Table!AA177/Table!AA$173</f>
        <v>0.27257863593895981</v>
      </c>
      <c r="AB193" s="2825">
        <f>Table!AB177/Table!AB$173</f>
        <v>0.29799473364391332</v>
      </c>
      <c r="AC193" s="2825">
        <f>Table!AC177/Table!AC$173</f>
        <v>0.26430646332607116</v>
      </c>
      <c r="AD193" s="2825">
        <f>Table!AD177/Table!AD$173</f>
        <v>0.23260339027768617</v>
      </c>
      <c r="AE193" s="2825">
        <f>Table!AE177/Table!AE$173</f>
        <v>0.27450924364945567</v>
      </c>
    </row>
    <row r="194" spans="2:31" x14ac:dyDescent="0.25">
      <c r="B194" s="2831" t="s">
        <v>87</v>
      </c>
      <c r="C194" s="2825">
        <f>Table!C178/Table!C$173</f>
        <v>0.27811447811447809</v>
      </c>
      <c r="D194" s="2825">
        <f>Table!D178/Table!D$173</f>
        <v>0.28901658613033826</v>
      </c>
      <c r="E194" s="2825">
        <f>Table!E178/Table!E$173</f>
        <v>0.31375561333018198</v>
      </c>
      <c r="F194" s="2825">
        <f>Table!F178/Table!F$173</f>
        <v>0.32949483976099947</v>
      </c>
      <c r="G194" s="2825">
        <f>Table!G178/Table!G$173</f>
        <v>0.34535199919427939</v>
      </c>
      <c r="H194" s="2825">
        <f>Table!H178/Table!H$173</f>
        <v>0.34350637003232554</v>
      </c>
      <c r="I194" s="2825">
        <f>Table!I178/Table!I$173</f>
        <v>0.31595548935424517</v>
      </c>
      <c r="J194" s="2825">
        <f>Table!J178/Table!J$173</f>
        <v>0.29901023039174912</v>
      </c>
      <c r="K194" s="2825">
        <f>Table!K178/Table!K$173</f>
        <v>0.30675414897722886</v>
      </c>
      <c r="L194" s="2825">
        <f>Table!L178/Table!L$173</f>
        <v>0.31452197881909183</v>
      </c>
      <c r="M194" s="2825">
        <f>Table!M178/Table!M$173</f>
        <v>0.32537437029880617</v>
      </c>
      <c r="N194" s="2825">
        <f>Table!N178/Table!N$173</f>
        <v>0.32793088226020056</v>
      </c>
      <c r="O194" s="2825">
        <f>Table!O178/Table!O$173</f>
        <v>0.32882758620689656</v>
      </c>
      <c r="P194" s="2825">
        <f>Table!P178/Table!P$173</f>
        <v>0.34306494570784674</v>
      </c>
      <c r="Q194" s="2825">
        <f>Table!Q178/Table!Q$173</f>
        <v>0.27489748918721563</v>
      </c>
      <c r="R194" s="2825">
        <f>Table!R178/Table!R$173</f>
        <v>0.22646281827890508</v>
      </c>
      <c r="S194" s="2825">
        <f>Table!S178/Table!S$173</f>
        <v>0.22840765033346194</v>
      </c>
      <c r="T194" s="2825">
        <f>Table!T178/Table!T$173</f>
        <v>0.21304614697840521</v>
      </c>
      <c r="U194" s="2825">
        <f>Table!U178/Table!U$173</f>
        <v>0.22845114114779524</v>
      </c>
      <c r="V194" s="2825">
        <f>Table!V178/Table!V$173</f>
        <v>0.20165367600589845</v>
      </c>
      <c r="W194" s="2825">
        <f>Table!W178/Table!W$173</f>
        <v>0.19650943876252988</v>
      </c>
      <c r="X194" s="2825">
        <f>Table!X178/Table!X$173</f>
        <v>0.20476722170979172</v>
      </c>
      <c r="Y194" s="2825">
        <f>Table!Y178/Table!Y$173</f>
        <v>0.21779429543724532</v>
      </c>
      <c r="Z194" s="2825">
        <f>Table!Z178/Table!Z$173</f>
        <v>0.22127801382987586</v>
      </c>
      <c r="AA194" s="2825">
        <f>Table!AA178/Table!AA$173</f>
        <v>0.21838990968545624</v>
      </c>
      <c r="AB194" s="2825">
        <f>Table!AB178/Table!AB$173</f>
        <v>0.2077780028357302</v>
      </c>
      <c r="AC194" s="2825">
        <f>Table!AC178/Table!AC$173</f>
        <v>0.21485112563543937</v>
      </c>
      <c r="AD194" s="2825">
        <f>Table!AD178/Table!AD$173</f>
        <v>0.22135743024866433</v>
      </c>
      <c r="AE194" s="2825">
        <f>Table!AE178/Table!AE$173</f>
        <v>0.21033231419835985</v>
      </c>
    </row>
    <row r="195" spans="2:31" x14ac:dyDescent="0.25">
      <c r="B195" s="2832" t="s">
        <v>88</v>
      </c>
      <c r="C195" s="2825">
        <f>C193/C194</f>
        <v>0.67554479418886204</v>
      </c>
      <c r="D195" s="2825">
        <f t="shared" ref="D195:AD195" si="19">D193/D194</f>
        <v>0.63488477180298242</v>
      </c>
      <c r="E195" s="2825">
        <f t="shared" si="19"/>
        <v>0.73032015065913369</v>
      </c>
      <c r="F195" s="2825">
        <f t="shared" si="19"/>
        <v>0.72139795581932076</v>
      </c>
      <c r="G195" s="2825">
        <f t="shared" si="19"/>
        <v>0.77515310586176733</v>
      </c>
      <c r="H195" s="2825">
        <f t="shared" si="19"/>
        <v>0.70633822308331029</v>
      </c>
      <c r="I195" s="2825">
        <f t="shared" si="19"/>
        <v>0.77260122018857458</v>
      </c>
      <c r="J195" s="2825">
        <f t="shared" si="19"/>
        <v>0.80667593880389443</v>
      </c>
      <c r="K195" s="2825">
        <f t="shared" si="19"/>
        <v>0.84323100150981389</v>
      </c>
      <c r="L195" s="2825">
        <f t="shared" si="19"/>
        <v>0.7679889298892989</v>
      </c>
      <c r="M195" s="2825">
        <f t="shared" si="19"/>
        <v>0.69734888653234361</v>
      </c>
      <c r="N195" s="2825">
        <f t="shared" si="19"/>
        <v>0.74211538461538462</v>
      </c>
      <c r="O195" s="2825">
        <f t="shared" si="19"/>
        <v>0.7781879194630873</v>
      </c>
      <c r="P195" s="2825">
        <f t="shared" si="19"/>
        <v>0.74664078829501357</v>
      </c>
      <c r="Q195" s="2825">
        <f t="shared" si="19"/>
        <v>0.87576624438087458</v>
      </c>
      <c r="R195" s="2825">
        <f t="shared" si="19"/>
        <v>1.0466617026557459</v>
      </c>
      <c r="S195" s="2825">
        <f t="shared" si="19"/>
        <v>1.1252413127413128</v>
      </c>
      <c r="T195" s="2825">
        <f t="shared" si="19"/>
        <v>1.1312205343111577</v>
      </c>
      <c r="U195" s="2825">
        <f t="shared" si="19"/>
        <v>1.1656159068865179</v>
      </c>
      <c r="V195" s="2825">
        <f t="shared" si="19"/>
        <v>1.4766257508487857</v>
      </c>
      <c r="W195" s="2825">
        <f t="shared" si="19"/>
        <v>1.3669083376488866</v>
      </c>
      <c r="X195" s="2825">
        <f t="shared" si="19"/>
        <v>1.361782835467046</v>
      </c>
      <c r="Y195" s="2825">
        <f t="shared" si="19"/>
        <v>1.3328536184210529</v>
      </c>
      <c r="Z195" s="2825">
        <f t="shared" si="19"/>
        <v>1.2663780120481929</v>
      </c>
      <c r="AA195" s="2825">
        <f t="shared" si="19"/>
        <v>1.2481283422459892</v>
      </c>
      <c r="AB195" s="2825">
        <f t="shared" si="19"/>
        <v>1.4341976993565999</v>
      </c>
      <c r="AC195" s="2825">
        <f t="shared" si="19"/>
        <v>1.2301842149738043</v>
      </c>
      <c r="AD195" s="2825">
        <f t="shared" si="19"/>
        <v>1.0508045292014303</v>
      </c>
      <c r="AE195" s="2825">
        <f t="shared" ref="AE195" si="20">AE193/AE194</f>
        <v>1.305121586740932</v>
      </c>
    </row>
    <row r="196" spans="2:31" x14ac:dyDescent="0.25">
      <c r="B196" s="74" t="s">
        <v>42</v>
      </c>
      <c r="C196" s="2825">
        <f>Table!C179/Table!C$173</f>
        <v>6.0606060606060606E-3</v>
      </c>
      <c r="D196" s="2825">
        <f>Table!D179/Table!D$173</f>
        <v>8.8807627007966572E-3</v>
      </c>
      <c r="E196" s="2825">
        <f>Table!E179/Table!E$173</f>
        <v>1.0635783502718033E-2</v>
      </c>
      <c r="F196" s="2825">
        <f>Table!F179/Table!F$173</f>
        <v>9.7772949483976093E-3</v>
      </c>
      <c r="G196" s="2825">
        <f>Table!G179/Table!G$173</f>
        <v>8.2586363178567823E-3</v>
      </c>
      <c r="H196" s="2825">
        <f>Table!H179/Table!H$173</f>
        <v>7.4158585282373072E-3</v>
      </c>
      <c r="I196" s="2825">
        <f>Table!I179/Table!I$173</f>
        <v>7.0095505125733811E-3</v>
      </c>
      <c r="J196" s="2825">
        <f>Table!J179/Table!J$173</f>
        <v>6.8202611660983115E-3</v>
      </c>
      <c r="K196" s="2825">
        <f>Table!K179/Table!K$173</f>
        <v>6.6383635661906599E-3</v>
      </c>
      <c r="L196" s="2825">
        <f>Table!L179/Table!L$173</f>
        <v>7.543885100826926E-3</v>
      </c>
      <c r="M196" s="2825">
        <f>Table!M179/Table!M$173</f>
        <v>7.4529018011179355E-3</v>
      </c>
      <c r="N196" s="2825">
        <f>Table!N179/Table!N$173</f>
        <v>6.3063631203884724E-3</v>
      </c>
      <c r="O196" s="2825">
        <f>Table!O179/Table!O$173</f>
        <v>7.0620689655172411E-3</v>
      </c>
      <c r="P196" s="2825">
        <f>Table!P179/Table!P$173</f>
        <v>8.5023560745748818E-3</v>
      </c>
      <c r="Q196" s="2825">
        <f>Table!Q179/Table!Q$173</f>
        <v>7.582991630624052E-3</v>
      </c>
      <c r="R196" s="2825">
        <f>Table!R179/Table!R$173</f>
        <v>6.2953178573436006E-3</v>
      </c>
      <c r="S196" s="2825">
        <f>Table!S179/Table!S$173</f>
        <v>6.3385327674585238E-3</v>
      </c>
      <c r="T196" s="2825">
        <f>Table!T179/Table!T$173</f>
        <v>6.4170526198314825E-3</v>
      </c>
      <c r="U196" s="2825">
        <f>Table!U179/Table!U$173</f>
        <v>6.4258807888322627E-3</v>
      </c>
      <c r="V196" s="2825">
        <f>Table!V179/Table!V$173</f>
        <v>7.2150832104487042E-3</v>
      </c>
      <c r="W196" s="2825">
        <f>Table!W179/Table!W$173</f>
        <v>6.9709459115656642E-3</v>
      </c>
      <c r="X196" s="2825">
        <f>Table!X179/Table!X$173</f>
        <v>6.8449924753628813E-3</v>
      </c>
      <c r="Y196" s="2825">
        <f>Table!Y179/Table!Y$173</f>
        <v>6.7612949447006668E-3</v>
      </c>
      <c r="Z196" s="2825">
        <f>Table!Z179/Table!Z$173</f>
        <v>5.9985003749062731E-3</v>
      </c>
      <c r="AA196" s="2825">
        <f>Table!AA179/Table!AA$173</f>
        <v>6.8903768296480847E-3</v>
      </c>
      <c r="AB196" s="2825">
        <f>Table!AB179/Table!AB$173</f>
        <v>5.955033421105935E-3</v>
      </c>
      <c r="AC196" s="2825">
        <f>Table!AC179/Table!AC$173</f>
        <v>7.0079883805373999E-3</v>
      </c>
      <c r="AD196" s="2825">
        <f>Table!AD179/Table!AD$173</f>
        <v>7.2554580832398918E-3</v>
      </c>
      <c r="AE196" s="2825">
        <f>Table!AE179/Table!AE$173</f>
        <v>6.2005314741263541E-3</v>
      </c>
    </row>
    <row r="197" spans="2:31" ht="30" x14ac:dyDescent="0.25">
      <c r="B197" s="1923" t="s">
        <v>43</v>
      </c>
      <c r="C197" s="1924">
        <v>0</v>
      </c>
      <c r="D197" s="1925">
        <v>0</v>
      </c>
      <c r="E197" s="1926">
        <v>0</v>
      </c>
      <c r="F197" s="1927">
        <v>0</v>
      </c>
      <c r="G197" s="1928">
        <v>0</v>
      </c>
      <c r="H197" s="1929">
        <v>0</v>
      </c>
      <c r="I197" s="1930">
        <v>0</v>
      </c>
      <c r="J197" s="1931">
        <v>0</v>
      </c>
      <c r="K197" s="1932">
        <v>0</v>
      </c>
      <c r="L197" s="1933">
        <v>0</v>
      </c>
      <c r="M197" s="1934">
        <v>0</v>
      </c>
      <c r="N197" s="1935">
        <v>0</v>
      </c>
      <c r="O197" s="1936">
        <v>0</v>
      </c>
      <c r="P197" s="1937">
        <v>0</v>
      </c>
      <c r="Q197" s="1938">
        <v>0</v>
      </c>
      <c r="R197" s="1939">
        <v>0</v>
      </c>
      <c r="S197" s="1940">
        <v>0</v>
      </c>
      <c r="T197" s="1941">
        <v>0</v>
      </c>
      <c r="U197" s="1942">
        <v>0</v>
      </c>
      <c r="V197" s="1943">
        <v>0</v>
      </c>
      <c r="W197" s="1944">
        <v>0</v>
      </c>
      <c r="X197" s="1945">
        <v>0</v>
      </c>
      <c r="Y197" s="1946">
        <v>0</v>
      </c>
      <c r="Z197" s="1947">
        <v>0</v>
      </c>
      <c r="AA197" s="1948">
        <v>0</v>
      </c>
      <c r="AB197" s="1949">
        <v>0</v>
      </c>
      <c r="AC197" s="1950">
        <v>0</v>
      </c>
      <c r="AD197" s="1951">
        <v>0</v>
      </c>
      <c r="AE197" s="1952" t="s">
        <v>35</v>
      </c>
    </row>
    <row r="198" spans="2:31" ht="15" customHeight="1" x14ac:dyDescent="0.25">
      <c r="B198" s="3491" t="s">
        <v>64</v>
      </c>
      <c r="C198" s="3492"/>
      <c r="D198" s="3493"/>
      <c r="E198" s="3494"/>
      <c r="F198" s="3495"/>
      <c r="G198" s="3496"/>
      <c r="H198" s="3497"/>
      <c r="I198" s="3498"/>
      <c r="J198" s="3499"/>
      <c r="K198" s="3500"/>
      <c r="L198" s="3501"/>
      <c r="M198" s="3502"/>
      <c r="N198" s="3503"/>
      <c r="O198" s="3504"/>
      <c r="P198" s="3505"/>
      <c r="Q198" s="3506"/>
      <c r="R198" s="3507"/>
      <c r="S198" s="3508"/>
      <c r="T198" s="3509"/>
      <c r="U198" s="3510"/>
      <c r="V198" s="3511"/>
      <c r="W198" s="3512"/>
      <c r="X198" s="3513"/>
      <c r="Y198" s="3514"/>
      <c r="Z198" s="3515"/>
      <c r="AA198" s="3516"/>
      <c r="AB198" s="3517"/>
      <c r="AC198" s="3518"/>
      <c r="AD198" s="3519"/>
      <c r="AE198" s="1953" t="s">
        <v>35</v>
      </c>
    </row>
    <row r="199" spans="2:31" x14ac:dyDescent="0.25">
      <c r="B199" s="1954" t="s">
        <v>37</v>
      </c>
      <c r="C199" s="1955">
        <v>1060236</v>
      </c>
      <c r="D199" s="1956">
        <v>1082027</v>
      </c>
      <c r="E199" s="1957">
        <v>1137319</v>
      </c>
      <c r="F199" s="1958">
        <v>1219241</v>
      </c>
      <c r="G199" s="1959">
        <v>1292356</v>
      </c>
      <c r="H199" s="1960">
        <v>1398674</v>
      </c>
      <c r="I199" s="1961">
        <v>1449708</v>
      </c>
      <c r="J199" s="1962">
        <v>1501921</v>
      </c>
      <c r="K199" s="1963">
        <v>1547684</v>
      </c>
      <c r="L199" s="1964">
        <v>1629380</v>
      </c>
      <c r="M199" s="1965">
        <v>1683854</v>
      </c>
      <c r="N199" s="1966">
        <v>1828762</v>
      </c>
      <c r="O199" s="1967">
        <v>1945149</v>
      </c>
      <c r="P199" s="1968">
        <v>1991605</v>
      </c>
      <c r="Q199" s="1969">
        <v>1905321</v>
      </c>
      <c r="R199" s="1970">
        <v>2080549</v>
      </c>
      <c r="S199" s="1971">
        <v>2192322</v>
      </c>
      <c r="T199" s="1972">
        <v>2186626</v>
      </c>
      <c r="U199" s="1973">
        <v>2223317</v>
      </c>
      <c r="V199" s="1974">
        <v>2330711</v>
      </c>
      <c r="W199" s="1975">
        <v>2525848</v>
      </c>
      <c r="X199" s="1976">
        <v>2622887</v>
      </c>
      <c r="Y199" s="1977">
        <v>2727732</v>
      </c>
      <c r="Z199" s="1978">
        <v>2859611</v>
      </c>
      <c r="AA199" s="1979">
        <v>3045064</v>
      </c>
      <c r="AB199" s="1980">
        <v>3012226</v>
      </c>
      <c r="AC199" s="1981">
        <v>3340909</v>
      </c>
      <c r="AD199" s="1982">
        <v>3611731</v>
      </c>
      <c r="AE199" s="1983">
        <v>3797950</v>
      </c>
    </row>
    <row r="200" spans="2:31" x14ac:dyDescent="0.25">
      <c r="B200" s="2827" t="s">
        <v>83</v>
      </c>
      <c r="C200" s="2825">
        <f>Table!C183/Table!C$182</f>
        <v>0.45497033816255039</v>
      </c>
      <c r="D200" s="2825">
        <f>Table!D183/Table!D$182</f>
        <v>0.4133760367648216</v>
      </c>
      <c r="E200" s="2825">
        <f>Table!E183/Table!E$182</f>
        <v>0.41038611330858638</v>
      </c>
      <c r="F200" s="2825">
        <f>Table!F183/Table!F$182</f>
        <v>0.40449290305596386</v>
      </c>
      <c r="G200" s="2825">
        <f>Table!G183/Table!G$182</f>
        <v>0.39937574113702345</v>
      </c>
      <c r="H200" s="2825">
        <f>Table!H183/Table!H$182</f>
        <v>0.39101426173483561</v>
      </c>
      <c r="I200" s="2825">
        <f>Table!I183/Table!I$182</f>
        <v>0.3649984997350596</v>
      </c>
      <c r="J200" s="2825">
        <f>Table!J183/Table!J$182</f>
        <v>0.37266156332916528</v>
      </c>
      <c r="K200" s="2825">
        <f>Table!K183/Table!K$182</f>
        <v>0.37771188039428383</v>
      </c>
      <c r="L200" s="2825">
        <f>Table!L183/Table!L$182</f>
        <v>0.39141317982259655</v>
      </c>
      <c r="M200" s="2825">
        <f>Table!M183/Table!M$182</f>
        <v>0.39117013125182598</v>
      </c>
      <c r="N200" s="2825">
        <f>Table!N183/Table!N$182</f>
        <v>0.41360255047821465</v>
      </c>
      <c r="O200" s="2825">
        <f>Table!O183/Table!O$182</f>
        <v>0.39569819862661926</v>
      </c>
      <c r="P200" s="2825">
        <f>Table!P183/Table!P$182</f>
        <v>0.37417865988191046</v>
      </c>
      <c r="Q200" s="2825">
        <f>Table!Q183/Table!Q$182</f>
        <v>0.35707597645799893</v>
      </c>
      <c r="R200" s="2825">
        <f>Table!R183/Table!R$182</f>
        <v>0.3904166418365429</v>
      </c>
      <c r="S200" s="2825">
        <f>Table!S183/Table!S$182</f>
        <v>0.38186558588392294</v>
      </c>
      <c r="T200" s="2825">
        <f>Table!T183/Table!T$182</f>
        <v>0.35324698070998095</v>
      </c>
      <c r="U200" s="2825">
        <f>Table!U183/Table!U$182</f>
        <v>0.34552465893083673</v>
      </c>
      <c r="V200" s="2825">
        <f>Table!V183/Table!V$182</f>
        <v>0.35062694211520745</v>
      </c>
      <c r="W200" s="2825">
        <f>Table!W183/Table!W$182</f>
        <v>0.37360346315216464</v>
      </c>
      <c r="X200" s="2825">
        <f>Table!X183/Table!X$182</f>
        <v>0.36284476534296028</v>
      </c>
      <c r="Y200" s="2825">
        <f>Table!Y183/Table!Y$182</f>
        <v>0.35591867299649599</v>
      </c>
      <c r="Z200" s="2825">
        <f>Table!Z183/Table!Z$182</f>
        <v>0.35033236356592207</v>
      </c>
      <c r="AA200" s="2825">
        <f>Table!AA183/Table!AA$182</f>
        <v>0.36697314703407219</v>
      </c>
      <c r="AB200" s="2825">
        <f>Table!AB183/Table!AB$182</f>
        <v>0.38201848274421762</v>
      </c>
      <c r="AC200" s="2825">
        <f>Table!AC183/Table!AC$182</f>
        <v>0.39297591316469616</v>
      </c>
      <c r="AD200" s="2825">
        <f>Table!AD183/Table!AD$182</f>
        <v>0.38388255964871493</v>
      </c>
      <c r="AE200" s="2825">
        <f>Table!AE183/Table!AE$182</f>
        <v>0.37743850207490232</v>
      </c>
    </row>
    <row r="201" spans="2:31" x14ac:dyDescent="0.25">
      <c r="B201" s="2828" t="s">
        <v>84</v>
      </c>
      <c r="C201" s="2825">
        <f>Table!C184/Table!C$182</f>
        <v>0.1278715651240164</v>
      </c>
      <c r="D201" s="2825">
        <f>Table!D184/Table!D$182</f>
        <v>0.20675490643541761</v>
      </c>
      <c r="E201" s="2825">
        <f>Table!E184/Table!E$182</f>
        <v>0.19830523945718981</v>
      </c>
      <c r="F201" s="2825">
        <f>Table!F184/Table!F$182</f>
        <v>0.18768693006895845</v>
      </c>
      <c r="G201" s="2825">
        <f>Table!G184/Table!G$182</f>
        <v>0.18657570842476862</v>
      </c>
      <c r="H201" s="2825">
        <f>Table!H184/Table!H$182</f>
        <v>0.24626550254199422</v>
      </c>
      <c r="I201" s="2825">
        <f>Table!I184/Table!I$182</f>
        <v>0.22321388670765263</v>
      </c>
      <c r="J201" s="2825">
        <f>Table!J184/Table!J$182</f>
        <v>0.15797981030223551</v>
      </c>
      <c r="K201" s="2825">
        <f>Table!K184/Table!K$182</f>
        <v>0.17872470876762722</v>
      </c>
      <c r="L201" s="2825">
        <f>Table!L184/Table!L$182</f>
        <v>0.13263820446196578</v>
      </c>
      <c r="M201" s="2825">
        <f>Table!M184/Table!M$182</f>
        <v>0.19196061893973221</v>
      </c>
      <c r="N201" s="2825">
        <f>Table!N184/Table!N$182</f>
        <v>0.18770811193765496</v>
      </c>
      <c r="O201" s="2825">
        <f>Table!O184/Table!O$182</f>
        <v>0.34365905156835519</v>
      </c>
      <c r="P201" s="2825">
        <f>Table!P184/Table!P$182</f>
        <v>0.27544887052155398</v>
      </c>
      <c r="Q201" s="2825">
        <f>Table!Q184/Table!Q$182</f>
        <v>0.20726324237560192</v>
      </c>
      <c r="R201" s="2825">
        <f>Table!R184/Table!R$182</f>
        <v>0.18673017066317057</v>
      </c>
      <c r="S201" s="2825">
        <f>Table!S184/Table!S$182</f>
        <v>0.20299274672861398</v>
      </c>
      <c r="T201" s="2825">
        <f>Table!T184/Table!T$182</f>
        <v>0.20871115923222061</v>
      </c>
      <c r="U201" s="2825">
        <f>Table!U184/Table!U$182</f>
        <v>0.19957118286599271</v>
      </c>
      <c r="V201" s="2825">
        <f>Table!V184/Table!V$182</f>
        <v>0.2106424009618838</v>
      </c>
      <c r="W201" s="2825">
        <f>Table!W184/Table!W$182</f>
        <v>0.21401036131282797</v>
      </c>
      <c r="X201" s="2825">
        <f>Table!X184/Table!X$182</f>
        <v>0.23710830324909749</v>
      </c>
      <c r="Y201" s="2825">
        <f>Table!Y184/Table!Y$182</f>
        <v>0.24096091895557817</v>
      </c>
      <c r="Z201" s="2825">
        <f>Table!Z184/Table!Z$182</f>
        <v>0.22274995426189459</v>
      </c>
      <c r="AA201" s="2825">
        <f>Table!AA184/Table!AA$182</f>
        <v>0.21429167565011162</v>
      </c>
      <c r="AB201" s="2825">
        <f>Table!AB184/Table!AB$182</f>
        <v>0.2064532971336083</v>
      </c>
      <c r="AC201" s="2825">
        <f>Table!AC184/Table!AC$182</f>
        <v>0.22861993458196539</v>
      </c>
      <c r="AD201" s="2825">
        <f>Table!AD184/Table!AD$182</f>
        <v>0.2334415402862432</v>
      </c>
      <c r="AE201" s="2825">
        <f>Table!AE184/Table!AE$182</f>
        <v>0.19259815301912664</v>
      </c>
    </row>
    <row r="202" spans="2:31" x14ac:dyDescent="0.25">
      <c r="B202" s="2829" t="s">
        <v>85</v>
      </c>
      <c r="C202" s="2825">
        <f>Table!C185/Table!C$182</f>
        <v>0.12745788371151442</v>
      </c>
      <c r="D202" s="2825">
        <f>Table!D185/Table!D$182</f>
        <v>0.20629849383842994</v>
      </c>
      <c r="E202" s="2825">
        <f>Table!E185/Table!E$182</f>
        <v>0.19790969390859856</v>
      </c>
      <c r="F202" s="2825">
        <f>Table!F185/Table!F$182</f>
        <v>0.18706535331154159</v>
      </c>
      <c r="G202" s="2825">
        <f>Table!G185/Table!G$182</f>
        <v>0.18613272997396649</v>
      </c>
      <c r="H202" s="2825">
        <f>Table!H185/Table!H$182</f>
        <v>0.24620512263159802</v>
      </c>
      <c r="I202" s="2825">
        <f>Table!I185/Table!I$182</f>
        <v>0.22319473438926449</v>
      </c>
      <c r="J202" s="2825">
        <f>Table!J185/Table!J$182</f>
        <v>0.15763823233401444</v>
      </c>
      <c r="K202" s="2825">
        <f>Table!K185/Table!K$182</f>
        <v>0.17841225298306843</v>
      </c>
      <c r="L202" s="2825">
        <f>Table!L185/Table!L$182</f>
        <v>0.13237501119971329</v>
      </c>
      <c r="M202" s="2825">
        <f>Table!M185/Table!M$182</f>
        <v>0.19165743328537488</v>
      </c>
      <c r="N202" s="2825">
        <f>Table!N185/Table!N$182</f>
        <v>0.18675674307980367</v>
      </c>
      <c r="O202" s="2825">
        <f>Table!O185/Table!O$182</f>
        <v>0.34326434726370053</v>
      </c>
      <c r="P202" s="2825">
        <f>Table!P185/Table!P$182</f>
        <v>0.2751254037300066</v>
      </c>
      <c r="Q202" s="2825">
        <f>Table!Q185/Table!Q$182</f>
        <v>0.20686753165685751</v>
      </c>
      <c r="R202" s="2825">
        <f>Table!R185/Table!R$182</f>
        <v>0.18651013756652562</v>
      </c>
      <c r="S202" s="2825">
        <f>Table!S185/Table!S$182</f>
        <v>0.20266323979455242</v>
      </c>
      <c r="T202" s="2825">
        <f>Table!T185/Table!T$182</f>
        <v>0.20843649738474154</v>
      </c>
      <c r="U202" s="2825">
        <f>Table!U185/Table!U$182</f>
        <v>0.1991898391352058</v>
      </c>
      <c r="V202" s="2825">
        <f>Table!V185/Table!V$182</f>
        <v>0.21029496728658204</v>
      </c>
      <c r="W202" s="2825">
        <f>Table!W185/Table!W$182</f>
        <v>0.21371781531089493</v>
      </c>
      <c r="X202" s="2825">
        <f>Table!X185/Table!X$182</f>
        <v>0.23672202166064982</v>
      </c>
      <c r="Y202" s="2825">
        <f>Table!Y185/Table!Y$182</f>
        <v>0.24071012772691308</v>
      </c>
      <c r="Z202" s="2825">
        <f>Table!Z185/Table!Z$182</f>
        <v>0.22257776374743957</v>
      </c>
      <c r="AA202" s="2825">
        <f>Table!AA185/Table!AA$182</f>
        <v>0.21418387431059305</v>
      </c>
      <c r="AB202" s="2825">
        <f>Table!AB185/Table!AB$182</f>
        <v>0.20619920290990099</v>
      </c>
      <c r="AC202" s="2825">
        <f>Table!AC185/Table!AC$182</f>
        <v>0.22838000771410435</v>
      </c>
      <c r="AD202" s="2825">
        <f>Table!AD185/Table!AD$182</f>
        <v>0.23321198065812979</v>
      </c>
      <c r="AE202" s="2825">
        <f>Table!AE185/Table!AE$182</f>
        <v>0.19237113963744448</v>
      </c>
    </row>
    <row r="203" spans="2:31" x14ac:dyDescent="0.25">
      <c r="B203" s="2830" t="s">
        <v>86</v>
      </c>
      <c r="C203" s="2825">
        <f>Table!C186/Table!C$182</f>
        <v>0.3314468287358952</v>
      </c>
      <c r="D203" s="2825">
        <f>Table!D186/Table!D$182</f>
        <v>0.3199924455846016</v>
      </c>
      <c r="E203" s="2825">
        <f>Table!E186/Table!E$182</f>
        <v>0.32301618694091155</v>
      </c>
      <c r="F203" s="2825">
        <f>Table!F186/Table!F$182</f>
        <v>0.32349048256294377</v>
      </c>
      <c r="G203" s="2825">
        <f>Table!G186/Table!G$182</f>
        <v>0.32539152479997818</v>
      </c>
      <c r="H203" s="2825">
        <f>Table!H186/Table!H$182</f>
        <v>0.29025830525667501</v>
      </c>
      <c r="I203" s="2825">
        <f>Table!I186/Table!I$182</f>
        <v>0.24410268196298496</v>
      </c>
      <c r="J203" s="2825">
        <f>Table!J186/Table!J$182</f>
        <v>0.30206471682576475</v>
      </c>
      <c r="K203" s="2825">
        <f>Table!K186/Table!K$182</f>
        <v>0.30380134886572657</v>
      </c>
      <c r="L203" s="2825">
        <f>Table!L186/Table!L$182</f>
        <v>0.29596362333124271</v>
      </c>
      <c r="M203" s="2825">
        <f>Table!M186/Table!M$182</f>
        <v>0.30562767699151633</v>
      </c>
      <c r="N203" s="2825">
        <f>Table!N186/Table!N$182</f>
        <v>0.30633571175547797</v>
      </c>
      <c r="O203" s="2825">
        <f>Table!O186/Table!O$182</f>
        <v>0.28628426318692818</v>
      </c>
      <c r="P203" s="2825">
        <f>Table!P186/Table!P$182</f>
        <v>0.25817477828041191</v>
      </c>
      <c r="Q203" s="2825">
        <f>Table!Q186/Table!Q$182</f>
        <v>0.23976168182628857</v>
      </c>
      <c r="R203" s="2825">
        <f>Table!R186/Table!R$182</f>
        <v>0.28754200110933353</v>
      </c>
      <c r="S203" s="2825">
        <f>Table!S186/Table!S$182</f>
        <v>0.26316895056160339</v>
      </c>
      <c r="T203" s="2825">
        <f>Table!T186/Table!T$182</f>
        <v>0.21562547269702012</v>
      </c>
      <c r="U203" s="2825">
        <f>Table!U186/Table!U$182</f>
        <v>0.23050672021043947</v>
      </c>
      <c r="V203" s="2825">
        <f>Table!V186/Table!V$182</f>
        <v>0.22039006261613653</v>
      </c>
      <c r="W203" s="2825">
        <f>Table!W186/Table!W$182</f>
        <v>0.23003373536807101</v>
      </c>
      <c r="X203" s="2825">
        <f>Table!X186/Table!X$182</f>
        <v>0.19007942238267148</v>
      </c>
      <c r="Y203" s="2825">
        <f>Table!Y186/Table!Y$182</f>
        <v>0.20694515089860971</v>
      </c>
      <c r="Z203" s="2825">
        <f>Table!Z186/Table!Z$182</f>
        <v>0.21967563611839533</v>
      </c>
      <c r="AA203" s="2825">
        <f>Table!AA186/Table!AA$182</f>
        <v>0.21615907304757864</v>
      </c>
      <c r="AB203" s="2825">
        <f>Table!AB186/Table!AB$182</f>
        <v>0.24924554900015664</v>
      </c>
      <c r="AC203" s="2825">
        <f>Table!AC186/Table!AC$182</f>
        <v>0.26186650955000046</v>
      </c>
      <c r="AD203" s="2825">
        <f>Table!AD186/Table!AD$182</f>
        <v>0.23613445130834274</v>
      </c>
      <c r="AE203" s="2825">
        <f>Table!AE186/Table!AE$182</f>
        <v>0.21696425598634286</v>
      </c>
    </row>
    <row r="204" spans="2:31" x14ac:dyDescent="0.25">
      <c r="B204" s="2831" t="s">
        <v>87</v>
      </c>
      <c r="C204" s="2825">
        <f>Table!C187/Table!C$182</f>
        <v>0.22248138433643741</v>
      </c>
      <c r="D204" s="2825">
        <f>Table!D187/Table!D$182</f>
        <v>0.23561119942082814</v>
      </c>
      <c r="E204" s="2825">
        <f>Table!E187/Table!E$182</f>
        <v>0.23763159496135824</v>
      </c>
      <c r="F204" s="2825">
        <f>Table!F187/Table!F$182</f>
        <v>0.24373121558475747</v>
      </c>
      <c r="G204" s="2825">
        <f>Table!G187/Table!G$182</f>
        <v>0.24733872176864258</v>
      </c>
      <c r="H204" s="2825">
        <f>Table!H187/Table!H$182</f>
        <v>0.25992343827361758</v>
      </c>
      <c r="I204" s="2825">
        <f>Table!I187/Table!I$182</f>
        <v>0.26357420565759487</v>
      </c>
      <c r="J204" s="2825">
        <f>Table!J187/Table!J$182</f>
        <v>0.24736954466436914</v>
      </c>
      <c r="K204" s="2825">
        <f>Table!K187/Table!K$182</f>
        <v>0.23775527048059236</v>
      </c>
      <c r="L204" s="2825">
        <f>Table!L187/Table!L$182</f>
        <v>0.23829629961472987</v>
      </c>
      <c r="M204" s="2825">
        <f>Table!M187/Table!M$182</f>
        <v>0.24387702789859267</v>
      </c>
      <c r="N204" s="2825">
        <f>Table!N187/Table!N$182</f>
        <v>0.24986589747482416</v>
      </c>
      <c r="O204" s="2825">
        <f>Table!O187/Table!O$182</f>
        <v>0.26180784082478931</v>
      </c>
      <c r="P204" s="2825">
        <f>Table!P187/Table!P$182</f>
        <v>0.27066928658674944</v>
      </c>
      <c r="Q204" s="2825">
        <f>Table!Q187/Table!Q$182</f>
        <v>0.2456917692170501</v>
      </c>
      <c r="R204" s="2825">
        <f>Table!R187/Table!R$182</f>
        <v>0.23404187046468239</v>
      </c>
      <c r="S204" s="2825">
        <f>Table!S187/Table!S$182</f>
        <v>0.24137618571010805</v>
      </c>
      <c r="T204" s="2825">
        <f>Table!T187/Table!T$182</f>
        <v>0.24760168459266454</v>
      </c>
      <c r="U204" s="2825">
        <f>Table!U187/Table!U$182</f>
        <v>0.24395492361451596</v>
      </c>
      <c r="V204" s="2825">
        <f>Table!V187/Table!V$182</f>
        <v>0.2531347105760372</v>
      </c>
      <c r="W204" s="2825">
        <f>Table!W187/Table!W$182</f>
        <v>0.25403731998237317</v>
      </c>
      <c r="X204" s="2825">
        <f>Table!X187/Table!X$182</f>
        <v>0.25964259927797834</v>
      </c>
      <c r="Y204" s="2825">
        <f>Table!Y187/Table!Y$182</f>
        <v>0.26255015824573302</v>
      </c>
      <c r="Z204" s="2825">
        <f>Table!Z187/Table!Z$182</f>
        <v>0.26198428044095123</v>
      </c>
      <c r="AA204" s="2825">
        <f>Table!AA187/Table!AA$182</f>
        <v>0.24913585055256879</v>
      </c>
      <c r="AB204" s="2825">
        <f>Table!AB187/Table!AB$182</f>
        <v>0.25123653387632922</v>
      </c>
      <c r="AC204" s="2825">
        <f>Table!AC187/Table!AC$182</f>
        <v>0.25887197927517791</v>
      </c>
      <c r="AD204" s="2825">
        <f>Table!AD187/Table!AD$182</f>
        <v>0.26453509760698801</v>
      </c>
      <c r="AE204" s="2825">
        <f>Table!AE187/Table!AE$182</f>
        <v>0.26388035486731826</v>
      </c>
    </row>
    <row r="205" spans="2:31" x14ac:dyDescent="0.25">
      <c r="B205" s="2832" t="s">
        <v>88</v>
      </c>
      <c r="C205" s="2825">
        <f>C203/C204</f>
        <v>1.4897733117062941</v>
      </c>
      <c r="D205" s="2825">
        <f t="shared" ref="D205:AE205" si="21">D203/D204</f>
        <v>1.3581376707524799</v>
      </c>
      <c r="E205" s="2825">
        <f t="shared" si="21"/>
        <v>1.3593149807938538</v>
      </c>
      <c r="F205" s="2825">
        <f t="shared" si="21"/>
        <v>1.3272427242724272</v>
      </c>
      <c r="G205" s="2825">
        <f t="shared" si="21"/>
        <v>1.3155704956878738</v>
      </c>
      <c r="H205" s="2825">
        <f t="shared" si="21"/>
        <v>1.1167069317970639</v>
      </c>
      <c r="I205" s="2825">
        <f t="shared" si="21"/>
        <v>0.92612507871917837</v>
      </c>
      <c r="J205" s="2825">
        <f t="shared" si="21"/>
        <v>1.2211071384539516</v>
      </c>
      <c r="K205" s="2825">
        <f t="shared" si="21"/>
        <v>1.2777901758040122</v>
      </c>
      <c r="L205" s="2825">
        <f t="shared" si="21"/>
        <v>1.2419984020303614</v>
      </c>
      <c r="M205" s="2825">
        <f t="shared" si="21"/>
        <v>1.2532040414999661</v>
      </c>
      <c r="N205" s="2825">
        <f t="shared" si="21"/>
        <v>1.2260004860661049</v>
      </c>
      <c r="O205" s="2825">
        <f t="shared" si="21"/>
        <v>1.0934900279725364</v>
      </c>
      <c r="P205" s="2825">
        <f t="shared" si="21"/>
        <v>0.95383847031963476</v>
      </c>
      <c r="Q205" s="2825">
        <f t="shared" si="21"/>
        <v>0.97586371163487062</v>
      </c>
      <c r="R205" s="2825">
        <f t="shared" si="21"/>
        <v>1.228592134127233</v>
      </c>
      <c r="S205" s="2825">
        <f t="shared" si="21"/>
        <v>1.0902854802655153</v>
      </c>
      <c r="T205" s="2825">
        <f t="shared" si="21"/>
        <v>0.87085624256454774</v>
      </c>
      <c r="U205" s="2825">
        <f t="shared" si="21"/>
        <v>0.94487422838275403</v>
      </c>
      <c r="V205" s="2825">
        <f t="shared" si="21"/>
        <v>0.8706433902905435</v>
      </c>
      <c r="W205" s="2825">
        <f t="shared" si="21"/>
        <v>0.90551158146382704</v>
      </c>
      <c r="X205" s="2825">
        <f t="shared" si="21"/>
        <v>0.73208103335604346</v>
      </c>
      <c r="Y205" s="2825">
        <f t="shared" si="21"/>
        <v>0.78821186885334127</v>
      </c>
      <c r="Z205" s="2825">
        <f t="shared" si="21"/>
        <v>0.83850693541098975</v>
      </c>
      <c r="AA205" s="2825">
        <f t="shared" si="21"/>
        <v>0.86763535865332275</v>
      </c>
      <c r="AB205" s="2825">
        <f t="shared" si="21"/>
        <v>0.99207525734631952</v>
      </c>
      <c r="AC205" s="2825">
        <f t="shared" si="21"/>
        <v>1.0115676106900677</v>
      </c>
      <c r="AD205" s="2825">
        <f t="shared" si="21"/>
        <v>0.89263940189577684</v>
      </c>
      <c r="AE205" s="2825">
        <f t="shared" si="21"/>
        <v>0.82220692819454</v>
      </c>
    </row>
    <row r="206" spans="2:31" x14ac:dyDescent="0.25">
      <c r="B206" s="74" t="s">
        <v>42</v>
      </c>
      <c r="C206" s="2825">
        <f>Table!C188/Table!C$182</f>
        <v>2.1159364162867251E-2</v>
      </c>
      <c r="D206" s="2825">
        <f>Table!D188/Table!D$182</f>
        <v>2.6763090385432568E-2</v>
      </c>
      <c r="E206" s="2825">
        <f>Table!E188/Table!E$182</f>
        <v>1.9883770461875495E-2</v>
      </c>
      <c r="F206" s="2825">
        <f>Table!F188/Table!F$182</f>
        <v>2.1148235087642322E-2</v>
      </c>
      <c r="G206" s="2825">
        <f>Table!G188/Table!G$182</f>
        <v>2.2939468698461161E-2</v>
      </c>
      <c r="H206" s="2825">
        <f>Table!H188/Table!H$182</f>
        <v>1.8669468294509051E-2</v>
      </c>
      <c r="I206" s="2825">
        <f>Table!I188/Table!I$182</f>
        <v>1.8450066713909051E-2</v>
      </c>
      <c r="J206" s="2825">
        <f>Table!J188/Table!J$182</f>
        <v>1.8805087071883865E-2</v>
      </c>
      <c r="K206" s="2825">
        <f>Table!K188/Table!K$182</f>
        <v>1.7385511484223931E-2</v>
      </c>
      <c r="L206" s="2825">
        <f>Table!L188/Table!L$182</f>
        <v>1.7684347280709615E-2</v>
      </c>
      <c r="M206" s="2825">
        <f>Table!M188/Table!M$182</f>
        <v>2.3279145788200013E-2</v>
      </c>
      <c r="N206" s="2825">
        <f>Table!N188/Table!N$182</f>
        <v>3.0175598400890642E-2</v>
      </c>
      <c r="O206" s="2825">
        <f>Table!O188/Table!O$182</f>
        <v>3.4125278195202675E-2</v>
      </c>
      <c r="P206" s="2825">
        <f>Table!P188/Table!P$182</f>
        <v>3.8149769952348998E-2</v>
      </c>
      <c r="Q206" s="2825">
        <f>Table!Q188/Table!Q$182</f>
        <v>3.454387372926699E-2</v>
      </c>
      <c r="R206" s="2825">
        <f>Table!R188/Table!R$182</f>
        <v>3.4435179624935253E-2</v>
      </c>
      <c r="S206" s="2825">
        <f>Table!S188/Table!S$182</f>
        <v>3.5203697067800167E-2</v>
      </c>
      <c r="T206" s="2825">
        <f>Table!T188/Table!T$182</f>
        <v>3.8560135022171975E-2</v>
      </c>
      <c r="U206" s="2825">
        <f>Table!U188/Table!U$182</f>
        <v>4.0897169495614547E-2</v>
      </c>
      <c r="V206" s="2825">
        <f>Table!V188/Table!V$182</f>
        <v>4.4518355428553584E-2</v>
      </c>
      <c r="W206" s="2825">
        <f>Table!W188/Table!W$182</f>
        <v>4.8992197538910473E-2</v>
      </c>
      <c r="X206" s="2825">
        <f>Table!X188/Table!X$182</f>
        <v>6.1263537906137186E-2</v>
      </c>
      <c r="Y206" s="2825">
        <f>Table!Y188/Table!Y$182</f>
        <v>6.1941901209449528E-2</v>
      </c>
      <c r="Z206" s="2825">
        <f>Table!Z188/Table!Z$182</f>
        <v>5.2084043320263597E-2</v>
      </c>
      <c r="AA206" s="2825">
        <f>Table!AA188/Table!AA$182</f>
        <v>4.9696417518065417E-2</v>
      </c>
      <c r="AB206" s="2825">
        <f>Table!AB188/Table!AB$182</f>
        <v>4.3150768373971006E-2</v>
      </c>
      <c r="AC206" s="2825">
        <f>Table!AC188/Table!AC$182</f>
        <v>5.4366213437726831E-2</v>
      </c>
      <c r="AD206" s="2825">
        <f>Table!AD188/Table!AD$182</f>
        <v>5.0394224515202438E-2</v>
      </c>
      <c r="AE206" s="2825">
        <f>Table!AE188/Table!AE$182</f>
        <v>4.8341742917939204E-2</v>
      </c>
    </row>
    <row r="207" spans="2:31" ht="30" x14ac:dyDescent="0.25">
      <c r="B207" s="1993" t="s">
        <v>43</v>
      </c>
      <c r="C207" s="1994">
        <v>-670</v>
      </c>
      <c r="D207" s="1995">
        <v>149431</v>
      </c>
      <c r="E207" s="1996">
        <v>217039</v>
      </c>
      <c r="F207" s="1997">
        <v>310882</v>
      </c>
      <c r="G207" s="1998">
        <v>136233</v>
      </c>
      <c r="H207" s="1999">
        <v>371906</v>
      </c>
      <c r="I207" s="2000">
        <v>204148</v>
      </c>
      <c r="J207" s="2001">
        <v>131738</v>
      </c>
      <c r="K207" s="2002">
        <v>-30035</v>
      </c>
      <c r="L207" s="2003">
        <v>36918</v>
      </c>
      <c r="M207" s="2004">
        <v>121829</v>
      </c>
      <c r="N207" s="2005">
        <v>71683</v>
      </c>
      <c r="O207" s="2006">
        <v>438457</v>
      </c>
      <c r="P207" s="2007">
        <v>605479</v>
      </c>
      <c r="Q207" s="2008">
        <v>-14523</v>
      </c>
      <c r="R207" s="2009">
        <v>-55714</v>
      </c>
      <c r="S207" s="2010">
        <v>92107</v>
      </c>
      <c r="T207" s="2011">
        <v>49546</v>
      </c>
      <c r="U207" s="2012">
        <v>-69008</v>
      </c>
      <c r="V207" s="2013">
        <v>27995</v>
      </c>
      <c r="W207" s="2014">
        <v>99225</v>
      </c>
      <c r="X207" s="2015">
        <v>-22074</v>
      </c>
      <c r="Y207" s="2016">
        <v>29347</v>
      </c>
      <c r="Z207" s="2017">
        <v>-27432</v>
      </c>
      <c r="AA207" s="2018">
        <v>161550</v>
      </c>
      <c r="AB207" s="2019">
        <v>255563</v>
      </c>
      <c r="AC207" s="2020">
        <v>118676</v>
      </c>
      <c r="AD207" s="2021">
        <v>253238</v>
      </c>
      <c r="AE207" s="2022">
        <v>278405</v>
      </c>
    </row>
    <row r="208" spans="2:31" ht="15" customHeight="1" x14ac:dyDescent="0.25">
      <c r="B208" s="3520" t="s">
        <v>65</v>
      </c>
      <c r="C208" s="3521"/>
      <c r="D208" s="3522"/>
      <c r="E208" s="3523"/>
      <c r="F208" s="3524"/>
      <c r="G208" s="3525"/>
      <c r="H208" s="3526"/>
      <c r="I208" s="3527"/>
      <c r="J208" s="3528"/>
      <c r="K208" s="3529"/>
      <c r="L208" s="3530"/>
      <c r="M208" s="3531"/>
      <c r="N208" s="3532"/>
      <c r="O208" s="3533"/>
      <c r="P208" s="3534"/>
      <c r="Q208" s="3535"/>
      <c r="R208" s="3536"/>
      <c r="S208" s="3537"/>
      <c r="T208" s="3538"/>
      <c r="U208" s="3539"/>
      <c r="V208" s="3540"/>
      <c r="W208" s="3541"/>
      <c r="X208" s="3542"/>
      <c r="Y208" s="3543"/>
      <c r="Z208" s="3544"/>
      <c r="AA208" s="3545"/>
      <c r="AB208" s="3546"/>
      <c r="AC208" s="3547"/>
      <c r="AD208" s="3548"/>
      <c r="AE208" s="2023" t="s">
        <v>35</v>
      </c>
    </row>
    <row r="209" spans="2:31" x14ac:dyDescent="0.25">
      <c r="B209" s="2024" t="s">
        <v>37</v>
      </c>
      <c r="C209" s="2025">
        <v>251008.163</v>
      </c>
      <c r="D209" s="2026">
        <v>250078.03200000001</v>
      </c>
      <c r="E209" s="2027">
        <v>240552.41899999999</v>
      </c>
      <c r="F209" s="2028">
        <v>247825.25700000001</v>
      </c>
      <c r="G209" s="2029">
        <v>249789.42199999999</v>
      </c>
      <c r="H209" s="2030">
        <v>260254.93599999999</v>
      </c>
      <c r="I209" s="2031">
        <v>275888.04599999997</v>
      </c>
      <c r="J209" s="2032">
        <v>280067.761</v>
      </c>
      <c r="K209" s="2033">
        <v>278936.00300000003</v>
      </c>
      <c r="L209" s="2034">
        <v>288223.86099999998</v>
      </c>
      <c r="M209" s="2035">
        <v>300429.27600000001</v>
      </c>
      <c r="N209" s="2036">
        <v>319732.25599999999</v>
      </c>
      <c r="O209" s="2037">
        <v>337663.033</v>
      </c>
      <c r="P209" s="2038">
        <v>359039.96</v>
      </c>
      <c r="Q209" s="2039">
        <v>350210.21299999999</v>
      </c>
      <c r="R209" s="2040">
        <v>366716.36700000003</v>
      </c>
      <c r="S209" s="2041">
        <v>378894.98499999999</v>
      </c>
      <c r="T209" s="2042">
        <v>390402.88099999999</v>
      </c>
      <c r="U209" s="2043">
        <v>398673.21799999999</v>
      </c>
      <c r="V209" s="2044">
        <v>410280.24</v>
      </c>
      <c r="W209" s="2045">
        <v>412457.304</v>
      </c>
      <c r="X209" s="2046">
        <v>422040.80800000002</v>
      </c>
      <c r="Y209" s="2047">
        <v>430226.10399999999</v>
      </c>
      <c r="Z209" s="2048">
        <v>450162.44199999998</v>
      </c>
      <c r="AA209" s="2049">
        <v>454720.76500000001</v>
      </c>
      <c r="AB209" s="2050">
        <v>438857.60499999998</v>
      </c>
      <c r="AC209" s="2051">
        <v>480005.87800000003</v>
      </c>
      <c r="AD209" s="2052">
        <v>507038.04700000002</v>
      </c>
      <c r="AE209" s="2053" t="s">
        <v>35</v>
      </c>
    </row>
    <row r="210" spans="2:31" x14ac:dyDescent="0.25">
      <c r="B210" s="2827" t="s">
        <v>83</v>
      </c>
      <c r="C210" s="2825">
        <f>Table!C192/Table!C$191</f>
        <v>0.35808018917304529</v>
      </c>
      <c r="D210" s="2825">
        <f>Table!D192/Table!D$191</f>
        <v>0.359281249412222</v>
      </c>
      <c r="E210" s="2825">
        <f>Table!E192/Table!E$191</f>
        <v>0.32899583791800219</v>
      </c>
      <c r="F210" s="2825">
        <f>Table!F192/Table!F$191</f>
        <v>0.33478630800445053</v>
      </c>
      <c r="G210" s="2825">
        <f>Table!G192/Table!G$191</f>
        <v>0.32870349608236327</v>
      </c>
      <c r="H210" s="2825">
        <f>Table!H192/Table!H$191</f>
        <v>0.33174104336895033</v>
      </c>
      <c r="I210" s="2825">
        <f>Table!I192/Table!I$191</f>
        <v>0.3282068689877195</v>
      </c>
      <c r="J210" s="2825">
        <f>Table!J192/Table!J$191</f>
        <v>0.31302380154207177</v>
      </c>
      <c r="K210" s="2825">
        <f>Table!K192/Table!K$191</f>
        <v>0.30985024486546031</v>
      </c>
      <c r="L210" s="2825">
        <f>Table!L192/Table!L$191</f>
        <v>0.32846093691416084</v>
      </c>
      <c r="M210" s="2825">
        <f>Table!M192/Table!M$191</f>
        <v>0.33723291314072501</v>
      </c>
      <c r="N210" s="2825">
        <f>Table!N192/Table!N$191</f>
        <v>0.35299297506837995</v>
      </c>
      <c r="O210" s="2825">
        <f>Table!O192/Table!O$191</f>
        <v>0.34766533368360625</v>
      </c>
      <c r="P210" s="2825">
        <f>Table!P192/Table!P$191</f>
        <v>0.34554626604356686</v>
      </c>
      <c r="Q210" s="2825">
        <f>Table!Q192/Table!Q$191</f>
        <v>0.32236436464922152</v>
      </c>
      <c r="R210" s="2825">
        <f>Table!R192/Table!R$191</f>
        <v>0.34971525788639674</v>
      </c>
      <c r="S210" s="2825">
        <f>Table!S192/Table!S$191</f>
        <v>0.33973551944566438</v>
      </c>
      <c r="T210" s="2825">
        <f>Table!T192/Table!T$191</f>
        <v>0.33772865500686927</v>
      </c>
      <c r="U210" s="2825">
        <f>Table!U192/Table!U$191</f>
        <v>0.33333024534099154</v>
      </c>
      <c r="V210" s="2825">
        <f>Table!V192/Table!V$191</f>
        <v>0.33784007815506678</v>
      </c>
      <c r="W210" s="2825">
        <f>Table!W192/Table!W$191</f>
        <v>0.32694080241927131</v>
      </c>
      <c r="X210" s="2825">
        <f>Table!X192/Table!X$191</f>
        <v>0.33165772030522678</v>
      </c>
      <c r="Y210" s="2825">
        <f>Table!Y192/Table!Y$191</f>
        <v>0.33294487310011939</v>
      </c>
      <c r="Z210" s="2825">
        <f>Table!Z192/Table!Z$191</f>
        <v>0.34667261918506942</v>
      </c>
      <c r="AA210" s="2825">
        <f>Table!AA192/Table!AA$191</f>
        <v>0.32939636719466697</v>
      </c>
      <c r="AB210" s="2825">
        <f>Table!AB192/Table!AB$191</f>
        <v>0.31956600220511472</v>
      </c>
      <c r="AC210" s="2825">
        <f>Table!AC192/Table!AC$191</f>
        <v>0.36000035866880076</v>
      </c>
      <c r="AD210" s="2825">
        <f>Table!AD192/Table!AD$191</f>
        <v>0.35909464622527448</v>
      </c>
      <c r="AE210" s="2825">
        <f>Table!AE192/Table!AE$191</f>
        <v>0.34317324728268417</v>
      </c>
    </row>
    <row r="211" spans="2:31" x14ac:dyDescent="0.25">
      <c r="B211" s="2828" t="s">
        <v>84</v>
      </c>
      <c r="C211" s="2825">
        <f>Table!C193/Table!C$191</f>
        <v>0.10798628002783406</v>
      </c>
      <c r="D211" s="2825">
        <f>Table!D193/Table!D$191</f>
        <v>0.11731734995203731</v>
      </c>
      <c r="E211" s="2825">
        <f>Table!E193/Table!E$191</f>
        <v>0.1301111938819445</v>
      </c>
      <c r="F211" s="2825">
        <f>Table!F193/Table!F$191</f>
        <v>0.15365534393612149</v>
      </c>
      <c r="G211" s="2825">
        <f>Table!G193/Table!G$191</f>
        <v>0.16256750956185254</v>
      </c>
      <c r="H211" s="2825">
        <f>Table!H193/Table!H$191</f>
        <v>0.20972134925623298</v>
      </c>
      <c r="I211" s="2825">
        <f>Table!I193/Table!I$191</f>
        <v>0.11192628403422997</v>
      </c>
      <c r="J211" s="2825">
        <f>Table!J193/Table!J$191</f>
        <v>0.134842230975528</v>
      </c>
      <c r="K211" s="2825">
        <f>Table!K193/Table!K$191</f>
        <v>9.2378085359335976E-2</v>
      </c>
      <c r="L211" s="2825">
        <f>Table!L193/Table!L$191</f>
        <v>0.11546990326623745</v>
      </c>
      <c r="M211" s="2825">
        <f>Table!M193/Table!M$191</f>
        <v>0.11190076170646987</v>
      </c>
      <c r="N211" s="2825">
        <f>Table!N193/Table!N$191</f>
        <v>0.14896003463271612</v>
      </c>
      <c r="O211" s="2825">
        <f>Table!O193/Table!O$191</f>
        <v>0.17215427576208686</v>
      </c>
      <c r="P211" s="2825">
        <f>Table!P193/Table!P$191</f>
        <v>0.17754806990861302</v>
      </c>
      <c r="Q211" s="2825">
        <f>Table!Q193/Table!Q$191</f>
        <v>0.18755039301159415</v>
      </c>
      <c r="R211" s="2825">
        <f>Table!R193/Table!R$191</f>
        <v>0.20388890352643604</v>
      </c>
      <c r="S211" s="2825">
        <f>Table!S193/Table!S$191</f>
        <v>0.19837342832511914</v>
      </c>
      <c r="T211" s="2825">
        <f>Table!T193/Table!T$191</f>
        <v>0.20252234451459533</v>
      </c>
      <c r="U211" s="2825">
        <f>Table!U193/Table!U$191</f>
        <v>0.20045393487424151</v>
      </c>
      <c r="V211" s="2825">
        <f>Table!V193/Table!V$191</f>
        <v>0.24413985020278872</v>
      </c>
      <c r="W211" s="2825">
        <f>Table!W193/Table!W$191</f>
        <v>0.24841028190310488</v>
      </c>
      <c r="X211" s="2825">
        <f>Table!X193/Table!X$191</f>
        <v>0.22716611300830231</v>
      </c>
      <c r="Y211" s="2825">
        <f>Table!Y193/Table!Y$191</f>
        <v>0.22476343546995076</v>
      </c>
      <c r="Z211" s="2825">
        <f>Table!Z193/Table!Z$191</f>
        <v>0.25093713678733343</v>
      </c>
      <c r="AA211" s="2825">
        <f>Table!AA193/Table!AA$191</f>
        <v>0.25877561005443095</v>
      </c>
      <c r="AB211" s="2825">
        <f>Table!AB193/Table!AB$191</f>
        <v>0.26594561367561398</v>
      </c>
      <c r="AC211" s="2825">
        <f>Table!AC193/Table!AC$191</f>
        <v>0.25217779212452979</v>
      </c>
      <c r="AD211" s="2825">
        <f>Table!AD193/Table!AD$191</f>
        <v>0.2308613435217875</v>
      </c>
      <c r="AE211" s="2825">
        <f>Table!AE193/Table!AE$191</f>
        <v>0.21498962319516723</v>
      </c>
    </row>
    <row r="212" spans="2:31" x14ac:dyDescent="0.25">
      <c r="B212" s="2829" t="s">
        <v>85</v>
      </c>
      <c r="C212" s="2825">
        <f>Table!C194/Table!C$191</f>
        <v>0.10759832749351873</v>
      </c>
      <c r="D212" s="2825">
        <f>Table!D194/Table!D$191</f>
        <v>0.1169160935178277</v>
      </c>
      <c r="E212" s="2825">
        <f>Table!E194/Table!E$191</f>
        <v>0.1296806336752756</v>
      </c>
      <c r="F212" s="2825">
        <f>Table!F194/Table!F$191</f>
        <v>0.1532233784933569</v>
      </c>
      <c r="G212" s="2825">
        <f>Table!G194/Table!G$191</f>
        <v>0.16213186066923357</v>
      </c>
      <c r="H212" s="2825">
        <f>Table!H194/Table!H$191</f>
        <v>0.20929035347639999</v>
      </c>
      <c r="I212" s="2825">
        <f>Table!I194/Table!I$191</f>
        <v>0.111504705798617</v>
      </c>
      <c r="J212" s="2825">
        <f>Table!J194/Table!J$191</f>
        <v>0.13441271371102917</v>
      </c>
      <c r="K212" s="2825">
        <f>Table!K194/Table!K$191</f>
        <v>9.1936345887460053E-2</v>
      </c>
      <c r="L212" s="2825">
        <f>Table!L194/Table!L$191</f>
        <v>0.11503069127682139</v>
      </c>
      <c r="M212" s="2825">
        <f>Table!M194/Table!M$191</f>
        <v>0.11146270318185098</v>
      </c>
      <c r="N212" s="2825">
        <f>Table!N194/Table!N$191</f>
        <v>0.14853696452114368</v>
      </c>
      <c r="O212" s="2825">
        <f>Table!O194/Table!O$191</f>
        <v>0.17173102931589754</v>
      </c>
      <c r="P212" s="2825">
        <f>Table!P194/Table!P$191</f>
        <v>0.1771368947878027</v>
      </c>
      <c r="Q212" s="2825">
        <f>Table!Q194/Table!Q$191</f>
        <v>0.18702005372380101</v>
      </c>
      <c r="R212" s="2825">
        <f>Table!R194/Table!R$191</f>
        <v>0.20346357822786143</v>
      </c>
      <c r="S212" s="2825">
        <f>Table!S194/Table!S$191</f>
        <v>0.19795051968965013</v>
      </c>
      <c r="T212" s="2825">
        <f>Table!T194/Table!T$191</f>
        <v>0.20211481761627637</v>
      </c>
      <c r="U212" s="2825">
        <f>Table!U194/Table!U$191</f>
        <v>0.20005249586981025</v>
      </c>
      <c r="V212" s="2825">
        <f>Table!V194/Table!V$191</f>
        <v>0.24350928091417745</v>
      </c>
      <c r="W212" s="2825">
        <f>Table!W194/Table!W$191</f>
        <v>0.24785103254002774</v>
      </c>
      <c r="X212" s="2825">
        <f>Table!X194/Table!X$191</f>
        <v>0.22678122142373722</v>
      </c>
      <c r="Y212" s="2825">
        <f>Table!Y194/Table!Y$191</f>
        <v>0.22438875653104151</v>
      </c>
      <c r="Z212" s="2825">
        <f>Table!Z194/Table!Z$191</f>
        <v>0.25057280160923256</v>
      </c>
      <c r="AA212" s="2825">
        <f>Table!AA194/Table!AA$191</f>
        <v>0.25840866002079382</v>
      </c>
      <c r="AB212" s="2825">
        <f>Table!AB194/Table!AB$191</f>
        <v>0.26556752431968311</v>
      </c>
      <c r="AC212" s="2825">
        <f>Table!AC194/Table!AC$191</f>
        <v>0.25181688164377913</v>
      </c>
      <c r="AD212" s="2825">
        <f>Table!AD194/Table!AD$191</f>
        <v>0.23053247569763505</v>
      </c>
      <c r="AE212" s="2825">
        <f>Table!AE194/Table!AE$191</f>
        <v>0.21465823192575353</v>
      </c>
    </row>
    <row r="213" spans="2:31" x14ac:dyDescent="0.25">
      <c r="B213" s="2830" t="s">
        <v>86</v>
      </c>
      <c r="C213" s="2825">
        <f>Table!C195/Table!C$191</f>
        <v>0.22218595858144849</v>
      </c>
      <c r="D213" s="2825">
        <f>Table!D195/Table!D$191</f>
        <v>0.21645276772895128</v>
      </c>
      <c r="E213" s="2825">
        <f>Table!E195/Table!E$191</f>
        <v>0.18291974494433472</v>
      </c>
      <c r="F213" s="2825">
        <f>Table!F195/Table!F$191</f>
        <v>0.21484390339681916</v>
      </c>
      <c r="G213" s="2825">
        <f>Table!G195/Table!G$191</f>
        <v>0.22414776185381416</v>
      </c>
      <c r="H213" s="2825">
        <f>Table!H195/Table!H$191</f>
        <v>0.2043698183233067</v>
      </c>
      <c r="I213" s="2825">
        <f>Table!I195/Table!I$191</f>
        <v>0.27415725415692566</v>
      </c>
      <c r="J213" s="2825">
        <f>Table!J195/Table!J$191</f>
        <v>0.20892348307073416</v>
      </c>
      <c r="K213" s="2825">
        <f>Table!K195/Table!K$191</f>
        <v>0.26513094030518197</v>
      </c>
      <c r="L213" s="2825">
        <f>Table!L195/Table!L$191</f>
        <v>0.26933871814374016</v>
      </c>
      <c r="M213" s="2825">
        <f>Table!M195/Table!M$191</f>
        <v>0.32658551417763532</v>
      </c>
      <c r="N213" s="2825">
        <f>Table!N195/Table!N$191</f>
        <v>0.30432023455794094</v>
      </c>
      <c r="O213" s="2825">
        <f>Table!O195/Table!O$191</f>
        <v>0.29096490459927804</v>
      </c>
      <c r="P213" s="2825">
        <f>Table!P195/Table!P$191</f>
        <v>0.28232256467165678</v>
      </c>
      <c r="Q213" s="2825">
        <f>Table!Q195/Table!Q$191</f>
        <v>0.1860326740741699</v>
      </c>
      <c r="R213" s="2825">
        <f>Table!R195/Table!R$191</f>
        <v>0.21997598605836366</v>
      </c>
      <c r="S213" s="2825">
        <f>Table!S195/Table!S$191</f>
        <v>0.17427739553343419</v>
      </c>
      <c r="T213" s="2825">
        <f>Table!T195/Table!T$191</f>
        <v>0.17457279140488724</v>
      </c>
      <c r="U213" s="2825">
        <f>Table!U195/Table!U$191</f>
        <v>0.1617830067781432</v>
      </c>
      <c r="V213" s="2825">
        <f>Table!V195/Table!V$191</f>
        <v>0.17859912963675656</v>
      </c>
      <c r="W213" s="2825">
        <f>Table!W195/Table!W$191</f>
        <v>0.15604869612046646</v>
      </c>
      <c r="X213" s="2825">
        <f>Table!X195/Table!X$191</f>
        <v>0.14363947282768741</v>
      </c>
      <c r="Y213" s="2825">
        <f>Table!Y195/Table!Y$191</f>
        <v>0.14468550225065763</v>
      </c>
      <c r="Z213" s="2825">
        <f>Table!Z195/Table!Z$191</f>
        <v>0.15732608768162237</v>
      </c>
      <c r="AA213" s="2825">
        <f>Table!AA195/Table!AA$191</f>
        <v>0.12180539416549446</v>
      </c>
      <c r="AB213" s="2825">
        <f>Table!AB195/Table!AB$191</f>
        <v>0.10247929046043966</v>
      </c>
      <c r="AC213" s="2825">
        <f>Table!AC195/Table!AC$191</f>
        <v>0.16128663465547621</v>
      </c>
      <c r="AD213" s="2825">
        <f>Table!AD195/Table!AD$191</f>
        <v>0.16380519417710498</v>
      </c>
      <c r="AE213" s="2825">
        <f>Table!AE195/Table!AE$191</f>
        <v>0.13023306618383515</v>
      </c>
    </row>
    <row r="214" spans="2:31" x14ac:dyDescent="0.25">
      <c r="B214" s="2831" t="s">
        <v>87</v>
      </c>
      <c r="C214" s="2825">
        <f>Table!C196/Table!C$191</f>
        <v>4.3025783448590128E-2</v>
      </c>
      <c r="D214" s="2825">
        <f>Table!D196/Table!D$191</f>
        <v>4.8476792957949578E-2</v>
      </c>
      <c r="E214" s="2825">
        <f>Table!E196/Table!E$191</f>
        <v>4.4217849795996474E-2</v>
      </c>
      <c r="F214" s="2825">
        <f>Table!F196/Table!F$191</f>
        <v>5.6011519078473723E-2</v>
      </c>
      <c r="G214" s="2825">
        <f>Table!G196/Table!G$191</f>
        <v>7.2721332060555199E-2</v>
      </c>
      <c r="H214" s="2825">
        <f>Table!H196/Table!H$191</f>
        <v>9.2819730029032349E-2</v>
      </c>
      <c r="I214" s="2825">
        <f>Table!I196/Table!I$191</f>
        <v>7.0753968036704681E-2</v>
      </c>
      <c r="J214" s="2825">
        <f>Table!J196/Table!J$191</f>
        <v>6.7067549446865576E-2</v>
      </c>
      <c r="K214" s="2825">
        <f>Table!K196/Table!K$191</f>
        <v>4.8602249053804961E-2</v>
      </c>
      <c r="L214" s="2825">
        <f>Table!L196/Table!L$191</f>
        <v>5.4853292483047489E-2</v>
      </c>
      <c r="M214" s="2825">
        <f>Table!M196/Table!M$191</f>
        <v>6.2163081458271062E-2</v>
      </c>
      <c r="N214" s="2825">
        <f>Table!N196/Table!N$191</f>
        <v>6.9560597414352901E-2</v>
      </c>
      <c r="O214" s="2825">
        <f>Table!O196/Table!O$191</f>
        <v>7.7152475748465121E-2</v>
      </c>
      <c r="P214" s="2825">
        <f>Table!P196/Table!P$191</f>
        <v>7.3520764343600928E-2</v>
      </c>
      <c r="Q214" s="2825">
        <f>Table!Q196/Table!Q$191</f>
        <v>6.4399574003889154E-2</v>
      </c>
      <c r="R214" s="2825">
        <f>Table!R196/Table!R$191</f>
        <v>7.3212410465260711E-2</v>
      </c>
      <c r="S214" s="2825">
        <f>Table!S196/Table!S$191</f>
        <v>7.326078823663365E-2</v>
      </c>
      <c r="T214" s="2825">
        <f>Table!T196/Table!T$191</f>
        <v>7.5753693212516016E-2</v>
      </c>
      <c r="U214" s="2825">
        <f>Table!U196/Table!U$191</f>
        <v>8.3042290055120663E-2</v>
      </c>
      <c r="V214" s="2825">
        <f>Table!V196/Table!V$191</f>
        <v>8.7370851712602504E-2</v>
      </c>
      <c r="W214" s="2825">
        <f>Table!W196/Table!W$191</f>
        <v>7.843990140640858E-2</v>
      </c>
      <c r="X214" s="2825">
        <f>Table!X196/Table!X$191</f>
        <v>7.5668652259494429E-2</v>
      </c>
      <c r="Y214" s="2825">
        <f>Table!Y196/Table!Y$191</f>
        <v>8.1465537289598391E-2</v>
      </c>
      <c r="Z214" s="2825">
        <f>Table!Z196/Table!Z$191</f>
        <v>7.556619482695362E-2</v>
      </c>
      <c r="AA214" s="2825">
        <f>Table!AA196/Table!AA$191</f>
        <v>7.6056510305180111E-2</v>
      </c>
      <c r="AB214" s="2825">
        <f>Table!AB196/Table!AB$191</f>
        <v>7.7461971528651849E-2</v>
      </c>
      <c r="AC214" s="2825">
        <f>Table!AC196/Table!AC$191</f>
        <v>7.0778804467219916E-2</v>
      </c>
      <c r="AD214" s="2825">
        <f>Table!AD196/Table!AD$191</f>
        <v>6.3645596556560435E-2</v>
      </c>
      <c r="AE214" s="2825">
        <f>Table!AE196/Table!AE$191</f>
        <v>6.0877872134807748E-2</v>
      </c>
    </row>
    <row r="215" spans="2:31" x14ac:dyDescent="0.25">
      <c r="B215" s="2832" t="s">
        <v>88</v>
      </c>
      <c r="C215" s="2825">
        <f>C213/C214</f>
        <v>5.1640188922284249</v>
      </c>
      <c r="D215" s="2825">
        <f t="shared" ref="D215:AD215" si="22">D213/D214</f>
        <v>4.4650801862390068</v>
      </c>
      <c r="E215" s="2825">
        <f t="shared" si="22"/>
        <v>4.1367851622874809</v>
      </c>
      <c r="F215" s="2825">
        <f t="shared" si="22"/>
        <v>3.835709277868661</v>
      </c>
      <c r="G215" s="2825">
        <f t="shared" si="22"/>
        <v>3.082283499251167</v>
      </c>
      <c r="H215" s="2825">
        <f t="shared" si="22"/>
        <v>2.20179285437895</v>
      </c>
      <c r="I215" s="2825">
        <f t="shared" si="22"/>
        <v>3.8747968737909155</v>
      </c>
      <c r="J215" s="2825">
        <f t="shared" si="22"/>
        <v>3.1151202749140889</v>
      </c>
      <c r="K215" s="2825">
        <f t="shared" si="22"/>
        <v>5.4551166965888687</v>
      </c>
      <c r="L215" s="2825">
        <f t="shared" si="22"/>
        <v>4.9101650229469778</v>
      </c>
      <c r="M215" s="2825">
        <f t="shared" si="22"/>
        <v>5.2536892720941797</v>
      </c>
      <c r="N215" s="2825">
        <f t="shared" si="22"/>
        <v>4.3748939179632247</v>
      </c>
      <c r="O215" s="2825">
        <f t="shared" si="22"/>
        <v>3.7712970552998297</v>
      </c>
      <c r="P215" s="2825">
        <f t="shared" si="22"/>
        <v>3.8400384869805761</v>
      </c>
      <c r="Q215" s="2825">
        <f t="shared" si="22"/>
        <v>2.8887252276379218</v>
      </c>
      <c r="R215" s="2825">
        <f t="shared" si="22"/>
        <v>3.0046270114647062</v>
      </c>
      <c r="S215" s="2825">
        <f t="shared" si="22"/>
        <v>2.3788632326820602</v>
      </c>
      <c r="T215" s="2825">
        <f t="shared" si="22"/>
        <v>2.3044789501569061</v>
      </c>
      <c r="U215" s="2825">
        <f t="shared" si="22"/>
        <v>1.9482002082403689</v>
      </c>
      <c r="V215" s="2825">
        <f t="shared" si="22"/>
        <v>2.0441500355775419</v>
      </c>
      <c r="W215" s="2825">
        <f t="shared" si="22"/>
        <v>1.9894045418537101</v>
      </c>
      <c r="X215" s="2825">
        <f t="shared" si="22"/>
        <v>1.8982692110743182</v>
      </c>
      <c r="Y215" s="2825">
        <f t="shared" si="22"/>
        <v>1.7760332413486855</v>
      </c>
      <c r="Z215" s="2825">
        <f t="shared" si="22"/>
        <v>2.0819638734211598</v>
      </c>
      <c r="AA215" s="2825">
        <f t="shared" si="22"/>
        <v>1.6015117401093599</v>
      </c>
      <c r="AB215" s="2825">
        <f t="shared" si="22"/>
        <v>1.3229625897468196</v>
      </c>
      <c r="AC215" s="2825">
        <f t="shared" si="22"/>
        <v>2.2787420029137899</v>
      </c>
      <c r="AD215" s="2825">
        <f t="shared" si="22"/>
        <v>2.5737082066869297</v>
      </c>
      <c r="AE215" s="2825">
        <f t="shared" ref="AE215" si="23">AE213/AE214</f>
        <v>2.1392512848584375</v>
      </c>
    </row>
    <row r="216" spans="2:31" x14ac:dyDescent="0.25">
      <c r="B216" s="74" t="s">
        <v>42</v>
      </c>
      <c r="C216" s="2825">
        <f>Table!C197/Table!C$191</f>
        <v>4.1270760079068422E-2</v>
      </c>
      <c r="D216" s="2825">
        <f>Table!D197/Table!D$191</f>
        <v>4.678399237612775E-2</v>
      </c>
      <c r="E216" s="2825">
        <f>Table!E197/Table!E$191</f>
        <v>4.2119723074609934E-2</v>
      </c>
      <c r="F216" s="2825">
        <f>Table!F197/Table!F$191</f>
        <v>5.3419726421886249E-2</v>
      </c>
      <c r="G216" s="2825">
        <f>Table!G197/Table!G$191</f>
        <v>6.9729449224480905E-2</v>
      </c>
      <c r="H216" s="2825">
        <f>Table!H197/Table!H$191</f>
        <v>8.9868606147675917E-2</v>
      </c>
      <c r="I216" s="2825">
        <f>Table!I197/Table!I$191</f>
        <v>6.7255416185319217E-2</v>
      </c>
      <c r="J216" s="2825">
        <f>Table!J197/Table!J$191</f>
        <v>6.4396161582299702E-2</v>
      </c>
      <c r="K216" s="2825">
        <f>Table!K197/Table!K$191</f>
        <v>4.6797116150213237E-2</v>
      </c>
      <c r="L216" s="2825">
        <f>Table!L197/Table!L$191</f>
        <v>5.3101800769156604E-2</v>
      </c>
      <c r="M216" s="2825">
        <f>Table!M197/Table!M$191</f>
        <v>6.0354157433080119E-2</v>
      </c>
      <c r="N216" s="2825">
        <f>Table!N197/Table!N$191</f>
        <v>6.7735492630708993E-2</v>
      </c>
      <c r="O216" s="2825">
        <f>Table!O197/Table!O$191</f>
        <v>7.5089757436002214E-2</v>
      </c>
      <c r="P216" s="2825">
        <f>Table!P197/Table!P$191</f>
        <v>7.1380885220243967E-2</v>
      </c>
      <c r="Q216" s="2825">
        <f>Table!Q197/Table!Q$191</f>
        <v>6.2433438107680435E-2</v>
      </c>
      <c r="R216" s="2825">
        <f>Table!R197/Table!R$191</f>
        <v>7.1447122279141365E-2</v>
      </c>
      <c r="S216" s="2825">
        <f>Table!S197/Table!S$191</f>
        <v>7.1458546820865665E-2</v>
      </c>
      <c r="T216" s="2825">
        <f>Table!T197/Table!T$191</f>
        <v>7.4086537719393025E-2</v>
      </c>
      <c r="U216" s="2825">
        <f>Table!U197/Table!U$191</f>
        <v>8.1637253539611224E-2</v>
      </c>
      <c r="V216" s="2825">
        <f>Table!V197/Table!V$191</f>
        <v>8.6088990201012461E-2</v>
      </c>
      <c r="W216" s="2825">
        <f>Table!W197/Table!W$191</f>
        <v>7.7448269433915362E-2</v>
      </c>
      <c r="X216" s="2825">
        <f>Table!X197/Table!X$191</f>
        <v>7.4725797035559843E-2</v>
      </c>
      <c r="Y216" s="2825">
        <f>Table!Y197/Table!Y$191</f>
        <v>8.0540467909394883E-2</v>
      </c>
      <c r="Z216" s="2825">
        <f>Table!Z197/Table!Z$191</f>
        <v>7.4696408732755015E-2</v>
      </c>
      <c r="AA216" s="2825">
        <f>Table!AA197/Table!AA$191</f>
        <v>7.5148920555317716E-2</v>
      </c>
      <c r="AB216" s="2825">
        <f>Table!AB197/Table!AB$191</f>
        <v>7.6544799929748553E-2</v>
      </c>
      <c r="AC216" s="2825">
        <f>Table!AC197/Table!AC$191</f>
        <v>6.9859715665308214E-2</v>
      </c>
      <c r="AD216" s="2825">
        <f>Table!AD197/Table!AD$191</f>
        <v>6.2776998597475459E-2</v>
      </c>
      <c r="AE216" s="2064" t="s">
        <v>35</v>
      </c>
    </row>
    <row r="217" spans="2:31" ht="30" x14ac:dyDescent="0.25">
      <c r="B217" s="1993" t="s">
        <v>43</v>
      </c>
      <c r="C217" s="2894" t="s">
        <v>89</v>
      </c>
      <c r="D217" s="2894" t="s">
        <v>89</v>
      </c>
      <c r="E217" s="2894" t="s">
        <v>89</v>
      </c>
      <c r="F217" s="2894" t="s">
        <v>89</v>
      </c>
      <c r="G217" s="2894" t="s">
        <v>89</v>
      </c>
      <c r="H217" s="2894" t="s">
        <v>89</v>
      </c>
      <c r="I217" s="2894" t="s">
        <v>89</v>
      </c>
      <c r="J217" s="2894" t="s">
        <v>89</v>
      </c>
      <c r="K217" s="2894" t="s">
        <v>89</v>
      </c>
      <c r="L217" s="2894" t="s">
        <v>89</v>
      </c>
      <c r="M217" s="2894" t="s">
        <v>89</v>
      </c>
      <c r="N217" s="2894" t="s">
        <v>89</v>
      </c>
      <c r="O217" s="2894" t="s">
        <v>89</v>
      </c>
      <c r="P217" s="2894" t="s">
        <v>89</v>
      </c>
      <c r="Q217" s="2894" t="s">
        <v>89</v>
      </c>
      <c r="R217" s="2894" t="s">
        <v>89</v>
      </c>
      <c r="S217" s="2894" t="s">
        <v>89</v>
      </c>
      <c r="T217" s="2894" t="s">
        <v>89</v>
      </c>
      <c r="U217" s="2894" t="s">
        <v>89</v>
      </c>
      <c r="V217" s="2894" t="s">
        <v>89</v>
      </c>
      <c r="W217" s="2894" t="s">
        <v>89</v>
      </c>
      <c r="X217" s="2894" t="s">
        <v>89</v>
      </c>
      <c r="Y217" s="2894" t="s">
        <v>89</v>
      </c>
      <c r="Z217" s="2894" t="s">
        <v>89</v>
      </c>
      <c r="AA217" s="2894" t="s">
        <v>89</v>
      </c>
      <c r="AB217" s="2894" t="s">
        <v>89</v>
      </c>
      <c r="AC217" s="2894" t="s">
        <v>89</v>
      </c>
      <c r="AD217" s="2894" t="s">
        <v>89</v>
      </c>
      <c r="AE217" s="2702"/>
    </row>
    <row r="218" spans="2:31" ht="15" customHeight="1" x14ac:dyDescent="0.25">
      <c r="B218" s="3433" t="s">
        <v>66</v>
      </c>
      <c r="C218" s="3434"/>
      <c r="D218" s="3435"/>
      <c r="E218" s="3436"/>
      <c r="F218" s="3437"/>
      <c r="G218" s="3438"/>
      <c r="H218" s="3439"/>
      <c r="I218" s="3440"/>
      <c r="J218" s="3441"/>
      <c r="K218" s="3442"/>
      <c r="L218" s="3443"/>
      <c r="M218" s="3444"/>
      <c r="N218" s="3445"/>
      <c r="O218" s="3446"/>
      <c r="P218" s="3447"/>
      <c r="Q218" s="3448"/>
      <c r="R218" s="3449"/>
      <c r="S218" s="3450"/>
      <c r="T218" s="3451"/>
      <c r="U218" s="3452"/>
      <c r="V218" s="3453"/>
      <c r="W218" s="3454"/>
      <c r="X218" s="3455"/>
      <c r="Y218" s="3456"/>
      <c r="Z218" s="3457"/>
      <c r="AA218" s="3458"/>
      <c r="AB218" s="3459"/>
      <c r="AC218" s="3460"/>
      <c r="AD218" s="3461"/>
      <c r="AE218" s="2065" t="s">
        <v>35</v>
      </c>
    </row>
    <row r="219" spans="2:31" x14ac:dyDescent="0.25">
      <c r="B219" s="2066" t="s">
        <v>37</v>
      </c>
      <c r="C219" s="2067">
        <v>798560</v>
      </c>
      <c r="D219" s="2068">
        <v>936077</v>
      </c>
      <c r="E219" s="2069">
        <v>1018188</v>
      </c>
      <c r="F219" s="2070">
        <v>1115514</v>
      </c>
      <c r="G219" s="2071">
        <v>1143077</v>
      </c>
      <c r="H219" s="2072">
        <v>1241036</v>
      </c>
      <c r="I219" s="2073">
        <v>1350834</v>
      </c>
      <c r="J219" s="2074">
        <v>1421953</v>
      </c>
      <c r="K219" s="2075">
        <v>1453057</v>
      </c>
      <c r="L219" s="2076">
        <v>1609182</v>
      </c>
      <c r="M219" s="2077">
        <v>1747895</v>
      </c>
      <c r="N219" s="2078">
        <v>1924515</v>
      </c>
      <c r="O219" s="2079">
        <v>2128848</v>
      </c>
      <c r="P219" s="2080">
        <v>2230806</v>
      </c>
      <c r="Q219" s="2081">
        <v>2088788</v>
      </c>
      <c r="R219" s="2082">
        <v>2103542</v>
      </c>
      <c r="S219" s="2083">
        <v>2163907</v>
      </c>
      <c r="T219" s="2084">
        <v>2190924</v>
      </c>
      <c r="U219" s="2085">
        <v>2217613</v>
      </c>
      <c r="V219" s="2086">
        <v>2405547</v>
      </c>
      <c r="W219" s="2087">
        <v>2577328</v>
      </c>
      <c r="X219" s="2088">
        <v>2688186</v>
      </c>
      <c r="Y219" s="2089">
        <v>2866570</v>
      </c>
      <c r="Z219" s="2090">
        <v>2988271</v>
      </c>
      <c r="AA219" s="2091">
        <v>3233622</v>
      </c>
      <c r="AB219" s="2092">
        <v>3125180</v>
      </c>
      <c r="AC219" s="2093">
        <v>3380641</v>
      </c>
      <c r="AD219" s="2094">
        <v>3814802</v>
      </c>
      <c r="AE219" s="2095">
        <v>4252454</v>
      </c>
    </row>
    <row r="220" spans="2:31" x14ac:dyDescent="0.25">
      <c r="B220" s="2827" t="s">
        <v>83</v>
      </c>
      <c r="C220" s="2825">
        <f>Table!C200/Table!C$199</f>
        <v>0.49869655891553699</v>
      </c>
      <c r="D220" s="2825">
        <f>Table!D200/Table!D$199</f>
        <v>0.48455847167519417</v>
      </c>
      <c r="E220" s="2825">
        <f>Table!E200/Table!E$199</f>
        <v>0.46979321053003037</v>
      </c>
      <c r="F220" s="2825">
        <f>Table!F200/Table!F$199</f>
        <v>0.49114529472595658</v>
      </c>
      <c r="G220" s="2825">
        <f>Table!G200/Table!G$199</f>
        <v>0.499757994256397</v>
      </c>
      <c r="H220" s="2825">
        <f>Table!H200/Table!H$199</f>
        <v>0.50542137570994206</v>
      </c>
      <c r="I220" s="2825">
        <f>Table!I200/Table!I$199</f>
        <v>0.51771708153640517</v>
      </c>
      <c r="J220" s="2825">
        <f>Table!J200/Table!J$199</f>
        <v>0.50408353371894021</v>
      </c>
      <c r="K220" s="2825">
        <f>Table!K200/Table!K$199</f>
        <v>0.49644954852283685</v>
      </c>
      <c r="L220" s="2825">
        <f>Table!L200/Table!L$199</f>
        <v>0.49368794466794824</v>
      </c>
      <c r="M220" s="2825">
        <f>Table!M200/Table!M$199</f>
        <v>0.49717157948543195</v>
      </c>
      <c r="N220" s="2825">
        <f>Table!N200/Table!N$199</f>
        <v>0.50597175382530968</v>
      </c>
      <c r="O220" s="2825">
        <f>Table!O200/Table!O$199</f>
        <v>0.50644963545538735</v>
      </c>
      <c r="P220" s="2825">
        <f>Table!P200/Table!P$199</f>
        <v>0.48719038300251605</v>
      </c>
      <c r="Q220" s="2825">
        <f>Table!Q200/Table!Q$199</f>
        <v>0.48538270729978739</v>
      </c>
      <c r="R220" s="2825">
        <f>Table!R200/Table!R$199</f>
        <v>0.47417575152950225</v>
      </c>
      <c r="S220" s="2825">
        <f>Table!S200/Table!S$199</f>
        <v>0.46884623688905558</v>
      </c>
      <c r="T220" s="2825">
        <f>Table!T200/Table!T$199</f>
        <v>0.46485226933584334</v>
      </c>
      <c r="U220" s="2825">
        <f>Table!U200/Table!U$199</f>
        <v>0.46710325921413343</v>
      </c>
      <c r="V220" s="2825">
        <f>Table!V200/Table!V$199</f>
        <v>0.48847298534798533</v>
      </c>
      <c r="W220" s="2825">
        <f>Table!W200/Table!W$199</f>
        <v>0.49397756138865367</v>
      </c>
      <c r="X220" s="2825">
        <f>Table!X200/Table!X$199</f>
        <v>0.48467874131359556</v>
      </c>
      <c r="Y220" s="2825">
        <f>Table!Y200/Table!Y$199</f>
        <v>0.46948671558588262</v>
      </c>
      <c r="Z220" s="2825">
        <f>Table!Z200/Table!Z$199</f>
        <v>0.44445779513367378</v>
      </c>
      <c r="AA220" s="2825">
        <f>Table!AA200/Table!AA$199</f>
        <v>0.44768951091141473</v>
      </c>
      <c r="AB220" s="2825">
        <f>Table!AB200/Table!AB$199</f>
        <v>0.44291131954085261</v>
      </c>
      <c r="AC220" s="2825">
        <f>Table!AC200/Table!AC$199</f>
        <v>0.44970800151687523</v>
      </c>
      <c r="AD220" s="2825">
        <f>Table!AD200/Table!AD$199</f>
        <v>0.45423986399464222</v>
      </c>
      <c r="AE220" s="2825">
        <f>Table!AE200/Table!AE$199</f>
        <v>0.46992481203007519</v>
      </c>
    </row>
    <row r="221" spans="2:31" x14ac:dyDescent="0.25">
      <c r="B221" s="2828" t="s">
        <v>84</v>
      </c>
      <c r="C221" s="2825">
        <f>Table!C201/Table!C$199</f>
        <v>5.5743830378866877E-2</v>
      </c>
      <c r="D221" s="2825">
        <f>Table!D201/Table!D$199</f>
        <v>5.0944160194353445E-2</v>
      </c>
      <c r="E221" s="2825">
        <f>Table!E201/Table!E$199</f>
        <v>4.7004022866821933E-2</v>
      </c>
      <c r="F221" s="2825">
        <f>Table!F201/Table!F$199</f>
        <v>5.5196483971044465E-2</v>
      </c>
      <c r="G221" s="2825">
        <f>Table!G201/Table!G$199</f>
        <v>6.1082249685392533E-2</v>
      </c>
      <c r="H221" s="2825">
        <f>Table!H201/Table!H$199</f>
        <v>5.7856692100281111E-2</v>
      </c>
      <c r="I221" s="2825">
        <f>Table!I201/Table!I$199</f>
        <v>6.8144561297319106E-2</v>
      </c>
      <c r="J221" s="2825">
        <f>Table!J201/Table!J$199</f>
        <v>7.7922921947098198E-2</v>
      </c>
      <c r="K221" s="2825">
        <f>Table!K201/Table!K$199</f>
        <v>8.8958534233365472E-2</v>
      </c>
      <c r="L221" s="2825">
        <f>Table!L201/Table!L$199</f>
        <v>0.10662121722586655</v>
      </c>
      <c r="M221" s="2825">
        <f>Table!M201/Table!M$199</f>
        <v>9.8227977508945311E-2</v>
      </c>
      <c r="N221" s="2825">
        <f>Table!N201/Table!N$199</f>
        <v>0.11810965642166031</v>
      </c>
      <c r="O221" s="2825">
        <f>Table!O201/Table!O$199</f>
        <v>0.12984048727680608</v>
      </c>
      <c r="P221" s="2825">
        <f>Table!P201/Table!P$199</f>
        <v>0.13839530332681019</v>
      </c>
      <c r="Q221" s="2825">
        <f>Table!Q201/Table!Q$199</f>
        <v>0.14474283689379366</v>
      </c>
      <c r="R221" s="2825">
        <f>Table!R201/Table!R$199</f>
        <v>0.13284132841328414</v>
      </c>
      <c r="S221" s="2825">
        <f>Table!S201/Table!S$199</f>
        <v>0.15069489426016205</v>
      </c>
      <c r="T221" s="2825">
        <f>Table!T201/Table!T$199</f>
        <v>0.14079753897013247</v>
      </c>
      <c r="U221" s="2825">
        <f>Table!U201/Table!U$199</f>
        <v>0.14380608730288902</v>
      </c>
      <c r="V221" s="2825">
        <f>Table!V201/Table!V$199</f>
        <v>0.14644001831501832</v>
      </c>
      <c r="W221" s="2825">
        <f>Table!W201/Table!W$199</f>
        <v>0.14827476714648602</v>
      </c>
      <c r="X221" s="2825">
        <f>Table!X201/Table!X$199</f>
        <v>0.16440560354797509</v>
      </c>
      <c r="Y221" s="2825">
        <f>Table!Y201/Table!Y$199</f>
        <v>0.1566210842432981</v>
      </c>
      <c r="Z221" s="2825">
        <f>Table!Z201/Table!Z$199</f>
        <v>0.15085611294683088</v>
      </c>
      <c r="AA221" s="2825">
        <f>Table!AA201/Table!AA$199</f>
        <v>0.14394811421857759</v>
      </c>
      <c r="AB221" s="2825">
        <f>Table!AB201/Table!AB$199</f>
        <v>0.13266515423424644</v>
      </c>
      <c r="AC221" s="2825">
        <f>Table!AC201/Table!AC$199</f>
        <v>0.12087220326128176</v>
      </c>
      <c r="AD221" s="2825">
        <f>Table!AD201/Table!AD$199</f>
        <v>0.14452501159136572</v>
      </c>
      <c r="AE221" s="2825">
        <f>Table!AE201/Table!AE$199</f>
        <v>0.10332701122174806</v>
      </c>
    </row>
    <row r="222" spans="2:31" x14ac:dyDescent="0.25">
      <c r="B222" s="2829" t="s">
        <v>85</v>
      </c>
      <c r="C222" s="2825">
        <f>Table!C202/Table!C$199</f>
        <v>5.5743830378866877E-2</v>
      </c>
      <c r="D222" s="2825">
        <f>Table!D202/Table!D$199</f>
        <v>5.0944160194353445E-2</v>
      </c>
      <c r="E222" s="2825">
        <f>Table!E202/Table!E$199</f>
        <v>4.7004022866821933E-2</v>
      </c>
      <c r="F222" s="2825">
        <f>Table!F202/Table!F$199</f>
        <v>5.5196483971044465E-2</v>
      </c>
      <c r="G222" s="2825">
        <f>Table!G202/Table!G$199</f>
        <v>6.1082249685392533E-2</v>
      </c>
      <c r="H222" s="2825">
        <f>Table!H202/Table!H$199</f>
        <v>5.7856692100281111E-2</v>
      </c>
      <c r="I222" s="2825">
        <f>Table!I202/Table!I$199</f>
        <v>6.8144561297319106E-2</v>
      </c>
      <c r="J222" s="2825">
        <f>Table!J202/Table!J$199</f>
        <v>7.7922921947098198E-2</v>
      </c>
      <c r="K222" s="2825">
        <f>Table!K202/Table!K$199</f>
        <v>8.8783203296221622E-2</v>
      </c>
      <c r="L222" s="2825">
        <f>Table!L202/Table!L$199</f>
        <v>0.10646267266493589</v>
      </c>
      <c r="M222" s="2825">
        <f>Table!M202/Table!M$199</f>
        <v>9.8074629408757885E-2</v>
      </c>
      <c r="N222" s="2825">
        <f>Table!N202/Table!N$199</f>
        <v>0.1179476606335508</v>
      </c>
      <c r="O222" s="2825">
        <f>Table!O202/Table!O$199</f>
        <v>0.12963180341980671</v>
      </c>
      <c r="P222" s="2825">
        <f>Table!P202/Table!P$199</f>
        <v>0.13813810455689124</v>
      </c>
      <c r="Q222" s="2825">
        <f>Table!Q202/Table!Q$199</f>
        <v>0.14445175660625695</v>
      </c>
      <c r="R222" s="2825">
        <f>Table!R202/Table!R$199</f>
        <v>0.13254083680901957</v>
      </c>
      <c r="S222" s="2825">
        <f>Table!S202/Table!S$199</f>
        <v>0.15036534506073931</v>
      </c>
      <c r="T222" s="2825">
        <f>Table!T202/Table!T$199</f>
        <v>0.14067127344521224</v>
      </c>
      <c r="U222" s="2825">
        <f>Table!U202/Table!U$199</f>
        <v>0.14364207221350078</v>
      </c>
      <c r="V222" s="2825">
        <f>Table!V202/Table!V$199</f>
        <v>0.14627976190476191</v>
      </c>
      <c r="W222" s="2825">
        <f>Table!W202/Table!W$199</f>
        <v>0.14758679085520746</v>
      </c>
      <c r="X222" s="2825">
        <f>Table!X202/Table!X$199</f>
        <v>0.16359101742812032</v>
      </c>
      <c r="Y222" s="2825">
        <f>Table!Y202/Table!Y$199</f>
        <v>0.15576698779468623</v>
      </c>
      <c r="Z222" s="2825">
        <f>Table!Z202/Table!Z$199</f>
        <v>0.14992061108011845</v>
      </c>
      <c r="AA222" s="2825">
        <f>Table!AA202/Table!AA$199</f>
        <v>0.14293992966523511</v>
      </c>
      <c r="AB222" s="2825">
        <f>Table!AB202/Table!AB$199</f>
        <v>0.13150543459858463</v>
      </c>
      <c r="AC222" s="2825">
        <f>Table!AC202/Table!AC$199</f>
        <v>0.11958285930982177</v>
      </c>
      <c r="AD222" s="2825">
        <f>Table!AD202/Table!AD$199</f>
        <v>0.14318556488588943</v>
      </c>
      <c r="AE222" s="2825">
        <f>Table!AE202/Table!AE$199</f>
        <v>0.10205694416220731</v>
      </c>
    </row>
    <row r="223" spans="2:31" x14ac:dyDescent="0.25">
      <c r="B223" s="2830" t="s">
        <v>86</v>
      </c>
      <c r="C223" s="2825">
        <f>Table!C203/Table!C$199</f>
        <v>0.2881908237747654</v>
      </c>
      <c r="D223" s="2825">
        <f>Table!D203/Table!D$199</f>
        <v>0.29355468031067106</v>
      </c>
      <c r="E223" s="2825">
        <f>Table!E203/Table!E$199</f>
        <v>0.23233820311948619</v>
      </c>
      <c r="F223" s="2825">
        <f>Table!F203/Table!F$199</f>
        <v>0.26528567735263703</v>
      </c>
      <c r="G223" s="2825">
        <f>Table!G203/Table!G$199</f>
        <v>0.2797586396050466</v>
      </c>
      <c r="H223" s="2825">
        <f>Table!H203/Table!H$199</f>
        <v>0.30483047444208594</v>
      </c>
      <c r="I223" s="2825">
        <f>Table!I203/Table!I$199</f>
        <v>0.30026985448034099</v>
      </c>
      <c r="J223" s="2825">
        <f>Table!J203/Table!J$199</f>
        <v>0.28632395312059966</v>
      </c>
      <c r="K223" s="2825">
        <f>Table!K203/Table!K$199</f>
        <v>0.27415183659156656</v>
      </c>
      <c r="L223" s="2825">
        <f>Table!L203/Table!L$199</f>
        <v>0.2613210725539547</v>
      </c>
      <c r="M223" s="2825">
        <f>Table!M203/Table!M$199</f>
        <v>0.27543022661441474</v>
      </c>
      <c r="N223" s="2825">
        <f>Table!N203/Table!N$199</f>
        <v>0.25038658085798859</v>
      </c>
      <c r="O223" s="2825">
        <f>Table!O203/Table!O$199</f>
        <v>0.26395899362209962</v>
      </c>
      <c r="P223" s="2825">
        <f>Table!P203/Table!P$199</f>
        <v>0.25012021246854904</v>
      </c>
      <c r="Q223" s="2825">
        <f>Table!Q203/Table!Q$199</f>
        <v>0.26074465930950691</v>
      </c>
      <c r="R223" s="2825">
        <f>Table!R203/Table!R$199</f>
        <v>0.23886678606199743</v>
      </c>
      <c r="S223" s="2825">
        <f>Table!S203/Table!S$199</f>
        <v>0.23716178592938555</v>
      </c>
      <c r="T223" s="2825">
        <f>Table!T203/Table!T$199</f>
        <v>0.25816708372552172</v>
      </c>
      <c r="U223" s="2825">
        <f>Table!U203/Table!U$199</f>
        <v>0.24534314299772722</v>
      </c>
      <c r="V223" s="2825">
        <f>Table!V203/Table!V$199</f>
        <v>0.24870650183150184</v>
      </c>
      <c r="W223" s="2825">
        <f>Table!W203/Table!W$199</f>
        <v>0.25498518204911091</v>
      </c>
      <c r="X223" s="2825">
        <f>Table!X203/Table!X$199</f>
        <v>0.23790943009141466</v>
      </c>
      <c r="Y223" s="2825">
        <f>Table!Y203/Table!Y$199</f>
        <v>0.23924802777191032</v>
      </c>
      <c r="Z223" s="2825">
        <f>Table!Z203/Table!Z$199</f>
        <v>0.22194567223104322</v>
      </c>
      <c r="AA223" s="2825">
        <f>Table!AA203/Table!AA$199</f>
        <v>0.23952718525986552</v>
      </c>
      <c r="AB223" s="2825">
        <f>Table!AB203/Table!AB$199</f>
        <v>0.2465039108793553</v>
      </c>
      <c r="AC223" s="2825">
        <f>Table!AC203/Table!AC$199</f>
        <v>0.27303754266211605</v>
      </c>
      <c r="AD223" s="2825">
        <f>Table!AD203/Table!AD$199</f>
        <v>0.25853897274741128</v>
      </c>
      <c r="AE223" s="2825">
        <f>Table!AE203/Table!AE$199</f>
        <v>0.31784980469190993</v>
      </c>
    </row>
    <row r="224" spans="2:31" x14ac:dyDescent="0.25">
      <c r="B224" s="2831" t="s">
        <v>87</v>
      </c>
      <c r="C224" s="2825">
        <f>Table!C204/Table!C$199</f>
        <v>0.41605839416058393</v>
      </c>
      <c r="D224" s="2825">
        <f>Table!D204/Table!D$199</f>
        <v>0.43578606397467518</v>
      </c>
      <c r="E224" s="2825">
        <f>Table!E204/Table!E$199</f>
        <v>0.40359234949537726</v>
      </c>
      <c r="F224" s="2825">
        <f>Table!F204/Table!F$199</f>
        <v>0.37671277145811788</v>
      </c>
      <c r="G224" s="2825">
        <f>Table!G204/Table!G$199</f>
        <v>0.37249524055370914</v>
      </c>
      <c r="H224" s="2825">
        <f>Table!H204/Table!H$199</f>
        <v>0.36257242843210374</v>
      </c>
      <c r="I224" s="2825">
        <f>Table!I204/Table!I$199</f>
        <v>0.37920859499129911</v>
      </c>
      <c r="J224" s="2825">
        <f>Table!J204/Table!J$199</f>
        <v>0.34446827408418362</v>
      </c>
      <c r="K224" s="2825">
        <f>Table!K204/Table!K$199</f>
        <v>0.27467782940299817</v>
      </c>
      <c r="L224" s="2825">
        <f>Table!L204/Table!L$199</f>
        <v>0.31494877028874929</v>
      </c>
      <c r="M224" s="2825">
        <f>Table!M204/Table!M$199</f>
        <v>0.30214687340262397</v>
      </c>
      <c r="N224" s="2825">
        <f>Table!N204/Table!N$199</f>
        <v>0.28671781806400304</v>
      </c>
      <c r="O224" s="2825">
        <f>Table!O204/Table!O$199</f>
        <v>0.30946511718902847</v>
      </c>
      <c r="P224" s="2825">
        <f>Table!P204/Table!P$199</f>
        <v>0.29435840089460441</v>
      </c>
      <c r="Q224" s="2825">
        <f>Table!Q204/Table!Q$199</f>
        <v>0.25803634706894807</v>
      </c>
      <c r="R224" s="2825">
        <f>Table!R204/Table!R$199</f>
        <v>0.26546630287149775</v>
      </c>
      <c r="S224" s="2825">
        <f>Table!S204/Table!S$199</f>
        <v>0.28035545858475663</v>
      </c>
      <c r="T224" s="2825">
        <f>Table!T204/Table!T$199</f>
        <v>0.28407447370233474</v>
      </c>
      <c r="U224" s="2825">
        <f>Table!U204/Table!U$199</f>
        <v>0.28530424799081516</v>
      </c>
      <c r="V224" s="2825">
        <f>Table!V204/Table!V$199</f>
        <v>0.26846382783882783</v>
      </c>
      <c r="W224" s="2825">
        <f>Table!W204/Table!W$199</f>
        <v>0.26615156646909399</v>
      </c>
      <c r="X224" s="2825">
        <f>Table!X204/Table!X$199</f>
        <v>0.26786809738829609</v>
      </c>
      <c r="Y224" s="2825">
        <f>Table!Y204/Table!Y$199</f>
        <v>0.2639709056177505</v>
      </c>
      <c r="Z224" s="2825">
        <f>Table!Z204/Table!Z$199</f>
        <v>0.25623310303394414</v>
      </c>
      <c r="AA224" s="2825">
        <f>Table!AA204/Table!AA$199</f>
        <v>0.26608927593296766</v>
      </c>
      <c r="AB224" s="2825">
        <f>Table!AB204/Table!AB$199</f>
        <v>0.25905766430772359</v>
      </c>
      <c r="AC224" s="2825">
        <f>Table!AC204/Table!AC$199</f>
        <v>0.27190747061054227</v>
      </c>
      <c r="AD224" s="2825">
        <f>Table!AD204/Table!AD$199</f>
        <v>0.29058265931688215</v>
      </c>
      <c r="AE224" s="2825">
        <f>Table!AE204/Table!AE$199</f>
        <v>0.27581340739235477</v>
      </c>
    </row>
    <row r="225" spans="2:31" x14ac:dyDescent="0.25">
      <c r="B225" s="2832" t="s">
        <v>88</v>
      </c>
      <c r="C225" s="2825">
        <f>C223/C224</f>
        <v>0.69266917293233088</v>
      </c>
      <c r="D225" s="2825">
        <f t="shared" ref="D225:AE225" si="24">D223/D224</f>
        <v>0.67362108286172817</v>
      </c>
      <c r="E225" s="2825">
        <f t="shared" si="24"/>
        <v>0.57567543936346943</v>
      </c>
      <c r="F225" s="2825">
        <f t="shared" si="24"/>
        <v>0.7042120614223214</v>
      </c>
      <c r="G225" s="2825">
        <f t="shared" si="24"/>
        <v>0.75103950103950101</v>
      </c>
      <c r="H225" s="2825">
        <f t="shared" si="24"/>
        <v>0.84074367088607593</v>
      </c>
      <c r="I225" s="2825">
        <f t="shared" si="24"/>
        <v>0.79183293429103485</v>
      </c>
      <c r="J225" s="2825">
        <f t="shared" si="24"/>
        <v>0.83120558455443061</v>
      </c>
      <c r="K225" s="2825">
        <f t="shared" si="24"/>
        <v>0.99808505545360238</v>
      </c>
      <c r="L225" s="2825">
        <f t="shared" si="24"/>
        <v>0.82972564812484273</v>
      </c>
      <c r="M225" s="2825">
        <f t="shared" si="24"/>
        <v>0.91157728528731741</v>
      </c>
      <c r="N225" s="2825">
        <f t="shared" si="24"/>
        <v>0.87328573629873141</v>
      </c>
      <c r="O225" s="2825">
        <f t="shared" si="24"/>
        <v>0.85295233278543425</v>
      </c>
      <c r="P225" s="2825">
        <f t="shared" si="24"/>
        <v>0.84971317858906659</v>
      </c>
      <c r="Q225" s="2825">
        <f t="shared" si="24"/>
        <v>1.0104958556084163</v>
      </c>
      <c r="R225" s="2825">
        <f t="shared" si="24"/>
        <v>0.89980077877388398</v>
      </c>
      <c r="S225" s="2825">
        <f t="shared" si="24"/>
        <v>0.84593247132260552</v>
      </c>
      <c r="T225" s="2825">
        <f t="shared" si="24"/>
        <v>0.90880071116857941</v>
      </c>
      <c r="U225" s="2825">
        <f t="shared" si="24"/>
        <v>0.85993512092965962</v>
      </c>
      <c r="V225" s="2825">
        <f t="shared" si="24"/>
        <v>0.92640600349635449</v>
      </c>
      <c r="W225" s="2825">
        <f t="shared" si="24"/>
        <v>0.95804501710013512</v>
      </c>
      <c r="X225" s="2825">
        <f t="shared" si="24"/>
        <v>0.88815888271512244</v>
      </c>
      <c r="Y225" s="2825">
        <f t="shared" si="24"/>
        <v>0.90634241380510039</v>
      </c>
      <c r="Z225" s="2825">
        <f t="shared" si="24"/>
        <v>0.86618656841400099</v>
      </c>
      <c r="AA225" s="2825">
        <f t="shared" si="24"/>
        <v>0.90017601957098947</v>
      </c>
      <c r="AB225" s="2825">
        <f t="shared" si="24"/>
        <v>0.95154069862431778</v>
      </c>
      <c r="AC225" s="2825">
        <f t="shared" si="24"/>
        <v>1.004156090485621</v>
      </c>
      <c r="AD225" s="2825">
        <f t="shared" si="24"/>
        <v>0.88972608811275611</v>
      </c>
      <c r="AE225" s="2825">
        <f t="shared" si="24"/>
        <v>1.1524088248536695</v>
      </c>
    </row>
    <row r="226" spans="2:31" x14ac:dyDescent="0.25">
      <c r="B226" s="74" t="s">
        <v>42</v>
      </c>
      <c r="C226" s="2825">
        <f>Table!C205/Table!C$199</f>
        <v>3.9016336461591937E-2</v>
      </c>
      <c r="D226" s="2825">
        <f>Table!D205/Table!D$199</f>
        <v>3.5705083373210142E-2</v>
      </c>
      <c r="E226" s="2825">
        <f>Table!E205/Table!E$199</f>
        <v>3.3735620015526852E-2</v>
      </c>
      <c r="F226" s="2825">
        <f>Table!F205/Table!F$199</f>
        <v>3.5968200620475697E-2</v>
      </c>
      <c r="G226" s="2825">
        <f>Table!G205/Table!G$199</f>
        <v>3.7881965731986704E-2</v>
      </c>
      <c r="H226" s="2825">
        <f>Table!H205/Table!H$199</f>
        <v>3.2442200676954851E-2</v>
      </c>
      <c r="I226" s="2825">
        <f>Table!I205/Table!I$199</f>
        <v>3.4475801366926434E-2</v>
      </c>
      <c r="J226" s="2825">
        <f>Table!J205/Table!J$199</f>
        <v>3.5159550269708198E-2</v>
      </c>
      <c r="K226" s="2825">
        <f>Table!K205/Table!K$199</f>
        <v>4.0041202770228809E-2</v>
      </c>
      <c r="L226" s="2825">
        <f>Table!L205/Table!L$199</f>
        <v>3.8050694623357577E-2</v>
      </c>
      <c r="M226" s="2825">
        <f>Table!M205/Table!M$199</f>
        <v>4.039870506048731E-2</v>
      </c>
      <c r="N226" s="2825">
        <f>Table!N205/Table!N$199</f>
        <v>3.8599178239547588E-2</v>
      </c>
      <c r="O226" s="2825">
        <f>Table!O205/Table!O$199</f>
        <v>3.3976340467712696E-2</v>
      </c>
      <c r="P226" s="2825">
        <f>Table!P205/Table!P$199</f>
        <v>3.2977355325691918E-2</v>
      </c>
      <c r="Q226" s="2825">
        <f>Table!Q205/Table!Q$199</f>
        <v>2.9171307077047688E-2</v>
      </c>
      <c r="R226" s="2825">
        <f>Table!R205/Table!R$199</f>
        <v>2.4544154236330638E-2</v>
      </c>
      <c r="S226" s="2825">
        <f>Table!S205/Table!S$199</f>
        <v>2.5307105762565483E-2</v>
      </c>
      <c r="T226" s="2825">
        <f>Table!T205/Table!T$199</f>
        <v>2.1729148970362037E-2</v>
      </c>
      <c r="U226" s="2825">
        <f>Table!U205/Table!U$199</f>
        <v>2.3688465053070595E-2</v>
      </c>
      <c r="V226" s="2825">
        <f>Table!V205/Table!V$199</f>
        <v>2.7518315018315018E-2</v>
      </c>
      <c r="W226" s="2825">
        <f>Table!W205/Table!W$199</f>
        <v>2.4110922946655376E-2</v>
      </c>
      <c r="X226" s="2825">
        <f>Table!X205/Table!X$199</f>
        <v>1.7850498305459737E-2</v>
      </c>
      <c r="Y226" s="2825">
        <f>Table!Y205/Table!Y$199</f>
        <v>1.6742127159348683E-2</v>
      </c>
      <c r="Z226" s="2825">
        <f>Table!Z205/Table!Z$199</f>
        <v>1.6495730163498264E-2</v>
      </c>
      <c r="AA226" s="2825">
        <f>Table!AA205/Table!AA$199</f>
        <v>1.5964245171431066E-2</v>
      </c>
      <c r="AB226" s="2825">
        <f>Table!AB205/Table!AB$199</f>
        <v>1.6320725967561709E-2</v>
      </c>
      <c r="AC226" s="2825">
        <f>Table!AC205/Table!AC$199</f>
        <v>1.2718998862343572E-2</v>
      </c>
      <c r="AD226" s="2825">
        <f>Table!AD205/Table!AD$199</f>
        <v>1.4186543712328062E-2</v>
      </c>
      <c r="AE226" s="2825">
        <f>Table!AE205/Table!AE$199</f>
        <v>1.5545620808778703E-2</v>
      </c>
    </row>
    <row r="227" spans="2:31" ht="30" x14ac:dyDescent="0.25">
      <c r="B227" s="2106" t="s">
        <v>43</v>
      </c>
      <c r="C227" s="2107">
        <v>0</v>
      </c>
      <c r="D227" s="2108">
        <v>0</v>
      </c>
      <c r="E227" s="2109">
        <v>0</v>
      </c>
      <c r="F227" s="2110">
        <v>0</v>
      </c>
      <c r="G227" s="2111">
        <v>0</v>
      </c>
      <c r="H227" s="2112">
        <v>0</v>
      </c>
      <c r="I227" s="2113">
        <v>0</v>
      </c>
      <c r="J227" s="2114">
        <v>0</v>
      </c>
      <c r="K227" s="2115">
        <v>0</v>
      </c>
      <c r="L227" s="2116">
        <v>0</v>
      </c>
      <c r="M227" s="2117">
        <v>0</v>
      </c>
      <c r="N227" s="2118">
        <v>0</v>
      </c>
      <c r="O227" s="2119">
        <v>0</v>
      </c>
      <c r="P227" s="2120">
        <v>0</v>
      </c>
      <c r="Q227" s="2121">
        <v>0</v>
      </c>
      <c r="R227" s="2122">
        <v>0</v>
      </c>
      <c r="S227" s="2123">
        <v>0</v>
      </c>
      <c r="T227" s="2124">
        <v>0</v>
      </c>
      <c r="U227" s="2125">
        <v>0</v>
      </c>
      <c r="V227" s="2126">
        <v>0</v>
      </c>
      <c r="W227" s="2127">
        <v>0</v>
      </c>
      <c r="X227" s="2128">
        <v>0</v>
      </c>
      <c r="Y227" s="2129">
        <v>0</v>
      </c>
      <c r="Z227" s="2130">
        <v>0</v>
      </c>
      <c r="AA227" s="2131">
        <v>0</v>
      </c>
      <c r="AB227" s="2132">
        <v>0</v>
      </c>
      <c r="AC227" s="2133">
        <v>0</v>
      </c>
      <c r="AD227" s="2134">
        <v>0</v>
      </c>
      <c r="AE227" s="2135">
        <v>0</v>
      </c>
    </row>
    <row r="228" spans="2:31" ht="15" customHeight="1" x14ac:dyDescent="0.25">
      <c r="B228" s="3462" t="s">
        <v>67</v>
      </c>
      <c r="C228" s="3463"/>
      <c r="D228" s="3464"/>
      <c r="E228" s="3465"/>
      <c r="F228" s="3466"/>
      <c r="G228" s="3467"/>
      <c r="H228" s="3468"/>
      <c r="I228" s="3469"/>
      <c r="J228" s="3470"/>
      <c r="K228" s="3471"/>
      <c r="L228" s="3472"/>
      <c r="M228" s="3473"/>
      <c r="N228" s="3474"/>
      <c r="O228" s="3475"/>
      <c r="P228" s="3476"/>
      <c r="Q228" s="3477"/>
      <c r="R228" s="3478"/>
      <c r="S228" s="3479"/>
      <c r="T228" s="3480"/>
      <c r="U228" s="3481"/>
      <c r="V228" s="3482"/>
      <c r="W228" s="3483"/>
      <c r="X228" s="3484"/>
      <c r="Y228" s="3485"/>
      <c r="Z228" s="3486"/>
      <c r="AA228" s="3487"/>
      <c r="AB228" s="3488"/>
      <c r="AC228" s="3489"/>
      <c r="AD228" s="3490"/>
      <c r="AE228" s="2136" t="s">
        <v>35</v>
      </c>
    </row>
    <row r="229" spans="2:31" x14ac:dyDescent="0.25">
      <c r="B229" s="2137" t="s">
        <v>37</v>
      </c>
      <c r="C229" s="2138" t="s">
        <v>35</v>
      </c>
      <c r="D229" s="2139" t="s">
        <v>35</v>
      </c>
      <c r="E229" s="2140" t="s">
        <v>35</v>
      </c>
      <c r="F229" s="2141" t="s">
        <v>35</v>
      </c>
      <c r="G229" s="2142">
        <v>3362359.5449999999</v>
      </c>
      <c r="H229" s="2143">
        <v>3562579.3820000002</v>
      </c>
      <c r="I229" s="2144">
        <v>3777443.5329999998</v>
      </c>
      <c r="J229" s="2145">
        <v>3895749.523</v>
      </c>
      <c r="K229" s="2146">
        <v>3985864.054</v>
      </c>
      <c r="L229" s="2147">
        <v>4147093.9589999998</v>
      </c>
      <c r="M229" s="2148">
        <v>4293672.0310000004</v>
      </c>
      <c r="N229" s="2149">
        <v>4530934.5159999998</v>
      </c>
      <c r="O229" s="2150">
        <v>4843453.2989999996</v>
      </c>
      <c r="P229" s="2151">
        <v>4983116.1569999997</v>
      </c>
      <c r="Q229" s="2152">
        <v>4741730.2039999999</v>
      </c>
      <c r="R229" s="2153">
        <v>4878025.8569999998</v>
      </c>
      <c r="S229" s="2154">
        <v>5041991.8090000004</v>
      </c>
      <c r="T229" s="2155">
        <v>5042392.7630000003</v>
      </c>
      <c r="U229" s="2156">
        <v>5115131.6940000001</v>
      </c>
      <c r="V229" s="2157">
        <v>5255956.2130000005</v>
      </c>
      <c r="W229" s="2158">
        <v>5510512.4910000004</v>
      </c>
      <c r="X229" s="2159">
        <v>5700289.801</v>
      </c>
      <c r="Y229" s="2160">
        <v>5989420.5619999999</v>
      </c>
      <c r="Z229" s="2161">
        <v>6215161.6390000004</v>
      </c>
      <c r="AA229" s="2162">
        <v>6466710.2390000001</v>
      </c>
      <c r="AB229" s="2163">
        <v>6087392.5140000004</v>
      </c>
      <c r="AC229" s="2164">
        <v>6692306.2520000003</v>
      </c>
      <c r="AD229" s="2165">
        <v>7345937.4270000001</v>
      </c>
      <c r="AE229" s="2166">
        <v>7865189.017</v>
      </c>
    </row>
    <row r="230" spans="2:31" x14ac:dyDescent="0.25">
      <c r="B230" s="2827" t="s">
        <v>83</v>
      </c>
      <c r="C230" s="2825"/>
      <c r="D230" s="2825"/>
      <c r="E230" s="2825"/>
      <c r="F230" s="2825"/>
      <c r="G230" s="2825">
        <f>Table!G209/Table!G$208</f>
        <v>0.38898089947943593</v>
      </c>
      <c r="H230" s="2825">
        <f>Table!H209/Table!H$208</f>
        <v>0.38793831350095331</v>
      </c>
      <c r="I230" s="2825">
        <f>Table!I209/Table!I$208</f>
        <v>0.39934452903231649</v>
      </c>
      <c r="J230" s="2825">
        <f>Table!J209/Table!J$208</f>
        <v>0.39861513952736366</v>
      </c>
      <c r="K230" s="2825">
        <f>Table!K209/Table!K$208</f>
        <v>0.39715653718122351</v>
      </c>
      <c r="L230" s="2825">
        <f>Table!L209/Table!L$208</f>
        <v>0.40196206290527847</v>
      </c>
      <c r="M230" s="2825">
        <f>Table!M209/Table!M$208</f>
        <v>0.40449568529361074</v>
      </c>
      <c r="N230" s="2825">
        <f>Table!N209/Table!N$208</f>
        <v>0.41052217175703837</v>
      </c>
      <c r="O230" s="2825">
        <f>Table!O209/Table!O$208</f>
        <v>0.41823963337536935</v>
      </c>
      <c r="P230" s="2825">
        <f>Table!P209/Table!P$208</f>
        <v>0.40723065787334561</v>
      </c>
      <c r="Q230" s="2825">
        <f>Table!Q209/Table!Q$208</f>
        <v>0.39069660871290868</v>
      </c>
      <c r="R230" s="2825">
        <f>Table!R209/Table!R$208</f>
        <v>0.39722554021340195</v>
      </c>
      <c r="S230" s="2825">
        <f>Table!S209/Table!S$208</f>
        <v>0.3962151989288622</v>
      </c>
      <c r="T230" s="2825">
        <f>Table!T209/Table!T$208</f>
        <v>0.38549685043906079</v>
      </c>
      <c r="U230" s="2825">
        <f>Table!U209/Table!U$208</f>
        <v>0.38959642644721537</v>
      </c>
      <c r="V230" s="2825">
        <f>Table!V209/Table!V$208</f>
        <v>0.3924046335945906</v>
      </c>
      <c r="W230" s="2825">
        <f>Table!W209/Table!W$208</f>
        <v>0.40335236536123753</v>
      </c>
      <c r="X230" s="2825">
        <f>Table!X209/Table!X$208</f>
        <v>0.40492022150902807</v>
      </c>
      <c r="Y230" s="2825">
        <f>Table!Y209/Table!Y$208</f>
        <v>0.40696980883199135</v>
      </c>
      <c r="Z230" s="2825">
        <f>Table!Z209/Table!Z$208</f>
        <v>0.39909271863217505</v>
      </c>
      <c r="AA230" s="2825">
        <f>Table!AA209/Table!AA$208</f>
        <v>0.39359365168233146</v>
      </c>
      <c r="AB230" s="2825">
        <f>Table!AB209/Table!AB$208</f>
        <v>0.39586304141411205</v>
      </c>
      <c r="AC230" s="2825">
        <f>Table!AC209/Table!AC$208</f>
        <v>0.41584456067956388</v>
      </c>
      <c r="AD230" s="2825">
        <f>Table!AD209/Table!AD$208</f>
        <v>0.41189268267505114</v>
      </c>
      <c r="AE230" s="2825">
        <f>Table!AE209/Table!AE$208</f>
        <v>0.40709380488542535</v>
      </c>
    </row>
    <row r="231" spans="2:31" x14ac:dyDescent="0.25">
      <c r="B231" s="2828" t="s">
        <v>84</v>
      </c>
      <c r="C231" s="2174" t="s">
        <v>35</v>
      </c>
      <c r="D231" s="2175" t="s">
        <v>35</v>
      </c>
      <c r="E231" s="2176" t="s">
        <v>35</v>
      </c>
      <c r="F231" s="2177" t="s">
        <v>35</v>
      </c>
      <c r="G231" s="2825">
        <f>Table!G210/Table!G$208</f>
        <v>0.15864797612786641</v>
      </c>
      <c r="H231" s="2825">
        <f>Table!H210/Table!H$208</f>
        <v>0.15924145563403075</v>
      </c>
      <c r="I231" s="2825">
        <f>Table!I210/Table!I$208</f>
        <v>0.18027820911765388</v>
      </c>
      <c r="J231" s="2825">
        <f>Table!J210/Table!J$208</f>
        <v>0.1745158523968213</v>
      </c>
      <c r="K231" s="2825">
        <f>Table!K210/Table!K$208</f>
        <v>0.17948621630970016</v>
      </c>
      <c r="L231" s="2825">
        <f>Table!L210/Table!L$208</f>
        <v>0.18910950851463548</v>
      </c>
      <c r="M231" s="2825">
        <f>Table!M210/Table!M$208</f>
        <v>0.21268704446880154</v>
      </c>
      <c r="N231" s="2825">
        <f>Table!N210/Table!N$208</f>
        <v>0.21190673100589905</v>
      </c>
      <c r="O231" s="2825">
        <f>Table!O210/Table!O$208</f>
        <v>0.2148318587590376</v>
      </c>
      <c r="P231" s="2825">
        <f>Table!P210/Table!P$208</f>
        <v>0.21314691073726222</v>
      </c>
      <c r="Q231" s="2825">
        <f>Table!Q210/Table!Q$208</f>
        <v>0.19890040328842337</v>
      </c>
      <c r="R231" s="2825">
        <f>Table!R210/Table!R$208</f>
        <v>0.18727480184412909</v>
      </c>
      <c r="S231" s="2825">
        <f>Table!S210/Table!S$208</f>
        <v>0.1868470861557911</v>
      </c>
      <c r="T231" s="2825">
        <f>Table!T210/Table!T$208</f>
        <v>0.18100950599105273</v>
      </c>
      <c r="U231" s="2825">
        <f>Table!U210/Table!U$208</f>
        <v>0.17517107287171668</v>
      </c>
      <c r="V231" s="2825">
        <f>Table!V210/Table!V$208</f>
        <v>0.17261154416664221</v>
      </c>
      <c r="W231" s="2825">
        <f>Table!W210/Table!W$208</f>
        <v>0.17304269534587005</v>
      </c>
      <c r="X231" s="2825">
        <f>Table!X210/Table!X$208</f>
        <v>0.17432606220101146</v>
      </c>
      <c r="Y231" s="2825">
        <f>Table!Y210/Table!Y$208</f>
        <v>0.16464409827683113</v>
      </c>
      <c r="Z231" s="2825">
        <f>Table!Z210/Table!Z$208</f>
        <v>0.18300806261556432</v>
      </c>
      <c r="AA231" s="2825">
        <f>Table!AA210/Table!AA$208</f>
        <v>0.17798733978090797</v>
      </c>
      <c r="AB231" s="2825">
        <f>Table!AB210/Table!AB$208</f>
        <v>0.16096789070942363</v>
      </c>
      <c r="AC231" s="2825">
        <f>Table!AC210/Table!AC$208</f>
        <v>0.16697340927785304</v>
      </c>
      <c r="AD231" s="2825">
        <f>Table!AD210/Table!AD$208</f>
        <v>0.17751400312482862</v>
      </c>
      <c r="AE231" s="2825">
        <f>Table!AE210/Table!AE$208</f>
        <v>0.18409496314142093</v>
      </c>
    </row>
    <row r="232" spans="2:31" x14ac:dyDescent="0.25">
      <c r="B232" s="2829" t="s">
        <v>85</v>
      </c>
      <c r="C232" s="2711"/>
      <c r="D232" s="2712"/>
      <c r="E232" s="2713"/>
      <c r="F232" s="2714"/>
      <c r="G232" s="2825"/>
      <c r="H232" s="2825"/>
      <c r="I232" s="2825"/>
      <c r="J232" s="2825"/>
      <c r="K232" s="2825"/>
      <c r="L232" s="2825"/>
      <c r="M232" s="2825"/>
      <c r="N232" s="2825"/>
      <c r="O232" s="2825"/>
      <c r="P232" s="2825"/>
      <c r="Q232" s="2825"/>
      <c r="R232" s="2825"/>
      <c r="S232" s="2825"/>
      <c r="T232" s="2825"/>
      <c r="U232" s="2825"/>
      <c r="V232" s="2825"/>
      <c r="W232" s="2825"/>
      <c r="X232" s="2825"/>
      <c r="Y232" s="2825"/>
      <c r="Z232" s="2825"/>
      <c r="AA232" s="2825"/>
      <c r="AB232" s="2825"/>
      <c r="AC232" s="2825"/>
      <c r="AD232" s="2825"/>
      <c r="AE232" s="2825"/>
    </row>
    <row r="233" spans="2:31" x14ac:dyDescent="0.25">
      <c r="B233" s="2830" t="s">
        <v>86</v>
      </c>
      <c r="C233" s="2180" t="s">
        <v>35</v>
      </c>
      <c r="D233" s="2181" t="s">
        <v>35</v>
      </c>
      <c r="E233" s="2182" t="s">
        <v>35</v>
      </c>
      <c r="F233" s="2183" t="s">
        <v>35</v>
      </c>
      <c r="G233" s="2825">
        <f>Table!G212/Table!G$208</f>
        <v>0.23561818594893019</v>
      </c>
      <c r="H233" s="2825">
        <f>Table!H212/Table!H$208</f>
        <v>0.23022983323274626</v>
      </c>
      <c r="I233" s="2825">
        <f>Table!I212/Table!I$208</f>
        <v>0.22697712134252551</v>
      </c>
      <c r="J233" s="2825">
        <f>Table!J212/Table!J$208</f>
        <v>0.23559273612784629</v>
      </c>
      <c r="K233" s="2825">
        <f>Table!K212/Table!K$208</f>
        <v>0.24225855474197872</v>
      </c>
      <c r="L233" s="2825">
        <f>Table!L212/Table!L$208</f>
        <v>0.24851512029573966</v>
      </c>
      <c r="M233" s="2825">
        <f>Table!M212/Table!M$208</f>
        <v>0.24881781417986903</v>
      </c>
      <c r="N233" s="2825">
        <f>Table!N212/Table!N$208</f>
        <v>0.23992668677249215</v>
      </c>
      <c r="O233" s="2825">
        <f>Table!O212/Table!O$208</f>
        <v>0.24660556532344796</v>
      </c>
      <c r="P233" s="2825">
        <f>Table!P212/Table!P$208</f>
        <v>0.23204588954815741</v>
      </c>
      <c r="Q233" s="2825">
        <f>Table!Q212/Table!Q$208</f>
        <v>0.25597623005931058</v>
      </c>
      <c r="R233" s="2825">
        <f>Table!R212/Table!R$208</f>
        <v>0.27628296249170048</v>
      </c>
      <c r="S233" s="2825">
        <f>Table!S212/Table!S$208</f>
        <v>0.27659471893689452</v>
      </c>
      <c r="T233" s="2825">
        <f>Table!T212/Table!T$208</f>
        <v>0.26590582592528877</v>
      </c>
      <c r="U233" s="2825">
        <f>Table!U212/Table!U$208</f>
        <v>0.27594377543194254</v>
      </c>
      <c r="V233" s="2825">
        <f>Table!V212/Table!V$208</f>
        <v>0.27831775693805305</v>
      </c>
      <c r="W233" s="2825">
        <f>Table!W212/Table!W$208</f>
        <v>0.28714016523450248</v>
      </c>
      <c r="X233" s="2825">
        <f>Table!X212/Table!X$208</f>
        <v>0.28950479565117149</v>
      </c>
      <c r="Y233" s="2825">
        <f>Table!Y212/Table!Y$208</f>
        <v>0.29175817427142148</v>
      </c>
      <c r="Z233" s="2825">
        <f>Table!Z212/Table!Z$208</f>
        <v>0.28512359494206474</v>
      </c>
      <c r="AA233" s="2825">
        <f>Table!AA212/Table!AA$208</f>
        <v>0.28458645266135862</v>
      </c>
      <c r="AB233" s="2825">
        <f>Table!AB212/Table!AB$208</f>
        <v>0.29912211132300753</v>
      </c>
      <c r="AC233" s="2825">
        <f>Table!AC212/Table!AC$208</f>
        <v>0.31975270312266069</v>
      </c>
      <c r="AD233" s="2825">
        <f>Table!AD212/Table!AD$208</f>
        <v>0.30106503321071304</v>
      </c>
      <c r="AE233" s="2825">
        <f>Table!AE212/Table!AE$208</f>
        <v>0.2907813071911719</v>
      </c>
    </row>
    <row r="234" spans="2:31" x14ac:dyDescent="0.25">
      <c r="B234" s="2831" t="s">
        <v>87</v>
      </c>
      <c r="C234" s="2186" t="s">
        <v>35</v>
      </c>
      <c r="D234" s="2187" t="s">
        <v>35</v>
      </c>
      <c r="E234" s="2188" t="s">
        <v>35</v>
      </c>
      <c r="F234" s="2189" t="s">
        <v>35</v>
      </c>
      <c r="G234" s="2825">
        <f>Table!G213/Table!G$208</f>
        <v>0.27149193950309491</v>
      </c>
      <c r="H234" s="2825">
        <f>Table!H213/Table!H$208</f>
        <v>0.27974072561210889</v>
      </c>
      <c r="I234" s="2825">
        <f>Table!I213/Table!I$208</f>
        <v>0.2701013182095649</v>
      </c>
      <c r="J234" s="2825">
        <f>Table!J213/Table!J$208</f>
        <v>0.25733934501070094</v>
      </c>
      <c r="K234" s="2825">
        <f>Table!K213/Table!K$208</f>
        <v>0.25289015300869366</v>
      </c>
      <c r="L234" s="2825">
        <f>Table!L213/Table!L$208</f>
        <v>0.25508029816374767</v>
      </c>
      <c r="M234" s="2825">
        <f>Table!M213/Table!M$208</f>
        <v>0.26227793018503159</v>
      </c>
      <c r="N234" s="2825">
        <f>Table!N213/Table!N$208</f>
        <v>0.2715662228334858</v>
      </c>
      <c r="O234" s="2825">
        <f>Table!O213/Table!O$208</f>
        <v>0.28139049400862703</v>
      </c>
      <c r="P234" s="2825">
        <f>Table!P213/Table!P$208</f>
        <v>0.2788514478177424</v>
      </c>
      <c r="Q234" s="2825">
        <f>Table!Q213/Table!Q$208</f>
        <v>0.24430684617112952</v>
      </c>
      <c r="R234" s="2825">
        <f>Table!R213/Table!R$208</f>
        <v>0.24378389860045316</v>
      </c>
      <c r="S234" s="2825">
        <f>Table!S213/Table!S$208</f>
        <v>0.25379279954276235</v>
      </c>
      <c r="T234" s="2825">
        <f>Table!T213/Table!T$208</f>
        <v>0.25657923456529758</v>
      </c>
      <c r="U234" s="2825">
        <f>Table!U213/Table!U$208</f>
        <v>0.25207023039163079</v>
      </c>
      <c r="V234" s="2825">
        <f>Table!V213/Table!V$208</f>
        <v>0.25493828879220415</v>
      </c>
      <c r="W234" s="2825">
        <f>Table!W213/Table!W$208</f>
        <v>0.26271201045954246</v>
      </c>
      <c r="X234" s="2825">
        <f>Table!X213/Table!X$208</f>
        <v>0.26648321544005937</v>
      </c>
      <c r="Y234" s="2825">
        <f>Table!Y213/Table!Y$208</f>
        <v>0.267943779062704</v>
      </c>
      <c r="Z234" s="2825">
        <f>Table!Z213/Table!Z$208</f>
        <v>0.27201063183680191</v>
      </c>
      <c r="AA234" s="2825">
        <f>Table!AA213/Table!AA$208</f>
        <v>0.29093080665698867</v>
      </c>
      <c r="AB234" s="2825">
        <f>Table!AB213/Table!AB$208</f>
        <v>0.28505068837309716</v>
      </c>
      <c r="AC234" s="2825">
        <f>Table!AC213/Table!AC$208</f>
        <v>0.27140115014312666</v>
      </c>
      <c r="AD234" s="2825">
        <f>Table!AD213/Table!AD$208</f>
        <v>0.2720240738689701</v>
      </c>
      <c r="AE234" s="2825">
        <f>Table!AE213/Table!AE$208</f>
        <v>0.26833098446219539</v>
      </c>
    </row>
    <row r="235" spans="2:31" x14ac:dyDescent="0.25">
      <c r="B235" s="2832" t="s">
        <v>88</v>
      </c>
      <c r="C235" s="2895"/>
      <c r="D235" s="2896"/>
      <c r="E235" s="2897"/>
      <c r="F235" s="2898"/>
      <c r="G235" s="2825">
        <f>G233/G234</f>
        <v>0.86786438809261301</v>
      </c>
      <c r="H235" s="2825">
        <f t="shared" ref="H235:AE235" si="25">H233/H234</f>
        <v>0.82301149655265105</v>
      </c>
      <c r="I235" s="2825">
        <f t="shared" si="25"/>
        <v>0.84034066492937143</v>
      </c>
      <c r="J235" s="2825">
        <f t="shared" si="25"/>
        <v>0.9154944266996935</v>
      </c>
      <c r="K235" s="2825">
        <f t="shared" si="25"/>
        <v>0.95795961946233055</v>
      </c>
      <c r="L235" s="2825">
        <f t="shared" si="25"/>
        <v>0.9742623091031769</v>
      </c>
      <c r="M235" s="2825">
        <f t="shared" si="25"/>
        <v>0.9486799518523471</v>
      </c>
      <c r="N235" s="2825">
        <f t="shared" si="25"/>
        <v>0.8834923734959711</v>
      </c>
      <c r="O235" s="2825">
        <f t="shared" si="25"/>
        <v>0.87638200498659125</v>
      </c>
      <c r="P235" s="2825">
        <f t="shared" si="25"/>
        <v>0.83214877083881178</v>
      </c>
      <c r="Q235" s="2825">
        <f t="shared" si="25"/>
        <v>1.0477652758040477</v>
      </c>
      <c r="R235" s="2825">
        <f t="shared" si="25"/>
        <v>1.133310953175424</v>
      </c>
      <c r="S235" s="2825">
        <f t="shared" si="25"/>
        <v>1.0898446269366684</v>
      </c>
      <c r="T235" s="2825">
        <f t="shared" si="25"/>
        <v>1.0363497512797266</v>
      </c>
      <c r="U235" s="2825">
        <f t="shared" si="25"/>
        <v>1.0947098949495957</v>
      </c>
      <c r="V235" s="2825">
        <f t="shared" si="25"/>
        <v>1.0917063821861028</v>
      </c>
      <c r="W235" s="2825">
        <f t="shared" si="25"/>
        <v>1.0929845374493146</v>
      </c>
      <c r="X235" s="2825">
        <f t="shared" si="25"/>
        <v>1.08639035735551</v>
      </c>
      <c r="Y235" s="2825">
        <f t="shared" si="25"/>
        <v>1.0888783284763048</v>
      </c>
      <c r="Z235" s="2825">
        <f t="shared" si="25"/>
        <v>1.0482075388624155</v>
      </c>
      <c r="AA235" s="2825">
        <f t="shared" si="25"/>
        <v>0.97819291099305916</v>
      </c>
      <c r="AB235" s="2825">
        <f t="shared" si="25"/>
        <v>1.0493646341646177</v>
      </c>
      <c r="AC235" s="2825">
        <f t="shared" si="25"/>
        <v>1.1781552987304411</v>
      </c>
      <c r="AD235" s="2825">
        <f t="shared" si="25"/>
        <v>1.1067587839881097</v>
      </c>
      <c r="AE235" s="2825">
        <f t="shared" si="25"/>
        <v>1.0836665313697289</v>
      </c>
    </row>
    <row r="236" spans="2:31" x14ac:dyDescent="0.25">
      <c r="B236" s="74" t="s">
        <v>42</v>
      </c>
      <c r="C236" s="2191" t="s">
        <v>35</v>
      </c>
      <c r="D236" s="2192" t="s">
        <v>35</v>
      </c>
      <c r="E236" s="2193" t="s">
        <v>35</v>
      </c>
      <c r="F236" s="2194" t="s">
        <v>35</v>
      </c>
      <c r="G236" s="2825">
        <f>Table!G214/Table!G$208</f>
        <v>0.10384880982064471</v>
      </c>
      <c r="H236" s="2825">
        <f>Table!H214/Table!H$208</f>
        <v>9.9044399184184603E-2</v>
      </c>
      <c r="I236" s="2825">
        <f>Table!I214/Table!I$208</f>
        <v>0.10579618744946934</v>
      </c>
      <c r="J236" s="2825">
        <f>Table!J214/Table!J$208</f>
        <v>9.980146599798756E-2</v>
      </c>
      <c r="K236" s="2825">
        <f>Table!K214/Table!K$208</f>
        <v>0.10626808236431862</v>
      </c>
      <c r="L236" s="2825">
        <f>Table!L214/Table!L$208</f>
        <v>0.10899509120659354</v>
      </c>
      <c r="M236" s="2825">
        <f>Table!M214/Table!M$208</f>
        <v>0.1112556063354543</v>
      </c>
      <c r="N236" s="2825">
        <f>Table!N214/Table!N$208</f>
        <v>0.11719748158030636</v>
      </c>
      <c r="O236" s="2825">
        <f>Table!O214/Table!O$208</f>
        <v>0.11606617604411958</v>
      </c>
      <c r="P236" s="2825">
        <f>Table!P214/Table!P$208</f>
        <v>0.11079572410428132</v>
      </c>
      <c r="Q236" s="2825">
        <f>Table!Q214/Table!Q$208</f>
        <v>0.10687227845899901</v>
      </c>
      <c r="R236" s="2825">
        <f>Table!R214/Table!R$208</f>
        <v>0.10065723984761527</v>
      </c>
      <c r="S236" s="2825">
        <f>Table!S214/Table!S$208</f>
        <v>9.9106541833401104E-2</v>
      </c>
      <c r="T236" s="2825">
        <f>Table!T214/Table!T$208</f>
        <v>9.7894425672813631E-2</v>
      </c>
      <c r="U236" s="2825">
        <f>Table!U214/Table!U$208</f>
        <v>9.232215281160186E-2</v>
      </c>
      <c r="V236" s="2825">
        <f>Table!V214/Table!V$208</f>
        <v>9.00616711591119E-2</v>
      </c>
      <c r="W236" s="2825">
        <f>Table!W214/Table!W$208</f>
        <v>8.9182040049801473E-2</v>
      </c>
      <c r="X236" s="2825">
        <f>Table!X214/Table!X$208</f>
        <v>8.9083132510052856E-2</v>
      </c>
      <c r="Y236" s="2825">
        <f>Table!Y214/Table!Y$208</f>
        <v>8.7319615981800394E-2</v>
      </c>
      <c r="Z236" s="2825">
        <f>Table!Z214/Table!Z$208</f>
        <v>9.045742169276666E-2</v>
      </c>
      <c r="AA236" s="2825">
        <f>Table!AA214/Table!AA$208</f>
        <v>8.5108573672293436E-2</v>
      </c>
      <c r="AB236" s="2825">
        <f>Table!AB214/Table!AB$208</f>
        <v>7.6882582492141791E-2</v>
      </c>
      <c r="AC236" s="2825">
        <f>Table!AC214/Table!AC$208</f>
        <v>8.2383728594376218E-2</v>
      </c>
      <c r="AD236" s="2825">
        <f>Table!AD214/Table!AD$208</f>
        <v>8.9829279622697919E-2</v>
      </c>
      <c r="AE236" s="2825">
        <f>Table!AE214/Table!AE$208</f>
        <v>8.4758300467394507E-2</v>
      </c>
    </row>
    <row r="237" spans="2:31" ht="15" customHeight="1" x14ac:dyDescent="0.25">
      <c r="B237" s="3375" t="s">
        <v>68</v>
      </c>
      <c r="C237" s="3376"/>
      <c r="D237" s="3377"/>
      <c r="E237" s="3378"/>
      <c r="F237" s="3379"/>
      <c r="G237" s="3380"/>
      <c r="H237" s="3381"/>
      <c r="I237" s="3382"/>
      <c r="J237" s="3383"/>
      <c r="K237" s="3384"/>
      <c r="L237" s="3385"/>
      <c r="M237" s="3386"/>
      <c r="N237" s="3387"/>
      <c r="O237" s="3388"/>
      <c r="P237" s="3389"/>
      <c r="Q237" s="3390"/>
      <c r="R237" s="3391"/>
      <c r="S237" s="3392"/>
      <c r="T237" s="3393"/>
      <c r="U237" s="3394"/>
      <c r="V237" s="3395"/>
      <c r="W237" s="3396"/>
      <c r="X237" s="3397"/>
      <c r="Y237" s="3398"/>
      <c r="Z237" s="3399"/>
      <c r="AA237" s="3400"/>
      <c r="AB237" s="3401"/>
      <c r="AC237" s="3402"/>
      <c r="AD237" s="3403"/>
      <c r="AE237" s="2703" t="s">
        <v>35</v>
      </c>
    </row>
    <row r="238" spans="2:31" x14ac:dyDescent="0.25">
      <c r="B238" s="2196" t="s">
        <v>37</v>
      </c>
      <c r="C238" s="2197" t="s">
        <v>35</v>
      </c>
      <c r="D238" s="2198" t="s">
        <v>35</v>
      </c>
      <c r="E238" s="2199" t="s">
        <v>35</v>
      </c>
      <c r="F238" s="2200" t="s">
        <v>35</v>
      </c>
      <c r="G238" s="2201">
        <v>3725406.949</v>
      </c>
      <c r="H238" s="2202">
        <v>3981402.6349999998</v>
      </c>
      <c r="I238" s="2203">
        <v>4201883.7280000001</v>
      </c>
      <c r="J238" s="2204">
        <v>4330752.3770000003</v>
      </c>
      <c r="K238" s="2205">
        <v>4429027.9970000004</v>
      </c>
      <c r="L238" s="2206">
        <v>4625714.9040000001</v>
      </c>
      <c r="M238" s="2207">
        <v>4826815.091</v>
      </c>
      <c r="N238" s="2208">
        <v>5124670.4879999999</v>
      </c>
      <c r="O238" s="2209">
        <v>5504841.801</v>
      </c>
      <c r="P238" s="2210">
        <v>5711547.858</v>
      </c>
      <c r="Q238" s="2211">
        <v>5389564.4809999997</v>
      </c>
      <c r="R238" s="2212">
        <v>5599822.2810000004</v>
      </c>
      <c r="S238" s="2213">
        <v>5819003.8569999998</v>
      </c>
      <c r="T238" s="2214">
        <v>5832830.6330000004</v>
      </c>
      <c r="U238" s="2215">
        <v>5903954.8300000001</v>
      </c>
      <c r="V238" s="2216">
        <v>6064584.6529999999</v>
      </c>
      <c r="W238" s="2217">
        <v>6371178.3940000003</v>
      </c>
      <c r="X238" s="2218">
        <v>6586987.8159999996</v>
      </c>
      <c r="Y238" s="2219">
        <v>6936532.9730000002</v>
      </c>
      <c r="Z238" s="2220">
        <v>7198247.2520000003</v>
      </c>
      <c r="AA238" s="2221">
        <v>7512148.4079999998</v>
      </c>
      <c r="AB238" s="2222">
        <v>7114827.159</v>
      </c>
      <c r="AC238" s="2223">
        <v>7850944.8449999997</v>
      </c>
      <c r="AD238" s="2224">
        <v>8662229.8139999993</v>
      </c>
      <c r="AE238" s="2225">
        <v>9275664.5329999998</v>
      </c>
    </row>
    <row r="239" spans="2:31" x14ac:dyDescent="0.25">
      <c r="B239" s="2827" t="s">
        <v>83</v>
      </c>
      <c r="C239" s="2825"/>
      <c r="D239" s="2825"/>
      <c r="E239" s="2825"/>
      <c r="F239" s="2825"/>
      <c r="G239" s="2825">
        <f>Table!G217/Table!G$216</f>
        <v>0.39144702808959703</v>
      </c>
      <c r="H239" s="2825">
        <f>Table!H217/Table!H$216</f>
        <v>0.39211742308944503</v>
      </c>
      <c r="I239" s="2825">
        <f>Table!I217/Table!I$216</f>
        <v>0.39878011184296552</v>
      </c>
      <c r="J239" s="2825">
        <f>Table!J217/Table!J$216</f>
        <v>0.39812561378024752</v>
      </c>
      <c r="K239" s="2825">
        <f>Table!K217/Table!K$216</f>
        <v>0.3981681242947645</v>
      </c>
      <c r="L239" s="2825">
        <f>Table!L217/Table!L$216</f>
        <v>0.40407525881839729</v>
      </c>
      <c r="M239" s="2825">
        <f>Table!M217/Table!M$216</f>
        <v>0.40758748769261854</v>
      </c>
      <c r="N239" s="2825">
        <f>Table!N217/Table!N$216</f>
        <v>0.41507750233933766</v>
      </c>
      <c r="O239" s="2825">
        <f>Table!O217/Table!O$216</f>
        <v>0.42199469901288833</v>
      </c>
      <c r="P239" s="2825">
        <f>Table!P217/Table!P$216</f>
        <v>0.41272424779927247</v>
      </c>
      <c r="Q239" s="2825">
        <f>Table!Q217/Table!Q$216</f>
        <v>0.39898220757127945</v>
      </c>
      <c r="R239" s="2825">
        <f>Table!R217/Table!R$216</f>
        <v>0.40659431535993795</v>
      </c>
      <c r="S239" s="2825">
        <f>Table!S217/Table!S$216</f>
        <v>0.40623648999341283</v>
      </c>
      <c r="T239" s="2825">
        <f>Table!T217/Table!T$216</f>
        <v>0.39574170917020718</v>
      </c>
      <c r="U239" s="2825">
        <f>Table!U217/Table!U$216</f>
        <v>0.39673626213385393</v>
      </c>
      <c r="V239" s="2825">
        <f>Table!V217/Table!V$216</f>
        <v>0.39770632679074835</v>
      </c>
      <c r="W239" s="2825">
        <f>Table!W217/Table!W$216</f>
        <v>0.40852935379806576</v>
      </c>
      <c r="X239" s="2825">
        <f>Table!X217/Table!X$216</f>
        <v>0.40749635817822827</v>
      </c>
      <c r="Y239" s="2825">
        <f>Table!Y217/Table!Y$216</f>
        <v>0.40931135198511304</v>
      </c>
      <c r="Z239" s="2825">
        <f>Table!Z217/Table!Z$216</f>
        <v>0.40272353928376853</v>
      </c>
      <c r="AA239" s="2825">
        <f>Table!AA217/Table!AA$216</f>
        <v>0.3981869519988111</v>
      </c>
      <c r="AB239" s="2825">
        <f>Table!AB217/Table!AB$216</f>
        <v>0.40217175606849331</v>
      </c>
      <c r="AC239" s="2825">
        <f>Table!AC217/Table!AC$216</f>
        <v>0.42131006666688675</v>
      </c>
      <c r="AD239" s="2825">
        <f>Table!AD217/Table!AD$216</f>
        <v>0.41885042744402345</v>
      </c>
      <c r="AE239" s="2825">
        <f>Table!AE217/Table!AE$216</f>
        <v>0.41276010960617648</v>
      </c>
    </row>
    <row r="240" spans="2:31" x14ac:dyDescent="0.25">
      <c r="B240" s="2828" t="s">
        <v>84</v>
      </c>
      <c r="C240" s="2233" t="s">
        <v>35</v>
      </c>
      <c r="D240" s="2234" t="s">
        <v>35</v>
      </c>
      <c r="E240" s="2235" t="s">
        <v>35</v>
      </c>
      <c r="F240" s="2236" t="s">
        <v>35</v>
      </c>
      <c r="G240" s="2825">
        <f>Table!G218/Table!G$216</f>
        <v>0.15137737528667253</v>
      </c>
      <c r="H240" s="2825">
        <f>Table!H218/Table!H$216</f>
        <v>0.1535643863232353</v>
      </c>
      <c r="I240" s="2825">
        <f>Table!I218/Table!I$216</f>
        <v>0.17378156738591169</v>
      </c>
      <c r="J240" s="2825">
        <f>Table!J218/Table!J$216</f>
        <v>0.16489733624869549</v>
      </c>
      <c r="K240" s="2825">
        <f>Table!K218/Table!K$216</f>
        <v>0.16824421449521826</v>
      </c>
      <c r="L240" s="2825">
        <f>Table!L218/Table!L$216</f>
        <v>0.17706964242721196</v>
      </c>
      <c r="M240" s="2825">
        <f>Table!M218/Table!M$216</f>
        <v>0.19695731242056994</v>
      </c>
      <c r="N240" s="2825">
        <f>Table!N218/Table!N$216</f>
        <v>0.20162619855044073</v>
      </c>
      <c r="O240" s="2825">
        <f>Table!O218/Table!O$216</f>
        <v>0.20725329567231424</v>
      </c>
      <c r="P240" s="2825">
        <f>Table!P218/Table!P$216</f>
        <v>0.20097723271723128</v>
      </c>
      <c r="Q240" s="2825">
        <f>Table!Q218/Table!Q$216</f>
        <v>0.18720354771663275</v>
      </c>
      <c r="R240" s="2825">
        <f>Table!R218/Table!R$216</f>
        <v>0.17618836940926119</v>
      </c>
      <c r="S240" s="2825">
        <f>Table!S218/Table!S$216</f>
        <v>0.17629168350444646</v>
      </c>
      <c r="T240" s="2825">
        <f>Table!T218/Table!T$216</f>
        <v>0.17273824542706767</v>
      </c>
      <c r="U240" s="2825">
        <f>Table!U218/Table!U$216</f>
        <v>0.16736133120279864</v>
      </c>
      <c r="V240" s="2825">
        <f>Table!V218/Table!V$216</f>
        <v>0.16515828877288186</v>
      </c>
      <c r="W240" s="2825">
        <f>Table!W218/Table!W$216</f>
        <v>0.16694914694831711</v>
      </c>
      <c r="X240" s="2825">
        <f>Table!X218/Table!X$216</f>
        <v>0.16930478846711319</v>
      </c>
      <c r="Y240" s="2825">
        <f>Table!Y218/Table!Y$216</f>
        <v>0.16129106746027508</v>
      </c>
      <c r="Z240" s="2825">
        <f>Table!Z218/Table!Z$216</f>
        <v>0.17448364252683723</v>
      </c>
      <c r="AA240" s="2825">
        <f>Table!AA218/Table!AA$216</f>
        <v>0.17084661997764844</v>
      </c>
      <c r="AB240" s="2825">
        <f>Table!AB218/Table!AB$216</f>
        <v>0.15325615843855053</v>
      </c>
      <c r="AC240" s="2825">
        <f>Table!AC218/Table!AC$216</f>
        <v>0.15949061653347935</v>
      </c>
      <c r="AD240" s="2825">
        <f>Table!AD218/Table!AD$216</f>
        <v>0.16693142370616965</v>
      </c>
      <c r="AE240" s="2825">
        <f>Table!AE218/Table!AE$216</f>
        <v>0.17023444255330783</v>
      </c>
    </row>
    <row r="241" spans="2:31" x14ac:dyDescent="0.25">
      <c r="B241" s="2829" t="s">
        <v>85</v>
      </c>
      <c r="C241" s="2705"/>
      <c r="D241" s="2706"/>
      <c r="E241" s="2707"/>
      <c r="F241" s="2708"/>
      <c r="G241" s="2825"/>
      <c r="H241" s="2825"/>
      <c r="I241" s="2825"/>
      <c r="J241" s="2825"/>
      <c r="K241" s="2825"/>
      <c r="L241" s="2825"/>
      <c r="M241" s="2825"/>
      <c r="N241" s="2825"/>
      <c r="O241" s="2825"/>
      <c r="P241" s="2825"/>
      <c r="Q241" s="2825"/>
      <c r="R241" s="2825"/>
      <c r="S241" s="2825"/>
      <c r="T241" s="2825"/>
      <c r="U241" s="2825"/>
      <c r="V241" s="2825"/>
      <c r="W241" s="2825"/>
      <c r="X241" s="2825"/>
      <c r="Y241" s="2825"/>
      <c r="Z241" s="2825"/>
      <c r="AA241" s="2825"/>
      <c r="AB241" s="2825"/>
      <c r="AC241" s="2825"/>
      <c r="AD241" s="2825"/>
      <c r="AE241" s="2825"/>
    </row>
    <row r="242" spans="2:31" x14ac:dyDescent="0.25">
      <c r="B242" s="2830" t="s">
        <v>86</v>
      </c>
      <c r="C242" s="2239" t="s">
        <v>35</v>
      </c>
      <c r="D242" s="2240" t="s">
        <v>35</v>
      </c>
      <c r="E242" s="2241" t="s">
        <v>35</v>
      </c>
      <c r="F242" s="2242" t="s">
        <v>35</v>
      </c>
      <c r="G242" s="2825">
        <f>Table!G220/Table!G$216</f>
        <v>0.21208189997068611</v>
      </c>
      <c r="H242" s="2825">
        <f>Table!H220/Table!H$216</f>
        <v>0.2053923068135422</v>
      </c>
      <c r="I242" s="2825">
        <f>Table!I220/Table!I$216</f>
        <v>0.20344505540130511</v>
      </c>
      <c r="J242" s="2825">
        <f>Table!J220/Table!J$216</f>
        <v>0.21129177437837354</v>
      </c>
      <c r="K242" s="2825">
        <f>Table!K220/Table!K$216</f>
        <v>0.21742487990491496</v>
      </c>
      <c r="L242" s="2825">
        <f>Table!L220/Table!L$216</f>
        <v>0.22216503569486723</v>
      </c>
      <c r="M242" s="2825">
        <f>Table!M220/Table!M$216</f>
        <v>0.22073249717132498</v>
      </c>
      <c r="N242" s="2825">
        <f>Table!N220/Table!N$216</f>
        <v>0.21151733414530632</v>
      </c>
      <c r="O242" s="2825">
        <f>Table!O220/Table!O$216</f>
        <v>0.21633431616866486</v>
      </c>
      <c r="P242" s="2825">
        <f>Table!P220/Table!P$216</f>
        <v>0.20184921743927386</v>
      </c>
      <c r="Q242" s="2825">
        <f>Table!Q220/Table!Q$216</f>
        <v>0.22464886198344008</v>
      </c>
      <c r="R242" s="2825">
        <f>Table!R220/Table!R$216</f>
        <v>0.23998852590984945</v>
      </c>
      <c r="S242" s="2825">
        <f>Table!S220/Table!S$216</f>
        <v>0.23885562620971815</v>
      </c>
      <c r="T242" s="2825">
        <f>Table!T220/Table!T$216</f>
        <v>0.22900119669690366</v>
      </c>
      <c r="U242" s="2825">
        <f>Table!U220/Table!U$216</f>
        <v>0.23831709940818419</v>
      </c>
      <c r="V242" s="2825">
        <f>Table!V220/Table!V$216</f>
        <v>0.24121352522095107</v>
      </c>
      <c r="W242" s="2825">
        <f>Table!W220/Table!W$216</f>
        <v>0.24876270807643186</v>
      </c>
      <c r="X242" s="2825">
        <f>Table!X220/Table!X$216</f>
        <v>0.25113604459068173</v>
      </c>
      <c r="Y242" s="2825">
        <f>Table!Y220/Table!Y$216</f>
        <v>0.25231222974195794</v>
      </c>
      <c r="Z242" s="2825">
        <f>Table!Z220/Table!Z$216</f>
        <v>0.24593706438090557</v>
      </c>
      <c r="AA242" s="2825">
        <f>Table!AA220/Table!AA$216</f>
        <v>0.24498019748535055</v>
      </c>
      <c r="AB242" s="2825">
        <f>Table!AB220/Table!AB$216</f>
        <v>0.25585894898980244</v>
      </c>
      <c r="AC242" s="2825">
        <f>Table!AC220/Table!AC$216</f>
        <v>0.27225486339674809</v>
      </c>
      <c r="AD242" s="2825">
        <f>Table!AD220/Table!AD$216</f>
        <v>0.25550069537221576</v>
      </c>
      <c r="AE242" s="2825">
        <f>Table!AE220/Table!AE$216</f>
        <v>0.24665426889911926</v>
      </c>
    </row>
    <row r="243" spans="2:31" x14ac:dyDescent="0.25">
      <c r="B243" s="2831" t="s">
        <v>87</v>
      </c>
      <c r="C243" s="2245" t="s">
        <v>35</v>
      </c>
      <c r="D243" s="2246" t="s">
        <v>35</v>
      </c>
      <c r="E243" s="2247" t="s">
        <v>35</v>
      </c>
      <c r="F243" s="2248" t="s">
        <v>35</v>
      </c>
      <c r="G243" s="2825">
        <f>Table!G221/Table!G$216</f>
        <v>0.24437216560619385</v>
      </c>
      <c r="H243" s="2825">
        <f>Table!H221/Table!H$216</f>
        <v>0.24956189272430473</v>
      </c>
      <c r="I243" s="2825">
        <f>Table!I221/Table!I$216</f>
        <v>0.24209831071117352</v>
      </c>
      <c r="J243" s="2825">
        <f>Table!J221/Table!J$216</f>
        <v>0.23079526015255888</v>
      </c>
      <c r="K243" s="2825">
        <f>Table!K221/Table!K$216</f>
        <v>0.22696664398750754</v>
      </c>
      <c r="L243" s="2825">
        <f>Table!L221/Table!L$216</f>
        <v>0.2280341070562131</v>
      </c>
      <c r="M243" s="2825">
        <f>Table!M221/Table!M$216</f>
        <v>0.2326733022452232</v>
      </c>
      <c r="N243" s="2825">
        <f>Table!N221/Table!N$216</f>
        <v>0.23941048105297635</v>
      </c>
      <c r="O243" s="2825">
        <f>Table!O221/Table!O$216</f>
        <v>0.24684933617729268</v>
      </c>
      <c r="P243" s="2825">
        <f>Table!P221/Table!P$216</f>
        <v>0.2425638593875569</v>
      </c>
      <c r="Q243" s="2825">
        <f>Table!Q221/Table!Q$216</f>
        <v>0.21440762274837377</v>
      </c>
      <c r="R243" s="2825">
        <f>Table!R221/Table!R$216</f>
        <v>0.21175876332742186</v>
      </c>
      <c r="S243" s="2825">
        <f>Table!S221/Table!S$216</f>
        <v>0.21916484268137623</v>
      </c>
      <c r="T243" s="2825">
        <f>Table!T221/Table!T$216</f>
        <v>0.22096902750651867</v>
      </c>
      <c r="U243" s="2825">
        <f>Table!U221/Table!U$216</f>
        <v>0.21769886296602547</v>
      </c>
      <c r="V243" s="2825">
        <f>Table!V221/Table!V$216</f>
        <v>0.220950916067679</v>
      </c>
      <c r="W243" s="2825">
        <f>Table!W221/Table!W$216</f>
        <v>0.22759947607032627</v>
      </c>
      <c r="X243" s="2825">
        <f>Table!X221/Table!X$216</f>
        <v>0.23116556851811237</v>
      </c>
      <c r="Y243" s="2825">
        <f>Table!Y221/Table!Y$216</f>
        <v>0.23171756030356935</v>
      </c>
      <c r="Z243" s="2825">
        <f>Table!Z221/Table!Z$216</f>
        <v>0.23462630754193278</v>
      </c>
      <c r="AA243" s="2825">
        <f>Table!AA221/Table!AA$216</f>
        <v>0.25044159974196423</v>
      </c>
      <c r="AB243" s="2825">
        <f>Table!AB221/Table!AB$216</f>
        <v>0.24382272916362163</v>
      </c>
      <c r="AC243" s="2825">
        <f>Table!AC221/Table!AC$216</f>
        <v>0.23108571823266852</v>
      </c>
      <c r="AD243" s="2825">
        <f>Table!AD221/Table!AD$216</f>
        <v>0.23085490629813765</v>
      </c>
      <c r="AE243" s="2825">
        <f>Table!AE221/Table!AE$216</f>
        <v>0.22761085791526114</v>
      </c>
    </row>
    <row r="244" spans="2:31" x14ac:dyDescent="0.25">
      <c r="B244" s="2832" t="s">
        <v>88</v>
      </c>
      <c r="C244" s="2899"/>
      <c r="D244" s="2900"/>
      <c r="E244" s="2901"/>
      <c r="F244" s="2902"/>
      <c r="G244" s="2825">
        <f>G242/G243</f>
        <v>0.86786438809261301</v>
      </c>
      <c r="H244" s="2825">
        <f t="shared" ref="H244:AE244" si="26">H242/H243</f>
        <v>0.82301149655265105</v>
      </c>
      <c r="I244" s="2825">
        <f t="shared" si="26"/>
        <v>0.84034066492937143</v>
      </c>
      <c r="J244" s="2825">
        <f t="shared" si="26"/>
        <v>0.91549442669969361</v>
      </c>
      <c r="K244" s="2825">
        <f t="shared" si="26"/>
        <v>0.95795961946233044</v>
      </c>
      <c r="L244" s="2825">
        <f t="shared" si="26"/>
        <v>0.9742623091031769</v>
      </c>
      <c r="M244" s="2825">
        <f t="shared" si="26"/>
        <v>0.94867995185234721</v>
      </c>
      <c r="N244" s="2825">
        <f t="shared" si="26"/>
        <v>0.88349237349597121</v>
      </c>
      <c r="O244" s="2825">
        <f t="shared" si="26"/>
        <v>0.87638200498659125</v>
      </c>
      <c r="P244" s="2825">
        <f t="shared" si="26"/>
        <v>0.83214877083881189</v>
      </c>
      <c r="Q244" s="2825">
        <f t="shared" si="26"/>
        <v>1.0477652758040479</v>
      </c>
      <c r="R244" s="2825">
        <f t="shared" si="26"/>
        <v>1.133310953175424</v>
      </c>
      <c r="S244" s="2825">
        <f t="shared" si="26"/>
        <v>1.0898446269366686</v>
      </c>
      <c r="T244" s="2825">
        <f t="shared" si="26"/>
        <v>1.0363497512797264</v>
      </c>
      <c r="U244" s="2825">
        <f t="shared" si="26"/>
        <v>1.0947098949495957</v>
      </c>
      <c r="V244" s="2825">
        <f t="shared" si="26"/>
        <v>1.0917063821861028</v>
      </c>
      <c r="W244" s="2825">
        <f t="shared" si="26"/>
        <v>1.0929845374493143</v>
      </c>
      <c r="X244" s="2825">
        <f t="shared" si="26"/>
        <v>1.08639035735551</v>
      </c>
      <c r="Y244" s="2825">
        <f t="shared" si="26"/>
        <v>1.0888783284763048</v>
      </c>
      <c r="Z244" s="2825">
        <f t="shared" si="26"/>
        <v>1.0482075388624155</v>
      </c>
      <c r="AA244" s="2825">
        <f t="shared" si="26"/>
        <v>0.97819291099305916</v>
      </c>
      <c r="AB244" s="2825">
        <f t="shared" si="26"/>
        <v>1.0493646341646174</v>
      </c>
      <c r="AC244" s="2825">
        <f t="shared" si="26"/>
        <v>1.1781552987304409</v>
      </c>
      <c r="AD244" s="2825">
        <f t="shared" si="26"/>
        <v>1.1067587839881095</v>
      </c>
      <c r="AE244" s="2825">
        <f t="shared" si="26"/>
        <v>1.0836665313697289</v>
      </c>
    </row>
    <row r="245" spans="2:31" x14ac:dyDescent="0.25">
      <c r="B245" s="74" t="s">
        <v>42</v>
      </c>
      <c r="C245" s="2250" t="s">
        <v>35</v>
      </c>
      <c r="D245" s="2251" t="s">
        <v>35</v>
      </c>
      <c r="E245" s="2252" t="s">
        <v>35</v>
      </c>
      <c r="F245" s="2253" t="s">
        <v>35</v>
      </c>
      <c r="G245" s="2825">
        <f>Table!G222/Table!G$216</f>
        <v>9.7892202507199141E-2</v>
      </c>
      <c r="H245" s="2825">
        <f>Table!H222/Table!H$216</f>
        <v>9.2897404089875485E-2</v>
      </c>
      <c r="I245" s="2825">
        <f>Table!I222/Table!I$216</f>
        <v>9.9059003415992261E-2</v>
      </c>
      <c r="J245" s="2825">
        <f>Table!J222/Table!J$216</f>
        <v>9.2550944194515483E-2</v>
      </c>
      <c r="K245" s="2825">
        <f>Table!K222/Table!K$216</f>
        <v>9.9274983409218392E-2</v>
      </c>
      <c r="L245" s="2825">
        <f>Table!L222/Table!L$216</f>
        <v>0.10096480052460392</v>
      </c>
      <c r="M245" s="2825">
        <f>Table!M222/Table!M$216</f>
        <v>0.10449915959204013</v>
      </c>
      <c r="N245" s="2825">
        <f>Table!N222/Table!N$216</f>
        <v>0.10639821298236204</v>
      </c>
      <c r="O245" s="2825">
        <f>Table!O222/Table!O$216</f>
        <v>0.10655380232980309</v>
      </c>
      <c r="P245" s="2825">
        <f>Table!P222/Table!P$216</f>
        <v>0.10254722578831729</v>
      </c>
      <c r="Q245" s="2825">
        <f>Table!Q222/Table!Q$216</f>
        <v>9.8184959116368417E-2</v>
      </c>
      <c r="R245" s="2825">
        <f>Table!R222/Table!R$216</f>
        <v>9.1551236617208168E-2</v>
      </c>
      <c r="S245" s="2825">
        <f>Table!S222/Table!S$216</f>
        <v>8.9975246098236983E-2</v>
      </c>
      <c r="T245" s="2825">
        <f>Table!T222/Table!T$216</f>
        <v>8.7974475043865435E-2</v>
      </c>
      <c r="U245" s="2825">
        <f>Table!U222/Table!U$216</f>
        <v>8.4493366240848314E-2</v>
      </c>
      <c r="V245" s="2825">
        <f>Table!V222/Table!V$216</f>
        <v>8.3810176443520623E-2</v>
      </c>
      <c r="W245" s="2825">
        <f>Table!W222/Table!W$216</f>
        <v>8.232309436612148E-2</v>
      </c>
      <c r="X245" s="2825">
        <f>Table!X222/Table!X$216</f>
        <v>8.3498783118981179E-2</v>
      </c>
      <c r="Y245" s="2825">
        <f>Table!Y222/Table!Y$216</f>
        <v>8.0629225521739997E-2</v>
      </c>
      <c r="Z245" s="2825">
        <f>Table!Z222/Table!Z$216</f>
        <v>8.2970232201226915E-2</v>
      </c>
      <c r="AA245" s="2825">
        <f>Table!AA222/Table!AA$216</f>
        <v>7.868785599043561E-2</v>
      </c>
      <c r="AB245" s="2825">
        <f>Table!AB222/Table!AB$216</f>
        <v>7.0503159326759837E-2</v>
      </c>
      <c r="AC245" s="2825">
        <f>Table!AC222/Table!AC$216</f>
        <v>7.5231904421020443E-2</v>
      </c>
      <c r="AD245" s="2825">
        <f>Table!AD222/Table!AD$216</f>
        <v>8.2033959168327536E-2</v>
      </c>
      <c r="AE245" s="2825">
        <f>Table!AE222/Table!AE$216</f>
        <v>7.7025189426951426E-2</v>
      </c>
    </row>
    <row r="246" spans="2:31" ht="15" customHeight="1" x14ac:dyDescent="0.25">
      <c r="B246" s="3404" t="s">
        <v>69</v>
      </c>
      <c r="C246" s="3405"/>
      <c r="D246" s="3406"/>
      <c r="E246" s="3407"/>
      <c r="F246" s="3408"/>
      <c r="G246" s="3409"/>
      <c r="H246" s="3410"/>
      <c r="I246" s="3411"/>
      <c r="J246" s="3412"/>
      <c r="K246" s="3413"/>
      <c r="L246" s="3414"/>
      <c r="M246" s="3415"/>
      <c r="N246" s="3416"/>
      <c r="O246" s="3417"/>
      <c r="P246" s="3418"/>
      <c r="Q246" s="3419"/>
      <c r="R246" s="3420"/>
      <c r="S246" s="3421"/>
      <c r="T246" s="3422"/>
      <c r="U246" s="3423"/>
      <c r="V246" s="3424"/>
      <c r="W246" s="3425"/>
      <c r="X246" s="3426"/>
      <c r="Y246" s="3427"/>
      <c r="Z246" s="3428"/>
      <c r="AA246" s="3429"/>
      <c r="AB246" s="3430"/>
      <c r="AC246" s="3431"/>
      <c r="AD246" s="3432"/>
      <c r="AE246" s="2255" t="s">
        <v>35</v>
      </c>
    </row>
    <row r="247" spans="2:31" x14ac:dyDescent="0.25">
      <c r="B247" s="2256" t="s">
        <v>37</v>
      </c>
      <c r="C247" s="2257" t="s">
        <v>35</v>
      </c>
      <c r="D247" s="2258" t="s">
        <v>35</v>
      </c>
      <c r="E247" s="2259" t="s">
        <v>35</v>
      </c>
      <c r="F247" s="2260" t="s">
        <v>35</v>
      </c>
      <c r="G247" s="2261" t="s">
        <v>35</v>
      </c>
      <c r="H247" s="2262">
        <v>494237.92</v>
      </c>
      <c r="I247" s="2263">
        <v>541906.48699999996</v>
      </c>
      <c r="J247" s="2264">
        <v>610666.38399999996</v>
      </c>
      <c r="K247" s="2265">
        <v>744166.88</v>
      </c>
      <c r="L247" s="2266">
        <v>883952.57299999997</v>
      </c>
      <c r="M247" s="2267">
        <v>973458.23499999999</v>
      </c>
      <c r="N247" s="2268">
        <v>1096789.49</v>
      </c>
      <c r="O247" s="2269">
        <v>1242342.2520000001</v>
      </c>
      <c r="P247" s="2270">
        <v>1435594.2</v>
      </c>
      <c r="Q247" s="2271">
        <v>1551806.902</v>
      </c>
      <c r="R247" s="2272">
        <v>1836976</v>
      </c>
      <c r="S247" s="2273">
        <v>2102992</v>
      </c>
      <c r="T247" s="2274">
        <v>2301347</v>
      </c>
      <c r="U247" s="2275">
        <v>2530103</v>
      </c>
      <c r="V247" s="2276">
        <v>2755684</v>
      </c>
      <c r="W247" s="2277">
        <v>2777949</v>
      </c>
      <c r="X247" s="2278">
        <v>2853045</v>
      </c>
      <c r="Y247" s="2279">
        <v>2990602</v>
      </c>
      <c r="Z247" s="2280">
        <v>3218885</v>
      </c>
      <c r="AA247" s="2281">
        <v>3400640</v>
      </c>
      <c r="AB247" s="2282">
        <v>3581664</v>
      </c>
      <c r="AC247" s="2283">
        <v>4512117</v>
      </c>
      <c r="AD247" s="2284" t="s">
        <v>35</v>
      </c>
      <c r="AE247" s="2285" t="s">
        <v>35</v>
      </c>
    </row>
    <row r="248" spans="2:31" x14ac:dyDescent="0.25">
      <c r="B248" s="2827" t="s">
        <v>83</v>
      </c>
      <c r="C248" s="2825"/>
      <c r="D248" s="2825"/>
      <c r="E248" s="2825"/>
      <c r="F248" s="2825"/>
      <c r="G248" s="2825"/>
      <c r="H248" s="2825">
        <f>Table!H225/Table!H$224</f>
        <v>0.4788586456498522</v>
      </c>
      <c r="I248" s="2825">
        <f>Table!I225/Table!I$224</f>
        <v>0.47522855912961237</v>
      </c>
      <c r="J248" s="2825">
        <f>Table!J225/Table!J$224</f>
        <v>0.47991041864849071</v>
      </c>
      <c r="K248" s="2825">
        <f>Table!K225/Table!K$224</f>
        <v>0.49853315294010392</v>
      </c>
      <c r="L248" s="2825">
        <f>Table!L225/Table!L$224</f>
        <v>0.51083871894561472</v>
      </c>
      <c r="M248" s="2825">
        <f>Table!M225/Table!M$224</f>
        <v>0.49857746285334986</v>
      </c>
      <c r="N248" s="2825">
        <f>Table!N225/Table!N$224</f>
        <v>0.49882057130215574</v>
      </c>
      <c r="O248" s="2825">
        <f>Table!O225/Table!O$224</f>
        <v>0.49120997617007717</v>
      </c>
      <c r="P248" s="2825">
        <f>Table!P225/Table!P$224</f>
        <v>0.4847274055579216</v>
      </c>
      <c r="Q248" s="2825">
        <f>Table!Q225/Table!Q$224</f>
        <v>0.46493189524427053</v>
      </c>
      <c r="R248" s="2825">
        <f>Table!R225/Table!R$224</f>
        <v>0.47647002464920607</v>
      </c>
      <c r="S248" s="2825">
        <f>Table!S225/Table!S$224</f>
        <v>0.47004268204539057</v>
      </c>
      <c r="T248" s="2825">
        <f>Table!T225/Table!T$224</f>
        <v>0.45296602381127227</v>
      </c>
      <c r="U248" s="2825">
        <f>Table!U225/Table!U$224</f>
        <v>0.44797267146831571</v>
      </c>
      <c r="V248" s="2825">
        <f>Table!V225/Table!V$224</f>
        <v>0.44478067877158628</v>
      </c>
      <c r="W248" s="2825">
        <f>Table!W225/Table!W$224</f>
        <v>0.42013298300292767</v>
      </c>
      <c r="X248" s="2825">
        <f>Table!X225/Table!X$224</f>
        <v>0.41548485915924915</v>
      </c>
      <c r="Y248" s="2825">
        <f>Table!Y225/Table!Y$224</f>
        <v>0.42125749664289497</v>
      </c>
      <c r="Z248" s="2825">
        <f>Table!Z225/Table!Z$224</f>
        <v>0.43324567357951588</v>
      </c>
      <c r="AA248" s="2825">
        <f>Table!AA225/Table!AA$224</f>
        <v>0.43432706784605252</v>
      </c>
      <c r="AB248" s="2825">
        <f>Table!AB225/Table!AB$224</f>
        <v>0.4761507500424384</v>
      </c>
      <c r="AC248" s="2825">
        <f>Table!AC225/Table!AC$224</f>
        <v>0.52460386111441704</v>
      </c>
      <c r="AD248" s="2825"/>
      <c r="AE248" s="2825"/>
    </row>
    <row r="249" spans="2:31" x14ac:dyDescent="0.25">
      <c r="B249" s="2828" t="s">
        <v>84</v>
      </c>
      <c r="C249" s="2315" t="s">
        <v>35</v>
      </c>
      <c r="D249" s="2316" t="s">
        <v>35</v>
      </c>
      <c r="E249" s="2317" t="s">
        <v>35</v>
      </c>
      <c r="F249" s="2318" t="s">
        <v>35</v>
      </c>
      <c r="G249" s="2319" t="s">
        <v>35</v>
      </c>
      <c r="H249" s="2825">
        <f>Table!H226/Table!H$224</f>
        <v>0.17598756485540407</v>
      </c>
      <c r="I249" s="2825">
        <f>Table!I226/Table!I$224</f>
        <v>0.19802553129429509</v>
      </c>
      <c r="J249" s="2825">
        <f>Table!J226/Table!J$224</f>
        <v>0.14471892069958775</v>
      </c>
      <c r="K249" s="2825">
        <f>Table!K226/Table!K$224</f>
        <v>0.13426958211308732</v>
      </c>
      <c r="L249" s="2825">
        <f>Table!L226/Table!L$224</f>
        <v>0.16255160558257689</v>
      </c>
      <c r="M249" s="2825">
        <f>Table!M226/Table!M$224</f>
        <v>0.16434379231482901</v>
      </c>
      <c r="N249" s="2825">
        <f>Table!N226/Table!N$224</f>
        <v>0.17067472355155408</v>
      </c>
      <c r="O249" s="2825">
        <f>Table!O226/Table!O$224</f>
        <v>0.16363835543122135</v>
      </c>
      <c r="P249" s="2825">
        <f>Table!P226/Table!P$224</f>
        <v>0.16260724583590544</v>
      </c>
      <c r="Q249" s="2825">
        <f>Table!Q226/Table!Q$224</f>
        <v>0.14892574630396893</v>
      </c>
      <c r="R249" s="2825">
        <f>Table!R226/Table!R$224</f>
        <v>0.15809351891369294</v>
      </c>
      <c r="S249" s="2825">
        <f>Table!S226/Table!S$224</f>
        <v>0.15934392522653437</v>
      </c>
      <c r="T249" s="2825">
        <f>Table!T226/Table!T$224</f>
        <v>0.15289132842635206</v>
      </c>
      <c r="U249" s="2825">
        <f>Table!U226/Table!U$224</f>
        <v>0.1446016229378804</v>
      </c>
      <c r="V249" s="2825">
        <f>Table!V226/Table!V$224</f>
        <v>0.13768414665832512</v>
      </c>
      <c r="W249" s="2825">
        <f>Table!W226/Table!W$224</f>
        <v>0.13373895633073177</v>
      </c>
      <c r="X249" s="2825">
        <f>Table!X226/Table!X$224</f>
        <v>0.1342043325639799</v>
      </c>
      <c r="Y249" s="2825">
        <f>Table!Y226/Table!Y$224</f>
        <v>0.13160453570301256</v>
      </c>
      <c r="Z249" s="2825">
        <f>Table!Z226/Table!Z$224</f>
        <v>0.14403900729600466</v>
      </c>
      <c r="AA249" s="2825">
        <f>Table!AA226/Table!AA$224</f>
        <v>0.15524754163922086</v>
      </c>
      <c r="AB249" s="2825">
        <f>Table!AB226/Table!AB$224</f>
        <v>0.16186917589142924</v>
      </c>
      <c r="AC249" s="2825">
        <f>Table!AC226/Table!AC$224</f>
        <v>0.21191028512780144</v>
      </c>
      <c r="AD249" s="2340" t="s">
        <v>35</v>
      </c>
      <c r="AE249" s="2341" t="s">
        <v>35</v>
      </c>
    </row>
    <row r="250" spans="2:31" x14ac:dyDescent="0.25">
      <c r="B250" s="2829" t="s">
        <v>85</v>
      </c>
      <c r="C250" s="2904"/>
      <c r="D250" s="2905"/>
      <c r="E250" s="2906"/>
      <c r="F250" s="2907"/>
      <c r="G250" s="2908"/>
      <c r="H250" s="2825"/>
      <c r="I250" s="2825"/>
      <c r="J250" s="2825"/>
      <c r="K250" s="2825"/>
      <c r="L250" s="2825"/>
      <c r="M250" s="2825"/>
      <c r="N250" s="2825"/>
      <c r="O250" s="2825"/>
      <c r="P250" s="2825"/>
      <c r="Q250" s="2825"/>
      <c r="R250" s="2825"/>
      <c r="S250" s="2825"/>
      <c r="T250" s="2825"/>
      <c r="U250" s="2825"/>
      <c r="V250" s="2825"/>
      <c r="W250" s="2825"/>
      <c r="X250" s="2825"/>
      <c r="Y250" s="2825"/>
      <c r="Z250" s="2825"/>
      <c r="AA250" s="2825"/>
      <c r="AB250" s="2825"/>
      <c r="AC250" s="2825"/>
      <c r="AD250" s="2929"/>
      <c r="AE250" s="2930"/>
    </row>
    <row r="251" spans="2:31" x14ac:dyDescent="0.25">
      <c r="B251" s="2830" t="s">
        <v>86</v>
      </c>
      <c r="C251" s="2343" t="s">
        <v>35</v>
      </c>
      <c r="D251" s="2344" t="s">
        <v>35</v>
      </c>
      <c r="E251" s="2345" t="s">
        <v>35</v>
      </c>
      <c r="F251" s="2346" t="s">
        <v>35</v>
      </c>
      <c r="G251" s="2347" t="s">
        <v>35</v>
      </c>
      <c r="H251" s="2825">
        <f>Table!H228/Table!H$224</f>
        <v>0.13894063005121096</v>
      </c>
      <c r="I251" s="2825">
        <f>Table!I228/Table!I$224</f>
        <v>0.1565589285887253</v>
      </c>
      <c r="J251" s="2825">
        <f>Table!J228/Table!J$224</f>
        <v>0.1419366011802608</v>
      </c>
      <c r="K251" s="2825">
        <f>Table!K228/Table!K$224</f>
        <v>0.19377126807900938</v>
      </c>
      <c r="L251" s="2825">
        <f>Table!L228/Table!L$224</f>
        <v>0.19654625294020159</v>
      </c>
      <c r="M251" s="2825">
        <f>Table!M228/Table!M$224</f>
        <v>0.18210653588029896</v>
      </c>
      <c r="N251" s="2825">
        <f>Table!N228/Table!N$224</f>
        <v>0.19777873874411397</v>
      </c>
      <c r="O251" s="2825">
        <f>Table!O228/Table!O$224</f>
        <v>0.20078262781325737</v>
      </c>
      <c r="P251" s="2825">
        <f>Table!P228/Table!P$224</f>
        <v>0.20264902853466532</v>
      </c>
      <c r="Q251" s="2825">
        <f>Table!Q228/Table!Q$224</f>
        <v>0.18029231771002913</v>
      </c>
      <c r="R251" s="2825">
        <f>Table!R228/Table!R$224</f>
        <v>0.17974595204292271</v>
      </c>
      <c r="S251" s="2825">
        <f>Table!S228/Table!S$224</f>
        <v>0.18664265009091807</v>
      </c>
      <c r="T251" s="2825">
        <f>Table!T228/Table!T$224</f>
        <v>0.17983989376656367</v>
      </c>
      <c r="U251" s="2825">
        <f>Table!U228/Table!U$224</f>
        <v>0.20393122335335756</v>
      </c>
      <c r="V251" s="2825">
        <f>Table!V228/Table!V$224</f>
        <v>0.20948192898750365</v>
      </c>
      <c r="W251" s="2825">
        <f>Table!W228/Table!W$224</f>
        <v>0.19043942131407021</v>
      </c>
      <c r="X251" s="2825">
        <f>Table!X228/Table!X$224</f>
        <v>0.16433564840372303</v>
      </c>
      <c r="Y251" s="2825">
        <f>Table!Y228/Table!Y$224</f>
        <v>0.16758775285287053</v>
      </c>
      <c r="Z251" s="2825">
        <f>Table!Z228/Table!Z$224</f>
        <v>0.15779811953518066</v>
      </c>
      <c r="AA251" s="2825">
        <f>Table!AA228/Table!AA$224</f>
        <v>0.12897983908911265</v>
      </c>
      <c r="AB251" s="2825">
        <f>Table!AB228/Table!AB$224</f>
        <v>0.20305952763855012</v>
      </c>
      <c r="AC251" s="2825">
        <f>Table!AC228/Table!AC$224</f>
        <v>0.17067487390065461</v>
      </c>
      <c r="AD251" s="2368" t="s">
        <v>35</v>
      </c>
      <c r="AE251" s="2369" t="s">
        <v>35</v>
      </c>
    </row>
    <row r="252" spans="2:31" x14ac:dyDescent="0.25">
      <c r="B252" s="2831" t="s">
        <v>87</v>
      </c>
      <c r="C252" s="2371" t="s">
        <v>35</v>
      </c>
      <c r="D252" s="2372" t="s">
        <v>35</v>
      </c>
      <c r="E252" s="2373" t="s">
        <v>35</v>
      </c>
      <c r="F252" s="2374" t="s">
        <v>35</v>
      </c>
      <c r="G252" s="2375" t="s">
        <v>35</v>
      </c>
      <c r="H252" s="2825">
        <f>Table!H229/Table!H$224</f>
        <v>0.23220912106460792</v>
      </c>
      <c r="I252" s="2825">
        <f>Table!I229/Table!I$224</f>
        <v>0.24045376854844699</v>
      </c>
      <c r="J252" s="2825">
        <f>Table!J229/Table!J$224</f>
        <v>0.20750688153156963</v>
      </c>
      <c r="K252" s="2825">
        <f>Table!K229/Table!K$224</f>
        <v>0.20555351509328121</v>
      </c>
      <c r="L252" s="2825">
        <f>Table!L229/Table!L$224</f>
        <v>0.21782049499164702</v>
      </c>
      <c r="M252" s="2825">
        <f>Table!M229/Table!M$224</f>
        <v>0.2124077896367069</v>
      </c>
      <c r="N252" s="2825">
        <f>Table!N229/Table!N$224</f>
        <v>0.21993191145549726</v>
      </c>
      <c r="O252" s="2825">
        <f>Table!O229/Table!O$224</f>
        <v>0.26171693869106205</v>
      </c>
      <c r="P252" s="2825">
        <f>Table!P229/Table!P$224</f>
        <v>0.29373051939050743</v>
      </c>
      <c r="Q252" s="2825">
        <f>Table!Q229/Table!Q$224</f>
        <v>0.21315470473400433</v>
      </c>
      <c r="R252" s="2825">
        <f>Table!R229/Table!R$224</f>
        <v>0.26101647490223062</v>
      </c>
      <c r="S252" s="2825">
        <f>Table!S229/Table!S$224</f>
        <v>0.26344798268371922</v>
      </c>
      <c r="T252" s="2825">
        <f>Table!T229/Table!T$224</f>
        <v>0.24769363333734548</v>
      </c>
      <c r="U252" s="2825">
        <f>Table!U229/Table!U$224</f>
        <v>0.25283674221958552</v>
      </c>
      <c r="V252" s="2825">
        <f>Table!V229/Table!V$224</f>
        <v>0.22834149343683818</v>
      </c>
      <c r="W252" s="2825">
        <f>Table!W229/Table!W$224</f>
        <v>0.18808660634158511</v>
      </c>
      <c r="X252" s="2825">
        <f>Table!X229/Table!X$224</f>
        <v>0.15523379406914367</v>
      </c>
      <c r="Y252" s="2825">
        <f>Table!Y229/Table!Y$224</f>
        <v>0.16235481523884934</v>
      </c>
      <c r="Z252" s="2825">
        <f>Table!Z229/Table!Z$224</f>
        <v>0.17277069544267659</v>
      </c>
      <c r="AA252" s="2825">
        <f>Table!AA229/Table!AA$224</f>
        <v>0.18288410416862708</v>
      </c>
      <c r="AB252" s="2825">
        <f>Table!AB229/Table!AB$224</f>
        <v>0.18509134301821722</v>
      </c>
      <c r="AC252" s="2825">
        <f>Table!AC229/Table!AC$224</f>
        <v>0.24058064097185422</v>
      </c>
      <c r="AD252" s="2396" t="s">
        <v>35</v>
      </c>
      <c r="AE252" s="2397" t="s">
        <v>35</v>
      </c>
    </row>
    <row r="253" spans="2:31" x14ac:dyDescent="0.25">
      <c r="B253" s="2832" t="s">
        <v>88</v>
      </c>
      <c r="C253" s="2931"/>
      <c r="D253" s="2932"/>
      <c r="E253" s="2933"/>
      <c r="F253" s="2934"/>
      <c r="G253" s="2935"/>
      <c r="H253" s="2938">
        <f>H251/H252</f>
        <v>0.59834268961619852</v>
      </c>
      <c r="I253" s="2938">
        <f t="shared" ref="I253:AC253" si="27">I251/I252</f>
        <v>0.6510978369514786</v>
      </c>
      <c r="J253" s="2938">
        <f t="shared" si="27"/>
        <v>0.68400912843300998</v>
      </c>
      <c r="K253" s="2938">
        <f t="shared" si="27"/>
        <v>0.94268039148381877</v>
      </c>
      <c r="L253" s="2938">
        <f t="shared" si="27"/>
        <v>0.90233131160471725</v>
      </c>
      <c r="M253" s="2938">
        <f t="shared" si="27"/>
        <v>0.85734396178109151</v>
      </c>
      <c r="N253" s="2938">
        <f t="shared" si="27"/>
        <v>0.89927258593455217</v>
      </c>
      <c r="O253" s="2938">
        <f t="shared" si="27"/>
        <v>0.76717475306505389</v>
      </c>
      <c r="P253" s="2938">
        <f t="shared" si="27"/>
        <v>0.68991478636664405</v>
      </c>
      <c r="Q253" s="2938">
        <f t="shared" si="27"/>
        <v>0.84582846967893965</v>
      </c>
      <c r="R253" s="2938">
        <f t="shared" si="27"/>
        <v>0.68863834020534698</v>
      </c>
      <c r="S253" s="2938">
        <f t="shared" si="27"/>
        <v>0.70846110943650953</v>
      </c>
      <c r="T253" s="2938">
        <f t="shared" si="27"/>
        <v>0.72605779705944784</v>
      </c>
      <c r="U253" s="2938">
        <f t="shared" si="27"/>
        <v>0.80657273766107085</v>
      </c>
      <c r="V253" s="2938">
        <f t="shared" si="27"/>
        <v>0.91740631908168147</v>
      </c>
      <c r="W253" s="2938">
        <f t="shared" si="27"/>
        <v>1.0125092106144558</v>
      </c>
      <c r="X253" s="2938">
        <f t="shared" si="27"/>
        <v>1.0586332015471145</v>
      </c>
      <c r="Y253" s="2938">
        <f t="shared" si="27"/>
        <v>1.0322314900628153</v>
      </c>
      <c r="Z253" s="2938">
        <f t="shared" si="27"/>
        <v>0.91333845204979414</v>
      </c>
      <c r="AA253" s="2938">
        <f t="shared" si="27"/>
        <v>0.70525450899870246</v>
      </c>
      <c r="AB253" s="2938">
        <f t="shared" si="27"/>
        <v>1.097077390694412</v>
      </c>
      <c r="AC253" s="2938">
        <f t="shared" si="27"/>
        <v>0.70942895991628041</v>
      </c>
      <c r="AD253" s="2936"/>
      <c r="AE253" s="2937"/>
    </row>
    <row r="254" spans="2:31" x14ac:dyDescent="0.25">
      <c r="B254" s="2398" t="s">
        <v>42</v>
      </c>
      <c r="C254" s="2399" t="s">
        <v>35</v>
      </c>
      <c r="D254" s="2400" t="s">
        <v>35</v>
      </c>
      <c r="E254" s="2401" t="s">
        <v>35</v>
      </c>
      <c r="F254" s="2402" t="s">
        <v>35</v>
      </c>
      <c r="G254" s="2403" t="s">
        <v>35</v>
      </c>
      <c r="H254" s="2825">
        <f>Table!H230/Table!H$224</f>
        <v>0.14239353184393461</v>
      </c>
      <c r="I254" s="2825">
        <f>Table!I230/Table!I$224</f>
        <v>0.15482953796048579</v>
      </c>
      <c r="J254" s="2825">
        <f>Table!J230/Table!J$224</f>
        <v>0.11222120260020732</v>
      </c>
      <c r="K254" s="2825">
        <f>Table!K230/Table!K$224</f>
        <v>0.10167352919549444</v>
      </c>
      <c r="L254" s="2825">
        <f>Table!L230/Table!L$224</f>
        <v>0.11533458141763903</v>
      </c>
      <c r="M254" s="2825">
        <f>Table!M230/Table!M$224</f>
        <v>0.11280150709290573</v>
      </c>
      <c r="N254" s="2825">
        <f>Table!N230/Table!N$224</f>
        <v>0.10957025946701951</v>
      </c>
      <c r="O254" s="2825">
        <f>Table!O230/Table!O$224</f>
        <v>9.7467150300221767E-2</v>
      </c>
      <c r="P254" s="2825">
        <f>Table!P230/Table!P$224</f>
        <v>0.10187972130285844</v>
      </c>
      <c r="Q254" s="2825">
        <f>Table!Q230/Table!Q$224</f>
        <v>9.4634841365075981E-2</v>
      </c>
      <c r="R254" s="2825">
        <f>Table!R230/Table!R$224</f>
        <v>0.1080384283735879</v>
      </c>
      <c r="S254" s="2825">
        <f>Table!S230/Table!S$224</f>
        <v>0.12069137685735372</v>
      </c>
      <c r="T254" s="2825">
        <f>Table!T230/Table!T$224</f>
        <v>0.11578740624512514</v>
      </c>
      <c r="U254" s="2825">
        <f>Table!U230/Table!U$224</f>
        <v>0.12256101826684526</v>
      </c>
      <c r="V254" s="2825">
        <f>Table!V230/Table!V$224</f>
        <v>0.11609894312990894</v>
      </c>
      <c r="W254" s="2825">
        <f>Table!W230/Table!W$224</f>
        <v>0.12022538930700312</v>
      </c>
      <c r="X254" s="2825">
        <f>Table!X230/Table!X$224</f>
        <v>0.12066756745862754</v>
      </c>
      <c r="Y254" s="2825">
        <f>Table!Y230/Table!Y$224</f>
        <v>0.12379826340033277</v>
      </c>
      <c r="Z254" s="2825">
        <f>Table!Z230/Table!Z$224</f>
        <v>0.13445307924949168</v>
      </c>
      <c r="AA254" s="2825">
        <f>Table!AA230/Table!AA$224</f>
        <v>0.14104992001505598</v>
      </c>
      <c r="AB254" s="2825">
        <f>Table!AB230/Table!AB$224</f>
        <v>0.14338028357768903</v>
      </c>
      <c r="AC254" s="2825">
        <f>Table!AC230/Table!AC$224</f>
        <v>0.16630840911261832</v>
      </c>
      <c r="AD254" s="2405" t="s">
        <v>35</v>
      </c>
      <c r="AE254" s="2406" t="s">
        <v>35</v>
      </c>
    </row>
    <row r="255" spans="2:31" ht="15" customHeight="1" x14ac:dyDescent="0.25">
      <c r="B255" s="3346" t="s">
        <v>70</v>
      </c>
      <c r="C255" s="3347"/>
      <c r="D255" s="3348"/>
      <c r="E255" s="3349"/>
      <c r="F255" s="3350"/>
      <c r="G255" s="3351"/>
      <c r="H255" s="3352"/>
      <c r="I255" s="3353"/>
      <c r="J255" s="3354"/>
      <c r="K255" s="3355"/>
      <c r="L255" s="3356"/>
      <c r="M255" s="3357"/>
      <c r="N255" s="3358"/>
      <c r="O255" s="3359"/>
      <c r="P255" s="3360"/>
      <c r="Q255" s="3361"/>
      <c r="R255" s="3362"/>
      <c r="S255" s="3363"/>
      <c r="T255" s="3364"/>
      <c r="U255" s="3365"/>
      <c r="V255" s="3366"/>
      <c r="W255" s="3367"/>
      <c r="X255" s="3368"/>
      <c r="Y255" s="3369"/>
      <c r="Z255" s="3370"/>
      <c r="AA255" s="3371"/>
      <c r="AB255" s="3372"/>
      <c r="AC255" s="3373"/>
      <c r="AD255" s="3374"/>
      <c r="AE255" s="2407" t="s">
        <v>35</v>
      </c>
    </row>
    <row r="256" spans="2:31" x14ac:dyDescent="0.25">
      <c r="B256" s="2408" t="s">
        <v>37</v>
      </c>
      <c r="C256" s="2409">
        <v>3626144.5049999999</v>
      </c>
      <c r="D256" s="2410">
        <v>4245186.6150000002</v>
      </c>
      <c r="E256" s="2411">
        <v>4721227.341</v>
      </c>
      <c r="F256" s="2412">
        <v>4952485.3320000004</v>
      </c>
      <c r="G256" s="2413">
        <v>5287502.4709999999</v>
      </c>
      <c r="H256" s="2414">
        <v>5995563.6490000002</v>
      </c>
      <c r="I256" s="2415">
        <v>6752466.023</v>
      </c>
      <c r="J256" s="2416">
        <v>7440462.8459999999</v>
      </c>
      <c r="K256" s="2417">
        <v>8679578.0319999997</v>
      </c>
      <c r="L256" s="2418">
        <v>10352940.15</v>
      </c>
      <c r="M256" s="2419">
        <v>12246859.022</v>
      </c>
      <c r="N256" s="2420">
        <v>14529985.492000001</v>
      </c>
      <c r="O256" s="2421">
        <v>17814229.460999999</v>
      </c>
      <c r="P256" s="2422">
        <v>21108585.215</v>
      </c>
      <c r="Q256" s="2423">
        <v>22737627.795000002</v>
      </c>
      <c r="R256" s="2424">
        <v>27176538.364</v>
      </c>
      <c r="S256" s="2425">
        <v>32116156.721000001</v>
      </c>
      <c r="T256" s="2426">
        <v>35144611.178999998</v>
      </c>
      <c r="U256" s="2427">
        <v>38261860.795000002</v>
      </c>
      <c r="V256" s="2428">
        <v>41366607.858000003</v>
      </c>
      <c r="W256" s="2429">
        <v>43018527.626999997</v>
      </c>
      <c r="X256" s="2430">
        <v>46209112.980999999</v>
      </c>
      <c r="Y256" s="2431">
        <v>51802524.321000002</v>
      </c>
      <c r="Z256" s="2432">
        <v>57607486.092</v>
      </c>
      <c r="AA256" s="2433">
        <v>61216497.005999997</v>
      </c>
      <c r="AB256" s="2434">
        <v>62748074.869000003</v>
      </c>
      <c r="AC256" s="2435">
        <v>72643307.765000001</v>
      </c>
      <c r="AD256" s="2436" t="s">
        <v>35</v>
      </c>
      <c r="AE256" s="2437" t="s">
        <v>35</v>
      </c>
    </row>
    <row r="257" spans="2:32" x14ac:dyDescent="0.25">
      <c r="B257" s="2827" t="s">
        <v>83</v>
      </c>
      <c r="C257" s="2825">
        <f>Table!C233/Table!C$232</f>
        <v>0.48721210767081663</v>
      </c>
      <c r="D257" s="2825">
        <f>Table!D233/Table!D$232</f>
        <v>0.43129707055292782</v>
      </c>
      <c r="E257" s="2825">
        <f>Table!E233/Table!E$232</f>
        <v>0.43936743079197549</v>
      </c>
      <c r="F257" s="2825">
        <f>Table!F233/Table!F$232</f>
        <v>0.44464485069170512</v>
      </c>
      <c r="G257" s="2825">
        <f>Table!G233/Table!G$232</f>
        <v>0.42165214394279948</v>
      </c>
      <c r="H257" s="2825">
        <f>Table!H233/Table!H$232</f>
        <v>0.41319078272368787</v>
      </c>
      <c r="I257" s="2825">
        <f>Table!I233/Table!I$232</f>
        <v>0.41476969398443425</v>
      </c>
      <c r="J257" s="2825">
        <f>Table!J233/Table!J$232</f>
        <v>0.4069929548304877</v>
      </c>
      <c r="K257" s="2825">
        <f>Table!K233/Table!K$232</f>
        <v>0.40255948297464422</v>
      </c>
      <c r="L257" s="2825">
        <f>Table!L233/Table!L$232</f>
        <v>0.42885565140642679</v>
      </c>
      <c r="M257" s="2825">
        <f>Table!M233/Table!M$232</f>
        <v>0.43204532480491553</v>
      </c>
      <c r="N257" s="2825">
        <f>Table!N233/Table!N$232</f>
        <v>0.43605359348007805</v>
      </c>
      <c r="O257" s="2825">
        <f>Table!O233/Table!O$232</f>
        <v>0.4332868448729813</v>
      </c>
      <c r="P257" s="2825">
        <f>Table!P233/Table!P$232</f>
        <v>0.43651868460858378</v>
      </c>
      <c r="Q257" s="2825">
        <f>Table!Q233/Table!Q$232</f>
        <v>0.4278327059315819</v>
      </c>
      <c r="R257" s="2825">
        <f>Table!R233/Table!R$232</f>
        <v>0.42667850182716527</v>
      </c>
      <c r="S257" s="2825">
        <f>Table!S233/Table!S$232</f>
        <v>0.42154392751943376</v>
      </c>
      <c r="T257" s="2825">
        <f>Table!T233/Table!T$232</f>
        <v>0.41025852804470431</v>
      </c>
      <c r="U257" s="2825">
        <f>Table!U233/Table!U$232</f>
        <v>0.41019509985999625</v>
      </c>
      <c r="V257" s="2825">
        <f>Table!V233/Table!V$232</f>
        <v>0.4066853605152756</v>
      </c>
      <c r="W257" s="2825">
        <f>Table!W233/Table!W$232</f>
        <v>0.41074319221725142</v>
      </c>
      <c r="X257" s="2825">
        <f>Table!X233/Table!X$232</f>
        <v>0.41348090665267995</v>
      </c>
      <c r="Y257" s="2825">
        <f>Table!Y233/Table!Y$232</f>
        <v>0.4112334764806837</v>
      </c>
      <c r="Z257" s="2825">
        <f>Table!Z233/Table!Z$232</f>
        <v>0.41284767739387973</v>
      </c>
      <c r="AA257" s="2825">
        <f>Table!AA233/Table!AA$232</f>
        <v>0.41977600986350699</v>
      </c>
      <c r="AB257" s="2825">
        <f>Table!AB233/Table!AB$232</f>
        <v>0.43080788048774132</v>
      </c>
      <c r="AC257" s="2825">
        <f>Table!AC233/Table!AC$232</f>
        <v>0.4439828527403511</v>
      </c>
      <c r="AD257" s="2825" t="e">
        <f>Table!AD233/Table!AD232</f>
        <v>#VALUE!</v>
      </c>
      <c r="AE257" s="2825" t="e">
        <f>Table!AE233/Table!AE232</f>
        <v>#VALUE!</v>
      </c>
    </row>
    <row r="258" spans="2:32" x14ac:dyDescent="0.25">
      <c r="B258" s="2828" t="s">
        <v>84</v>
      </c>
      <c r="C258" s="2825">
        <f>Table!C234/Table!C$232</f>
        <v>3.4488277791345223E-2</v>
      </c>
      <c r="D258" s="2825">
        <f>Table!D234/Table!D$232</f>
        <v>3.428067979056322E-2</v>
      </c>
      <c r="E258" s="2825">
        <f>Table!E234/Table!E$232</f>
        <v>2.6467035788522938E-2</v>
      </c>
      <c r="F258" s="2825">
        <f>Table!F234/Table!F$232</f>
        <v>3.2994398175029256E-2</v>
      </c>
      <c r="G258" s="2825">
        <f>Table!G234/Table!G$232</f>
        <v>3.414971491556585E-2</v>
      </c>
      <c r="H258" s="2825">
        <f>Table!H234/Table!H$232</f>
        <v>3.3915175937447542E-2</v>
      </c>
      <c r="I258" s="2825">
        <f>Table!I234/Table!I$232</f>
        <v>3.3599697981034918E-2</v>
      </c>
      <c r="J258" s="2825">
        <f>Table!J234/Table!J$232</f>
        <v>3.4780109968443759E-2</v>
      </c>
      <c r="K258" s="2825">
        <f>Table!K234/Table!K$232</f>
        <v>2.7862376731726354E-2</v>
      </c>
      <c r="L258" s="2825">
        <f>Table!L234/Table!L$232</f>
        <v>2.7539715469136562E-2</v>
      </c>
      <c r="M258" s="2825">
        <f>Table!M234/Table!M$232</f>
        <v>4.3582370144147807E-2</v>
      </c>
      <c r="N258" s="2825">
        <f>Table!N234/Table!N$232</f>
        <v>3.848802672982049E-2</v>
      </c>
      <c r="O258" s="2825">
        <f>Table!O234/Table!O$232</f>
        <v>3.7476230810969013E-2</v>
      </c>
      <c r="P258" s="2825">
        <f>Table!P234/Table!P$232</f>
        <v>3.3720827888274942E-2</v>
      </c>
      <c r="Q258" s="2825">
        <f>Table!Q234/Table!Q$232</f>
        <v>4.0740171373712997E-2</v>
      </c>
      <c r="R258" s="2825">
        <f>Table!R234/Table!R$232</f>
        <v>4.8081466171237354E-2</v>
      </c>
      <c r="S258" s="2825">
        <f>Table!S234/Table!S$232</f>
        <v>5.105523161580041E-2</v>
      </c>
      <c r="T258" s="2825">
        <f>Table!T234/Table!T$232</f>
        <v>4.1614512920658084E-2</v>
      </c>
      <c r="U258" s="2825">
        <f>Table!U234/Table!U$232</f>
        <v>5.1309607035350951E-2</v>
      </c>
      <c r="V258" s="2825">
        <f>Table!V234/Table!V$232</f>
        <v>4.1560491125286633E-2</v>
      </c>
      <c r="W258" s="2825">
        <f>Table!W234/Table!W$232</f>
        <v>5.4140919191715792E-2</v>
      </c>
      <c r="X258" s="2825">
        <f>Table!X234/Table!X$232</f>
        <v>5.2480148731639212E-2</v>
      </c>
      <c r="Y258" s="2825">
        <f>Table!Y234/Table!Y$232</f>
        <v>5.2395152100719183E-2</v>
      </c>
      <c r="Z258" s="2825">
        <f>Table!Z234/Table!Z$232</f>
        <v>4.388313956615153E-2</v>
      </c>
      <c r="AA258" s="2825">
        <f>Table!AA234/Table!AA$232</f>
        <v>4.2742117925230964E-2</v>
      </c>
      <c r="AB258" s="2825">
        <f>Table!AB234/Table!AB$232</f>
        <v>4.706275547361765E-2</v>
      </c>
      <c r="AC258" s="2825">
        <f>Table!AC234/Table!AC$232</f>
        <v>4.6816189317835093E-2</v>
      </c>
      <c r="AD258" s="2492" t="s">
        <v>35</v>
      </c>
      <c r="AE258" s="2493" t="s">
        <v>35</v>
      </c>
    </row>
    <row r="259" spans="2:32" x14ac:dyDescent="0.25">
      <c r="B259" s="2829" t="s">
        <v>85</v>
      </c>
      <c r="C259" s="2825">
        <f>Table!C235/Table!C$232</f>
        <v>0</v>
      </c>
      <c r="D259" s="2825">
        <f>Table!D235/Table!D$232</f>
        <v>0</v>
      </c>
      <c r="E259" s="2825">
        <f>Table!E235/Table!E$232</f>
        <v>0</v>
      </c>
      <c r="F259" s="2825">
        <f>Table!F235/Table!F$232</f>
        <v>0</v>
      </c>
      <c r="G259" s="2825">
        <f>Table!G235/Table!G$232</f>
        <v>0</v>
      </c>
      <c r="H259" s="2825">
        <f>Table!H235/Table!H$232</f>
        <v>0</v>
      </c>
      <c r="I259" s="2825">
        <f>Table!I235/Table!I$232</f>
        <v>0</v>
      </c>
      <c r="J259" s="2825">
        <f>Table!J235/Table!J$232</f>
        <v>0</v>
      </c>
      <c r="K259" s="2825">
        <f>Table!K235/Table!K$232</f>
        <v>0</v>
      </c>
      <c r="L259" s="2825">
        <f>Table!L235/Table!L$232</f>
        <v>0</v>
      </c>
      <c r="M259" s="2825">
        <f>Table!M235/Table!M$232</f>
        <v>0</v>
      </c>
      <c r="N259" s="2825">
        <f>Table!N235/Table!N$232</f>
        <v>0</v>
      </c>
      <c r="O259" s="2825">
        <f>Table!O235/Table!O$232</f>
        <v>0</v>
      </c>
      <c r="P259" s="2825">
        <f>Table!P235/Table!P$232</f>
        <v>0</v>
      </c>
      <c r="Q259" s="2825">
        <f>Table!Q235/Table!Q$232</f>
        <v>0</v>
      </c>
      <c r="R259" s="2825">
        <f>Table!R235/Table!R$232</f>
        <v>0</v>
      </c>
      <c r="S259" s="2825">
        <f>Table!S235/Table!S$232</f>
        <v>0</v>
      </c>
      <c r="T259" s="2825">
        <f>Table!T235/Table!T$232</f>
        <v>0</v>
      </c>
      <c r="U259" s="2825">
        <f>Table!U235/Table!U$232</f>
        <v>0</v>
      </c>
      <c r="V259" s="2825">
        <f>Table!V235/Table!V$232</f>
        <v>0</v>
      </c>
      <c r="W259" s="2825">
        <f>Table!W235/Table!W$232</f>
        <v>0</v>
      </c>
      <c r="X259" s="2825">
        <f>Table!X235/Table!X$232</f>
        <v>0</v>
      </c>
      <c r="Y259" s="2825">
        <f>Table!Y235/Table!Y$232</f>
        <v>0</v>
      </c>
      <c r="Z259" s="2825">
        <f>Table!Z235/Table!Z$232</f>
        <v>0</v>
      </c>
      <c r="AA259" s="2825">
        <f>Table!AA235/Table!AA$232</f>
        <v>0</v>
      </c>
      <c r="AB259" s="2825">
        <f>Table!AB235/Table!AB$232</f>
        <v>0</v>
      </c>
      <c r="AC259" s="2825">
        <f>Table!AC235/Table!AC$232</f>
        <v>0</v>
      </c>
      <c r="AD259" s="2764"/>
      <c r="AE259" s="2765"/>
    </row>
    <row r="260" spans="2:32" x14ac:dyDescent="0.25">
      <c r="B260" s="2830" t="s">
        <v>86</v>
      </c>
      <c r="C260" s="2825">
        <f>Table!C236/Table!C$232</f>
        <v>0.33641315736809008</v>
      </c>
      <c r="D260" s="2825">
        <f>Table!D236/Table!D$232</f>
        <v>0.27494271085182903</v>
      </c>
      <c r="E260" s="2825">
        <f>Table!E236/Table!E$232</f>
        <v>0.29973240659499095</v>
      </c>
      <c r="F260" s="2825">
        <f>Table!F236/Table!F$232</f>
        <v>0.30521395090928455</v>
      </c>
      <c r="G260" s="2825">
        <f>Table!G236/Table!G$232</f>
        <v>0.3214622041923203</v>
      </c>
      <c r="H260" s="2825">
        <f>Table!H236/Table!H$232</f>
        <v>0.33216711865483523</v>
      </c>
      <c r="I260" s="2825">
        <f>Table!I236/Table!I$232</f>
        <v>0.32877355434861993</v>
      </c>
      <c r="J260" s="2825">
        <f>Table!J236/Table!J$232</f>
        <v>0.33284139444784216</v>
      </c>
      <c r="K260" s="2825">
        <f>Table!K236/Table!K$232</f>
        <v>0.33615226480401789</v>
      </c>
      <c r="L260" s="2825">
        <f>Table!L236/Table!L$232</f>
        <v>0.36223111315870982</v>
      </c>
      <c r="M260" s="2825">
        <f>Table!M236/Table!M$232</f>
        <v>0.35434561100151446</v>
      </c>
      <c r="N260" s="2825">
        <f>Table!N236/Table!N$232</f>
        <v>0.35356383761212357</v>
      </c>
      <c r="O260" s="2825">
        <f>Table!O236/Table!O$232</f>
        <v>0.35894111592077016</v>
      </c>
      <c r="P260" s="2825">
        <f>Table!P236/Table!P$232</f>
        <v>0.36427943591102485</v>
      </c>
      <c r="Q260" s="2825">
        <f>Table!Q236/Table!Q$232</f>
        <v>0.34800993601188462</v>
      </c>
      <c r="R260" s="2825">
        <f>Table!R236/Table!R$232</f>
        <v>0.34519275425552137</v>
      </c>
      <c r="S260" s="2825">
        <f>Table!S236/Table!S$232</f>
        <v>0.31986807226789904</v>
      </c>
      <c r="T260" s="2825">
        <f>Table!T236/Table!T$232</f>
        <v>0.30680722265161814</v>
      </c>
      <c r="U260" s="2825">
        <f>Table!U236/Table!U$232</f>
        <v>0.29622888876536091</v>
      </c>
      <c r="V260" s="2825">
        <f>Table!V236/Table!V$232</f>
        <v>0.30791029735874031</v>
      </c>
      <c r="W260" s="2825">
        <f>Table!W236/Table!W$232</f>
        <v>0.29274753378811175</v>
      </c>
      <c r="X260" s="2825">
        <f>Table!X236/Table!X$232</f>
        <v>0.29796841498908239</v>
      </c>
      <c r="Y260" s="2825">
        <f>Table!Y236/Table!Y$232</f>
        <v>0.29154778215851335</v>
      </c>
      <c r="Z260" s="2825">
        <f>Table!Z236/Table!Z$232</f>
        <v>0.30341699983396703</v>
      </c>
      <c r="AA260" s="2825">
        <f>Table!AA236/Table!AA$232</f>
        <v>0.30819594661143102</v>
      </c>
      <c r="AB260" s="2825">
        <f>Table!AB236/Table!AB$232</f>
        <v>0.31109030216070893</v>
      </c>
      <c r="AC260" s="2825">
        <f>Table!AC236/Table!AC$232</f>
        <v>0.33118529333532748</v>
      </c>
      <c r="AD260" s="2520" t="s">
        <v>35</v>
      </c>
      <c r="AE260" s="2521" t="s">
        <v>35</v>
      </c>
    </row>
    <row r="261" spans="2:32" x14ac:dyDescent="0.25">
      <c r="B261" s="2831" t="s">
        <v>87</v>
      </c>
      <c r="C261" s="2825">
        <f>Table!C237/Table!C$232</f>
        <v>0.50125836339222229</v>
      </c>
      <c r="D261" s="2825">
        <f>Table!D237/Table!D$232</f>
        <v>0.46584772010075698</v>
      </c>
      <c r="E261" s="2825">
        <f>Table!E237/Table!E$232</f>
        <v>0.42808329339461904</v>
      </c>
      <c r="F261" s="2825">
        <f>Table!F237/Table!F$232</f>
        <v>0.42259018486680089</v>
      </c>
      <c r="G261" s="2825">
        <f>Table!G237/Table!G$232</f>
        <v>0.41022801689391397</v>
      </c>
      <c r="H261" s="2825">
        <f>Table!H237/Table!H$232</f>
        <v>0.38896017564402979</v>
      </c>
      <c r="I261" s="2825">
        <f>Table!I237/Table!I$232</f>
        <v>0.41711447305419491</v>
      </c>
      <c r="J261" s="2825">
        <f>Table!J237/Table!J$232</f>
        <v>0.40224427618894398</v>
      </c>
      <c r="K261" s="2825">
        <f>Table!K237/Table!K$232</f>
        <v>0.4191609002864945</v>
      </c>
      <c r="L261" s="2825">
        <f>Table!L237/Table!L$232</f>
        <v>0.43625883706089036</v>
      </c>
      <c r="M261" s="2825">
        <f>Table!M237/Table!M$232</f>
        <v>0.36730238560918743</v>
      </c>
      <c r="N261" s="2825">
        <f>Table!N237/Table!N$232</f>
        <v>0.36027507844947265</v>
      </c>
      <c r="O261" s="2825">
        <f>Table!O237/Table!O$232</f>
        <v>0.34914284800342177</v>
      </c>
      <c r="P261" s="2825">
        <f>Table!P237/Table!P$232</f>
        <v>0.41014645883741196</v>
      </c>
      <c r="Q261" s="2825">
        <f>Table!Q237/Table!Q$232</f>
        <v>0.37978394513516134</v>
      </c>
      <c r="R261" s="2825">
        <f>Table!R237/Table!R$232</f>
        <v>0.39620174905216271</v>
      </c>
      <c r="S261" s="2825">
        <f>Table!S237/Table!S$232</f>
        <v>0.41864939671341067</v>
      </c>
      <c r="T261" s="2825">
        <f>Table!T237/Table!T$232</f>
        <v>0.41474750782588538</v>
      </c>
      <c r="U261" s="2825">
        <f>Table!U237/Table!U$232</f>
        <v>0.39912550411340941</v>
      </c>
      <c r="V261" s="2825">
        <f>Table!V237/Table!V$232</f>
        <v>0.40112822496793693</v>
      </c>
      <c r="W261" s="2825">
        <f>Table!W237/Table!W$232</f>
        <v>0.39105143353259753</v>
      </c>
      <c r="X261" s="2825">
        <f>Table!X237/Table!X$232</f>
        <v>0.38990085748687958</v>
      </c>
      <c r="Y261" s="2825">
        <f>Table!Y237/Table!Y$232</f>
        <v>0.40572490743428458</v>
      </c>
      <c r="Z261" s="2825">
        <f>Table!Z237/Table!Z$232</f>
        <v>0.41917078394221774</v>
      </c>
      <c r="AA261" s="2825">
        <f>Table!AA237/Table!AA$232</f>
        <v>0.43103942844710252</v>
      </c>
      <c r="AB261" s="2825">
        <f>Table!AB237/Table!AB$232</f>
        <v>0.40694271518782837</v>
      </c>
      <c r="AC261" s="2825">
        <f>Table!AC237/Table!AC$232</f>
        <v>0.40846334254201205</v>
      </c>
      <c r="AD261" s="2548" t="s">
        <v>35</v>
      </c>
      <c r="AE261" s="2549" t="s">
        <v>35</v>
      </c>
    </row>
    <row r="262" spans="2:32" x14ac:dyDescent="0.25">
      <c r="B262" s="2832" t="s">
        <v>88</v>
      </c>
      <c r="C262" s="2825">
        <f>C260/C261</f>
        <v>0.67113724565400434</v>
      </c>
      <c r="D262" s="2825">
        <f t="shared" ref="D262:AC262" si="28">D260/D261</f>
        <v>0.59019868293519262</v>
      </c>
      <c r="E262" s="2825">
        <f t="shared" si="28"/>
        <v>0.70017310000156752</v>
      </c>
      <c r="F262" s="2825">
        <f t="shared" si="28"/>
        <v>0.72224571662848025</v>
      </c>
      <c r="G262" s="2825">
        <f t="shared" si="28"/>
        <v>0.7836183560213813</v>
      </c>
      <c r="H262" s="2825">
        <f t="shared" si="28"/>
        <v>0.85398747597962144</v>
      </c>
      <c r="I262" s="2825">
        <f t="shared" si="28"/>
        <v>0.78820941393204302</v>
      </c>
      <c r="J262" s="2825">
        <f t="shared" si="28"/>
        <v>0.82746085935974489</v>
      </c>
      <c r="K262" s="2825">
        <f t="shared" si="28"/>
        <v>0.80196474569612619</v>
      </c>
      <c r="L262" s="2825">
        <f t="shared" si="28"/>
        <v>0.83031237968516336</v>
      </c>
      <c r="M262" s="2825">
        <f t="shared" si="28"/>
        <v>0.96472450189458048</v>
      </c>
      <c r="N262" s="2825">
        <f t="shared" si="28"/>
        <v>0.98137189820002968</v>
      </c>
      <c r="O262" s="2825">
        <f t="shared" si="28"/>
        <v>1.0280637795486287</v>
      </c>
      <c r="P262" s="2825">
        <f t="shared" si="28"/>
        <v>0.88816916021559633</v>
      </c>
      <c r="Q262" s="2825">
        <f t="shared" si="28"/>
        <v>0.91633661841084757</v>
      </c>
      <c r="R262" s="2825">
        <f t="shared" si="28"/>
        <v>0.87125499844796084</v>
      </c>
      <c r="S262" s="2825">
        <f t="shared" si="28"/>
        <v>0.76404761306002056</v>
      </c>
      <c r="T262" s="2825">
        <f t="shared" si="28"/>
        <v>0.73974458402392251</v>
      </c>
      <c r="U262" s="2825">
        <f t="shared" si="28"/>
        <v>0.74219483774504424</v>
      </c>
      <c r="V262" s="2825">
        <f t="shared" si="28"/>
        <v>0.76761064964539027</v>
      </c>
      <c r="W262" s="2825">
        <f t="shared" si="28"/>
        <v>0.74861644450079401</v>
      </c>
      <c r="X262" s="2825">
        <f t="shared" si="28"/>
        <v>0.76421584940758747</v>
      </c>
      <c r="Y262" s="2825">
        <f t="shared" si="28"/>
        <v>0.71858487565428908</v>
      </c>
      <c r="Z262" s="2825">
        <f t="shared" si="28"/>
        <v>0.72385054363853929</v>
      </c>
      <c r="AA262" s="2825">
        <f t="shared" si="28"/>
        <v>0.71500639215712269</v>
      </c>
      <c r="AB262" s="2825">
        <f t="shared" si="28"/>
        <v>0.7644572332917231</v>
      </c>
      <c r="AC262" s="2825">
        <f t="shared" si="28"/>
        <v>0.8108078714585355</v>
      </c>
      <c r="AD262" s="2939"/>
      <c r="AE262" s="2940"/>
    </row>
    <row r="263" spans="2:32" x14ac:dyDescent="0.25">
      <c r="B263" s="2550" t="s">
        <v>42</v>
      </c>
      <c r="C263" s="2825">
        <f>Table!C238/Table!C$232</f>
        <v>0</v>
      </c>
      <c r="D263" s="2825">
        <f>Table!D238/Table!D$232</f>
        <v>0</v>
      </c>
      <c r="E263" s="2825">
        <f>Table!E238/Table!E$232</f>
        <v>0</v>
      </c>
      <c r="F263" s="2825">
        <f>Table!F238/Table!F$232</f>
        <v>0</v>
      </c>
      <c r="G263" s="2825">
        <f>Table!G238/Table!G$232</f>
        <v>0</v>
      </c>
      <c r="H263" s="2825">
        <f>Table!H238/Table!H$232</f>
        <v>0</v>
      </c>
      <c r="I263" s="2825">
        <f>Table!I238/Table!I$232</f>
        <v>0</v>
      </c>
      <c r="J263" s="2825">
        <f>Table!J238/Table!J$232</f>
        <v>0</v>
      </c>
      <c r="K263" s="2825">
        <f>Table!K238/Table!K$232</f>
        <v>0</v>
      </c>
      <c r="L263" s="2825">
        <f>Table!L238/Table!L$232</f>
        <v>0</v>
      </c>
      <c r="M263" s="2825">
        <f>Table!M238/Table!M$232</f>
        <v>0</v>
      </c>
      <c r="N263" s="2825">
        <f>Table!N238/Table!N$232</f>
        <v>0</v>
      </c>
      <c r="O263" s="2825">
        <f>Table!O238/Table!O$232</f>
        <v>0</v>
      </c>
      <c r="P263" s="2825">
        <f>Table!P238/Table!P$232</f>
        <v>0</v>
      </c>
      <c r="Q263" s="2825">
        <f>Table!Q238/Table!Q$232</f>
        <v>0</v>
      </c>
      <c r="R263" s="2825">
        <f>Table!R238/Table!R$232</f>
        <v>0</v>
      </c>
      <c r="S263" s="2825">
        <f>Table!S238/Table!S$232</f>
        <v>0</v>
      </c>
      <c r="T263" s="2825">
        <f>Table!T238/Table!T$232</f>
        <v>0</v>
      </c>
      <c r="U263" s="2825">
        <f>Table!U238/Table!U$232</f>
        <v>0</v>
      </c>
      <c r="V263" s="2825">
        <f>Table!V238/Table!V$232</f>
        <v>0</v>
      </c>
      <c r="W263" s="2825">
        <f>Table!W238/Table!W$232</f>
        <v>0</v>
      </c>
      <c r="X263" s="2825">
        <f>Table!X238/Table!X$232</f>
        <v>0</v>
      </c>
      <c r="Y263" s="2825">
        <f>Table!Y238/Table!Y$232</f>
        <v>0</v>
      </c>
      <c r="Z263" s="2825">
        <f>Table!Z238/Table!Z$232</f>
        <v>0</v>
      </c>
      <c r="AA263" s="2825">
        <f>Table!AA238/Table!AA$232</f>
        <v>0</v>
      </c>
      <c r="AB263" s="2825">
        <f>Table!AB238/Table!AB$232</f>
        <v>0</v>
      </c>
      <c r="AC263" s="2825">
        <f>Table!AC238/Table!AC$232</f>
        <v>0</v>
      </c>
      <c r="AD263" s="2576" t="s">
        <v>35</v>
      </c>
      <c r="AE263" s="2577" t="s">
        <v>35</v>
      </c>
    </row>
    <row r="264" spans="2:32" x14ac:dyDescent="0.25">
      <c r="B264" s="2766"/>
      <c r="C264" s="2767"/>
      <c r="D264" s="2768"/>
      <c r="E264" s="2769"/>
      <c r="F264" s="2770"/>
      <c r="G264" s="2771"/>
      <c r="H264" s="2772"/>
      <c r="I264" s="2773"/>
      <c r="J264" s="2774"/>
      <c r="K264" s="2775"/>
      <c r="L264" s="2776"/>
      <c r="M264" s="2777"/>
      <c r="N264" s="2778"/>
      <c r="O264" s="2779"/>
      <c r="P264" s="2780"/>
      <c r="Q264" s="2781"/>
      <c r="R264" s="2782"/>
      <c r="S264" s="2783"/>
      <c r="T264" s="2784"/>
      <c r="U264" s="2785"/>
      <c r="V264" s="2786"/>
      <c r="W264" s="2787"/>
      <c r="X264" s="2788"/>
      <c r="Y264" s="2789"/>
      <c r="Z264" s="2790"/>
      <c r="AA264" s="2791"/>
      <c r="AB264" s="2792"/>
      <c r="AC264" s="2793"/>
      <c r="AD264" s="2794"/>
      <c r="AE264" s="2795"/>
    </row>
    <row r="266" spans="2:32" x14ac:dyDescent="0.25">
      <c r="B266" s="2578" t="s">
        <v>71</v>
      </c>
      <c r="AF266" s="2579" t="s">
        <v>0</v>
      </c>
    </row>
  </sheetData>
  <mergeCells count="27">
    <mergeCell ref="B8:AD8"/>
    <mergeCell ref="B17:AD17"/>
    <mergeCell ref="B23:AD23"/>
    <mergeCell ref="B33:AD33"/>
    <mergeCell ref="B43:AD43"/>
    <mergeCell ref="B69:AD69"/>
    <mergeCell ref="B79:AD79"/>
    <mergeCell ref="B89:AD89"/>
    <mergeCell ref="B99:AD99"/>
    <mergeCell ref="B49:AD49"/>
    <mergeCell ref="B59:AD59"/>
    <mergeCell ref="B148:AD148"/>
    <mergeCell ref="B158:AD158"/>
    <mergeCell ref="B168:AD168"/>
    <mergeCell ref="B178:AD178"/>
    <mergeCell ref="B109:AD109"/>
    <mergeCell ref="B119:AD119"/>
    <mergeCell ref="B129:AD129"/>
    <mergeCell ref="B138:AD138"/>
    <mergeCell ref="B237:AD237"/>
    <mergeCell ref="B246:AD246"/>
    <mergeCell ref="B255:AD255"/>
    <mergeCell ref="B188:AD188"/>
    <mergeCell ref="B198:AD198"/>
    <mergeCell ref="B208:AD208"/>
    <mergeCell ref="B218:AD218"/>
    <mergeCell ref="B228:AD228"/>
  </mergeCells>
  <hyperlinks>
    <hyperlink ref="B266" r:id="rId1" xr:uid="{00000000-0004-0000-0100-000000000000}"/>
    <hyperlink ref="AF266" r:id="rId2" xr:uid="{00000000-0004-0000-0100-000001000000}"/>
  </hyperlinks>
  <pageMargins left="0.7" right="0.7" top="0.75" bottom="0.75" header="0.3" footer="0.3"/>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D51"/>
  <sheetViews>
    <sheetView topLeftCell="A7" workbookViewId="0">
      <selection activeCell="C17" sqref="C17"/>
    </sheetView>
  </sheetViews>
  <sheetFormatPr baseColWidth="10" defaultRowHeight="15" x14ac:dyDescent="0.25"/>
  <sheetData>
    <row r="1" spans="1:30" x14ac:dyDescent="0.25">
      <c r="A1" s="3134" t="s">
        <v>182</v>
      </c>
      <c r="B1" s="3132"/>
      <c r="C1" s="3132"/>
      <c r="D1" s="3132"/>
      <c r="E1" s="3132"/>
      <c r="F1" s="3132"/>
      <c r="G1" s="3132"/>
      <c r="H1" s="3132"/>
      <c r="I1" s="3132"/>
      <c r="J1" s="3132"/>
      <c r="K1" s="3132"/>
      <c r="L1" s="3132"/>
      <c r="M1" s="3132"/>
      <c r="N1" s="3132"/>
      <c r="O1" s="3132"/>
      <c r="P1" s="3132"/>
      <c r="Q1" s="3132"/>
      <c r="R1" s="3132"/>
      <c r="S1" s="3132"/>
      <c r="T1" s="3132"/>
      <c r="U1" s="3132"/>
      <c r="V1" s="3132"/>
      <c r="W1" s="3132"/>
      <c r="X1" s="3132"/>
      <c r="Y1" s="3132"/>
      <c r="Z1" s="3132"/>
      <c r="AA1" s="3132"/>
      <c r="AB1" s="3132"/>
      <c r="AC1" s="3132"/>
      <c r="AD1" s="3132"/>
    </row>
    <row r="2" spans="1:30" x14ac:dyDescent="0.25">
      <c r="A2" s="3134" t="s">
        <v>123</v>
      </c>
      <c r="B2" s="3133" t="s">
        <v>183</v>
      </c>
      <c r="C2" s="3132"/>
      <c r="D2" s="3132"/>
      <c r="E2" s="3132"/>
      <c r="F2" s="3132"/>
      <c r="G2" s="3132"/>
      <c r="H2" s="3132"/>
      <c r="I2" s="3132"/>
      <c r="J2" s="3132"/>
      <c r="K2" s="3132"/>
      <c r="L2" s="3132"/>
      <c r="M2" s="3132"/>
      <c r="N2" s="3132"/>
      <c r="O2" s="3132"/>
      <c r="P2" s="3132"/>
      <c r="Q2" s="3132"/>
      <c r="R2" s="3132"/>
      <c r="S2" s="3132"/>
      <c r="T2" s="3132"/>
      <c r="U2" s="3132"/>
      <c r="V2" s="3132"/>
      <c r="W2" s="3132"/>
      <c r="X2" s="3132"/>
      <c r="Y2" s="3132"/>
      <c r="Z2" s="3132"/>
      <c r="AA2" s="3132"/>
      <c r="AB2" s="3132"/>
      <c r="AC2" s="3132"/>
      <c r="AD2" s="3132"/>
    </row>
    <row r="3" spans="1:30" x14ac:dyDescent="0.25">
      <c r="A3" s="3134" t="s">
        <v>125</v>
      </c>
      <c r="B3" s="3134" t="s">
        <v>126</v>
      </c>
      <c r="C3" s="3132"/>
      <c r="D3" s="3132"/>
      <c r="E3" s="3132"/>
      <c r="F3" s="3132"/>
      <c r="G3" s="3132"/>
      <c r="H3" s="3132"/>
      <c r="I3" s="3132"/>
      <c r="J3" s="3132"/>
      <c r="K3" s="3132"/>
      <c r="L3" s="3132"/>
      <c r="M3" s="3132"/>
      <c r="N3" s="3132"/>
      <c r="O3" s="3132"/>
      <c r="P3" s="3132"/>
      <c r="Q3" s="3132"/>
      <c r="R3" s="3132"/>
      <c r="S3" s="3132"/>
      <c r="T3" s="3132"/>
      <c r="U3" s="3132"/>
      <c r="V3" s="3132"/>
      <c r="W3" s="3132"/>
      <c r="X3" s="3132"/>
      <c r="Y3" s="3132"/>
      <c r="Z3" s="3132"/>
      <c r="AA3" s="3132"/>
      <c r="AB3" s="3132"/>
      <c r="AC3" s="3132"/>
      <c r="AD3" s="3132"/>
    </row>
    <row r="5" spans="1:30" x14ac:dyDescent="0.25">
      <c r="A5" s="3133" t="s">
        <v>127</v>
      </c>
      <c r="B5" s="3132"/>
      <c r="C5" s="3134" t="s">
        <v>128</v>
      </c>
      <c r="D5" s="3132"/>
      <c r="E5" s="3132"/>
      <c r="F5" s="3132"/>
      <c r="G5" s="3132"/>
      <c r="H5" s="3132"/>
      <c r="I5" s="3132"/>
      <c r="J5" s="3132"/>
      <c r="K5" s="3132"/>
      <c r="L5" s="3132"/>
      <c r="M5" s="3132"/>
      <c r="N5" s="3132"/>
      <c r="O5" s="3132"/>
      <c r="P5" s="3132"/>
      <c r="Q5" s="3132"/>
      <c r="R5" s="3132"/>
      <c r="S5" s="3132"/>
      <c r="T5" s="3132"/>
      <c r="U5" s="3132"/>
      <c r="V5" s="3132"/>
      <c r="W5" s="3132"/>
      <c r="X5" s="3132"/>
      <c r="Y5" s="3132"/>
      <c r="Z5" s="3132"/>
      <c r="AA5" s="3132"/>
      <c r="AB5" s="3132"/>
      <c r="AC5" s="3132"/>
      <c r="AD5" s="3132"/>
    </row>
    <row r="6" spans="1:30" x14ac:dyDescent="0.25">
      <c r="A6" s="3133" t="s">
        <v>129</v>
      </c>
      <c r="B6" s="3132"/>
      <c r="C6" s="3134" t="s">
        <v>130</v>
      </c>
      <c r="D6" s="3132"/>
      <c r="E6" s="3132"/>
      <c r="F6" s="3132"/>
      <c r="G6" s="3132"/>
      <c r="H6" s="3132"/>
      <c r="I6" s="3132"/>
      <c r="J6" s="3132"/>
      <c r="K6" s="3132"/>
      <c r="L6" s="3132"/>
      <c r="M6" s="3132"/>
      <c r="N6" s="3132"/>
      <c r="O6" s="3132"/>
      <c r="P6" s="3132"/>
      <c r="Q6" s="3132"/>
      <c r="R6" s="3132"/>
      <c r="S6" s="3132"/>
      <c r="T6" s="3132"/>
      <c r="U6" s="3132"/>
      <c r="V6" s="3132"/>
      <c r="W6" s="3132"/>
      <c r="X6" s="3132"/>
      <c r="Y6" s="3132"/>
      <c r="Z6" s="3132"/>
      <c r="AA6" s="3132"/>
      <c r="AB6" s="3132"/>
      <c r="AC6" s="3132"/>
      <c r="AD6" s="3132"/>
    </row>
    <row r="7" spans="1:30" x14ac:dyDescent="0.25">
      <c r="A7" s="3133" t="s">
        <v>131</v>
      </c>
      <c r="B7" s="3132"/>
      <c r="C7" s="3134" t="s">
        <v>132</v>
      </c>
      <c r="D7" s="3132"/>
      <c r="E7" s="3132"/>
      <c r="F7" s="3132"/>
      <c r="G7" s="3132"/>
      <c r="H7" s="3132"/>
      <c r="I7" s="3132"/>
      <c r="J7" s="3132"/>
      <c r="K7" s="3132"/>
      <c r="L7" s="3132"/>
      <c r="M7" s="3132"/>
      <c r="N7" s="3132"/>
      <c r="O7" s="3132"/>
      <c r="P7" s="3132"/>
      <c r="Q7" s="3132"/>
      <c r="R7" s="3132"/>
      <c r="S7" s="3132"/>
      <c r="T7" s="3132"/>
      <c r="U7" s="3132"/>
      <c r="V7" s="3132"/>
      <c r="W7" s="3132"/>
      <c r="X7" s="3132"/>
      <c r="Y7" s="3132"/>
      <c r="Z7" s="3132"/>
      <c r="AA7" s="3132"/>
      <c r="AB7" s="3132"/>
      <c r="AC7" s="3132"/>
      <c r="AD7" s="3132"/>
    </row>
    <row r="8" spans="1:30" x14ac:dyDescent="0.25">
      <c r="A8" s="3133" t="s">
        <v>133</v>
      </c>
      <c r="B8" s="3132"/>
      <c r="C8" s="3134" t="s">
        <v>184</v>
      </c>
      <c r="D8" s="3132"/>
      <c r="E8" s="3132"/>
      <c r="F8" s="3132"/>
      <c r="G8" s="3132"/>
      <c r="H8" s="3132"/>
      <c r="I8" s="3132"/>
      <c r="J8" s="3132"/>
      <c r="K8" s="3132"/>
      <c r="L8" s="3132"/>
      <c r="M8" s="3132"/>
      <c r="N8" s="3132"/>
      <c r="O8" s="3132"/>
      <c r="P8" s="3132"/>
      <c r="Q8" s="3132"/>
      <c r="R8" s="3132"/>
      <c r="S8" s="3132"/>
      <c r="T8" s="3132"/>
      <c r="U8" s="3132"/>
      <c r="V8" s="3132"/>
      <c r="W8" s="3132"/>
      <c r="X8" s="3132"/>
      <c r="Y8" s="3132"/>
      <c r="Z8" s="3132"/>
      <c r="AA8" s="3132"/>
      <c r="AB8" s="3132"/>
      <c r="AC8" s="3132"/>
      <c r="AD8" s="3132"/>
    </row>
    <row r="9" spans="1:30" x14ac:dyDescent="0.25">
      <c r="A9" s="3133" t="s">
        <v>135</v>
      </c>
      <c r="B9" s="3132"/>
      <c r="C9" s="3134" t="s">
        <v>136</v>
      </c>
      <c r="D9" s="3132"/>
      <c r="E9" s="3132"/>
      <c r="F9" s="3132"/>
      <c r="G9" s="3132"/>
      <c r="H9" s="3132"/>
      <c r="I9" s="3132"/>
      <c r="J9" s="3132"/>
      <c r="K9" s="3132"/>
      <c r="L9" s="3132"/>
      <c r="M9" s="3132"/>
      <c r="N9" s="3132"/>
      <c r="O9" s="3132"/>
      <c r="P9" s="3132"/>
      <c r="Q9" s="3132"/>
      <c r="R9" s="3132"/>
      <c r="S9" s="3132"/>
      <c r="T9" s="3132"/>
      <c r="U9" s="3132"/>
      <c r="V9" s="3132"/>
      <c r="W9" s="3132"/>
      <c r="X9" s="3132"/>
      <c r="Y9" s="3132"/>
      <c r="Z9" s="3132"/>
      <c r="AA9" s="3132"/>
      <c r="AB9" s="3132"/>
      <c r="AC9" s="3132"/>
      <c r="AD9" s="3132"/>
    </row>
    <row r="11" spans="1:30" x14ac:dyDescent="0.25">
      <c r="A11" s="3136" t="s">
        <v>137</v>
      </c>
      <c r="B11" s="3135" t="s">
        <v>6</v>
      </c>
      <c r="C11" s="3135" t="s">
        <v>7</v>
      </c>
      <c r="D11" s="3135" t="s">
        <v>8</v>
      </c>
      <c r="E11" s="3135" t="s">
        <v>9</v>
      </c>
      <c r="F11" s="3135" t="s">
        <v>10</v>
      </c>
      <c r="G11" s="3135" t="s">
        <v>11</v>
      </c>
      <c r="H11" s="3135" t="s">
        <v>12</v>
      </c>
      <c r="I11" s="3135" t="s">
        <v>13</v>
      </c>
      <c r="J11" s="3135" t="s">
        <v>14</v>
      </c>
      <c r="K11" s="3135" t="s">
        <v>15</v>
      </c>
      <c r="L11" s="3135" t="s">
        <v>16</v>
      </c>
      <c r="M11" s="3135" t="s">
        <v>17</v>
      </c>
      <c r="N11" s="3135" t="s">
        <v>18</v>
      </c>
      <c r="O11" s="3135" t="s">
        <v>19</v>
      </c>
      <c r="P11" s="3135" t="s">
        <v>20</v>
      </c>
      <c r="Q11" s="3135" t="s">
        <v>21</v>
      </c>
      <c r="R11" s="3135" t="s">
        <v>22</v>
      </c>
      <c r="S11" s="3135" t="s">
        <v>23</v>
      </c>
      <c r="T11" s="3135" t="s">
        <v>24</v>
      </c>
      <c r="U11" s="3135" t="s">
        <v>25</v>
      </c>
      <c r="V11" s="3135" t="s">
        <v>26</v>
      </c>
      <c r="W11" s="3135" t="s">
        <v>27</v>
      </c>
      <c r="X11" s="3135" t="s">
        <v>28</v>
      </c>
      <c r="Y11" s="3135" t="s">
        <v>29</v>
      </c>
      <c r="Z11" s="3135" t="s">
        <v>30</v>
      </c>
      <c r="AA11" s="3135" t="s">
        <v>31</v>
      </c>
      <c r="AB11" s="3135" t="s">
        <v>32</v>
      </c>
      <c r="AC11" s="3135" t="s">
        <v>33</v>
      </c>
      <c r="AD11" s="3135" t="s">
        <v>34</v>
      </c>
    </row>
    <row r="12" spans="1:30" x14ac:dyDescent="0.25">
      <c r="A12" s="3137" t="s">
        <v>138</v>
      </c>
      <c r="B12" s="3139" t="s">
        <v>35</v>
      </c>
      <c r="C12" s="3139" t="s">
        <v>35</v>
      </c>
      <c r="D12" s="3139" t="s">
        <v>35</v>
      </c>
      <c r="E12" s="3139" t="s">
        <v>35</v>
      </c>
      <c r="F12" s="3139" t="s">
        <v>35</v>
      </c>
      <c r="G12" s="3139" t="s">
        <v>35</v>
      </c>
      <c r="H12" s="3139" t="s">
        <v>35</v>
      </c>
      <c r="I12" s="3139" t="s">
        <v>35</v>
      </c>
      <c r="J12" s="3139" t="s">
        <v>35</v>
      </c>
      <c r="K12" s="3139" t="s">
        <v>35</v>
      </c>
      <c r="L12" s="3139" t="s">
        <v>35</v>
      </c>
      <c r="M12" s="3139" t="s">
        <v>35</v>
      </c>
      <c r="N12" s="3139" t="s">
        <v>35</v>
      </c>
      <c r="O12" s="3139" t="s">
        <v>35</v>
      </c>
      <c r="P12" s="3139" t="s">
        <v>35</v>
      </c>
      <c r="Q12" s="3139" t="s">
        <v>35</v>
      </c>
      <c r="R12" s="3139" t="s">
        <v>35</v>
      </c>
      <c r="S12" s="3139" t="s">
        <v>35</v>
      </c>
      <c r="T12" s="3139" t="s">
        <v>35</v>
      </c>
      <c r="U12" s="3139" t="s">
        <v>35</v>
      </c>
      <c r="V12" s="3139" t="s">
        <v>35</v>
      </c>
      <c r="W12" s="3139" t="s">
        <v>35</v>
      </c>
      <c r="X12" s="3139" t="s">
        <v>35</v>
      </c>
      <c r="Y12" s="3139" t="s">
        <v>35</v>
      </c>
      <c r="Z12" s="3139" t="s">
        <v>35</v>
      </c>
      <c r="AA12" s="3139" t="s">
        <v>35</v>
      </c>
      <c r="AB12" s="3139" t="s">
        <v>35</v>
      </c>
      <c r="AC12" s="3139" t="s">
        <v>35</v>
      </c>
      <c r="AD12" s="3139" t="s">
        <v>35</v>
      </c>
    </row>
    <row r="13" spans="1:30" x14ac:dyDescent="0.25">
      <c r="A13" s="3138" t="s">
        <v>139</v>
      </c>
      <c r="B13" s="3140" t="s">
        <v>140</v>
      </c>
      <c r="C13" s="3140" t="s">
        <v>140</v>
      </c>
      <c r="D13" s="3140" t="s">
        <v>140</v>
      </c>
      <c r="E13" s="3140" t="s">
        <v>140</v>
      </c>
      <c r="F13" s="3140" t="s">
        <v>140</v>
      </c>
      <c r="G13" s="3140" t="s">
        <v>140</v>
      </c>
      <c r="H13" s="3140" t="s">
        <v>140</v>
      </c>
      <c r="I13" s="3140" t="s">
        <v>140</v>
      </c>
      <c r="J13" s="3140" t="s">
        <v>140</v>
      </c>
      <c r="K13" s="3140" t="s">
        <v>140</v>
      </c>
      <c r="L13" s="3140" t="s">
        <v>140</v>
      </c>
      <c r="M13" s="3140" t="s">
        <v>140</v>
      </c>
      <c r="N13" s="3140" t="s">
        <v>140</v>
      </c>
      <c r="O13" s="3140" t="s">
        <v>140</v>
      </c>
      <c r="P13" s="3140" t="s">
        <v>140</v>
      </c>
      <c r="Q13" s="3140" t="s">
        <v>140</v>
      </c>
      <c r="R13" s="3140" t="s">
        <v>140</v>
      </c>
      <c r="S13" s="3140" t="s">
        <v>140</v>
      </c>
      <c r="T13" s="3140" t="s">
        <v>140</v>
      </c>
      <c r="U13" s="3140" t="s">
        <v>140</v>
      </c>
      <c r="V13" s="3140" t="s">
        <v>140</v>
      </c>
      <c r="W13" s="3140" t="s">
        <v>140</v>
      </c>
      <c r="X13" s="3140" t="s">
        <v>140</v>
      </c>
      <c r="Y13" s="3140" t="s">
        <v>140</v>
      </c>
      <c r="Z13" s="3140" t="s">
        <v>140</v>
      </c>
      <c r="AA13" s="3140" t="s">
        <v>140</v>
      </c>
      <c r="AB13" s="3140" t="s">
        <v>140</v>
      </c>
      <c r="AC13" s="3140" t="s">
        <v>140</v>
      </c>
      <c r="AD13" s="3140" t="s">
        <v>140</v>
      </c>
    </row>
    <row r="14" spans="1:30" x14ac:dyDescent="0.25">
      <c r="A14" s="3138" t="s">
        <v>141</v>
      </c>
      <c r="B14" s="3141" t="s">
        <v>140</v>
      </c>
      <c r="C14" s="3141" t="s">
        <v>140</v>
      </c>
      <c r="D14" s="3141" t="s">
        <v>140</v>
      </c>
      <c r="E14" s="3141" t="s">
        <v>140</v>
      </c>
      <c r="F14" s="3141" t="s">
        <v>140</v>
      </c>
      <c r="G14" s="3141" t="s">
        <v>140</v>
      </c>
      <c r="H14" s="3141" t="s">
        <v>140</v>
      </c>
      <c r="I14" s="3141" t="s">
        <v>140</v>
      </c>
      <c r="J14" s="3141" t="s">
        <v>140</v>
      </c>
      <c r="K14" s="3141" t="s">
        <v>140</v>
      </c>
      <c r="L14" s="3141" t="s">
        <v>140</v>
      </c>
      <c r="M14" s="3141" t="s">
        <v>140</v>
      </c>
      <c r="N14" s="3141" t="s">
        <v>140</v>
      </c>
      <c r="O14" s="3141" t="s">
        <v>140</v>
      </c>
      <c r="P14" s="3141" t="s">
        <v>140</v>
      </c>
      <c r="Q14" s="3141" t="s">
        <v>140</v>
      </c>
      <c r="R14" s="3141" t="s">
        <v>140</v>
      </c>
      <c r="S14" s="3141" t="s">
        <v>140</v>
      </c>
      <c r="T14" s="3141" t="s">
        <v>140</v>
      </c>
      <c r="U14" s="3141" t="s">
        <v>140</v>
      </c>
      <c r="V14" s="3141" t="s">
        <v>140</v>
      </c>
      <c r="W14" s="3141" t="s">
        <v>140</v>
      </c>
      <c r="X14" s="3141" t="s">
        <v>140</v>
      </c>
      <c r="Y14" s="3141" t="s">
        <v>140</v>
      </c>
      <c r="Z14" s="3141" t="s">
        <v>140</v>
      </c>
      <c r="AA14" s="3141" t="s">
        <v>140</v>
      </c>
      <c r="AB14" s="3141" t="s">
        <v>140</v>
      </c>
      <c r="AC14" s="3141" t="s">
        <v>140</v>
      </c>
      <c r="AD14" s="3141" t="s">
        <v>140</v>
      </c>
    </row>
    <row r="15" spans="1:30" x14ac:dyDescent="0.25">
      <c r="A15" s="3138" t="s">
        <v>142</v>
      </c>
      <c r="B15" s="3140">
        <v>14732</v>
      </c>
      <c r="C15" s="3140">
        <v>14202</v>
      </c>
      <c r="D15" s="3140">
        <v>14714</v>
      </c>
      <c r="E15" s="3140">
        <v>17393</v>
      </c>
      <c r="F15" s="3140">
        <v>17370</v>
      </c>
      <c r="G15" s="3140">
        <v>18931</v>
      </c>
      <c r="H15" s="3140">
        <v>23171</v>
      </c>
      <c r="I15" s="3140">
        <v>24324</v>
      </c>
      <c r="J15" s="3140">
        <v>22903</v>
      </c>
      <c r="K15" s="3140">
        <v>25625</v>
      </c>
      <c r="L15" s="3140">
        <v>26533</v>
      </c>
      <c r="M15" s="3140">
        <v>34961</v>
      </c>
      <c r="N15" s="3140">
        <v>34535</v>
      </c>
      <c r="O15" s="3140">
        <v>41549</v>
      </c>
      <c r="P15" s="3140">
        <v>34069</v>
      </c>
      <c r="Q15" s="3140">
        <v>31998</v>
      </c>
      <c r="R15" s="3140">
        <v>37832</v>
      </c>
      <c r="S15" s="3140">
        <v>36195</v>
      </c>
      <c r="T15" s="3140">
        <v>35951</v>
      </c>
      <c r="U15" s="3140">
        <v>36694</v>
      </c>
      <c r="V15" s="3140">
        <v>42680</v>
      </c>
      <c r="W15" s="3140">
        <v>35648</v>
      </c>
      <c r="X15" s="3140">
        <v>41952</v>
      </c>
      <c r="Y15" s="3140">
        <v>44136</v>
      </c>
      <c r="Z15" s="3140">
        <v>55298</v>
      </c>
      <c r="AA15" s="3140">
        <v>45986</v>
      </c>
      <c r="AB15" s="3140">
        <v>46728</v>
      </c>
      <c r="AC15" s="3140">
        <v>49941</v>
      </c>
      <c r="AD15" s="3140">
        <v>66839</v>
      </c>
    </row>
    <row r="16" spans="1:30" x14ac:dyDescent="0.25">
      <c r="A16" s="3138" t="s">
        <v>143</v>
      </c>
      <c r="B16" s="3141">
        <v>33</v>
      </c>
      <c r="C16" s="3141">
        <v>46</v>
      </c>
      <c r="D16" s="3141">
        <v>75</v>
      </c>
      <c r="E16" s="3141">
        <v>147</v>
      </c>
      <c r="F16" s="3141">
        <v>351</v>
      </c>
      <c r="G16" s="3141">
        <v>508</v>
      </c>
      <c r="H16" s="3141">
        <v>836</v>
      </c>
      <c r="I16" s="3141">
        <v>967</v>
      </c>
      <c r="J16" s="3141">
        <v>1012</v>
      </c>
      <c r="K16" s="3141">
        <v>805</v>
      </c>
      <c r="L16" s="3141">
        <v>1016</v>
      </c>
      <c r="M16" s="3141">
        <v>1070</v>
      </c>
      <c r="N16" s="3141">
        <v>1276</v>
      </c>
      <c r="O16" s="3141">
        <v>2172</v>
      </c>
      <c r="P16" s="3141">
        <v>2027</v>
      </c>
      <c r="Q16" s="3141">
        <v>2145</v>
      </c>
      <c r="R16" s="3141">
        <v>2179</v>
      </c>
      <c r="S16" s="3141">
        <v>2224</v>
      </c>
      <c r="T16" s="3141">
        <v>1937</v>
      </c>
      <c r="U16" s="3141">
        <v>1882</v>
      </c>
      <c r="V16" s="3141">
        <v>2331</v>
      </c>
      <c r="W16" s="3141">
        <v>2383</v>
      </c>
      <c r="X16" s="3141">
        <v>3888</v>
      </c>
      <c r="Y16" s="3141" t="s">
        <v>140</v>
      </c>
      <c r="Z16" s="3141" t="s">
        <v>140</v>
      </c>
      <c r="AA16" s="3141" t="s">
        <v>140</v>
      </c>
      <c r="AB16" s="3141" t="s">
        <v>140</v>
      </c>
      <c r="AC16" s="3141" t="s">
        <v>140</v>
      </c>
      <c r="AD16" s="3141" t="s">
        <v>140</v>
      </c>
    </row>
    <row r="17" spans="1:30" x14ac:dyDescent="0.25">
      <c r="A17" s="3138" t="s">
        <v>144</v>
      </c>
      <c r="B17" s="3140">
        <v>1283</v>
      </c>
      <c r="C17" s="3140">
        <v>1384</v>
      </c>
      <c r="D17" s="3140">
        <v>1332</v>
      </c>
      <c r="E17" s="3140">
        <v>1708</v>
      </c>
      <c r="F17" s="3140">
        <v>1893</v>
      </c>
      <c r="G17" s="3140">
        <v>2017</v>
      </c>
      <c r="H17" s="3140">
        <v>2702</v>
      </c>
      <c r="I17" s="3140">
        <v>3597</v>
      </c>
      <c r="J17" s="3140">
        <v>4051</v>
      </c>
      <c r="K17" s="3140">
        <v>5372</v>
      </c>
      <c r="L17" s="3140">
        <v>5756</v>
      </c>
      <c r="M17" s="3140">
        <v>8009</v>
      </c>
      <c r="N17" s="3140">
        <v>9939</v>
      </c>
      <c r="O17" s="3140">
        <v>12353</v>
      </c>
      <c r="P17" s="3140">
        <v>11414</v>
      </c>
      <c r="Q17" s="3140">
        <v>11027</v>
      </c>
      <c r="R17" s="3140">
        <v>13232</v>
      </c>
      <c r="S17" s="3140">
        <v>12255</v>
      </c>
      <c r="T17" s="3140">
        <v>12261</v>
      </c>
      <c r="U17" s="3140">
        <v>12779</v>
      </c>
      <c r="V17" s="3140">
        <v>13944</v>
      </c>
      <c r="W17" s="3140">
        <v>16267</v>
      </c>
      <c r="X17" s="3140">
        <v>16961</v>
      </c>
      <c r="Y17" s="3140">
        <v>17468</v>
      </c>
      <c r="Z17" s="3140">
        <v>18006</v>
      </c>
      <c r="AA17" s="3140">
        <v>15535</v>
      </c>
      <c r="AB17" s="3140">
        <v>15767</v>
      </c>
      <c r="AC17" s="3140">
        <v>22235</v>
      </c>
      <c r="AD17" s="3140">
        <v>18080</v>
      </c>
    </row>
    <row r="18" spans="1:30" x14ac:dyDescent="0.25">
      <c r="A18" s="3138" t="s">
        <v>145</v>
      </c>
      <c r="B18" s="3141" t="s">
        <v>140</v>
      </c>
      <c r="C18" s="3141" t="s">
        <v>140</v>
      </c>
      <c r="D18" s="3141" t="s">
        <v>140</v>
      </c>
      <c r="E18" s="3141" t="s">
        <v>140</v>
      </c>
      <c r="F18" s="3141" t="s">
        <v>140</v>
      </c>
      <c r="G18" s="3141" t="s">
        <v>140</v>
      </c>
      <c r="H18" s="3141" t="s">
        <v>140</v>
      </c>
      <c r="I18" s="3141" t="s">
        <v>140</v>
      </c>
      <c r="J18" s="3141" t="s">
        <v>140</v>
      </c>
      <c r="K18" s="3141" t="s">
        <v>140</v>
      </c>
      <c r="L18" s="3141" t="s">
        <v>140</v>
      </c>
      <c r="M18" s="3141" t="s">
        <v>140</v>
      </c>
      <c r="N18" s="3141" t="s">
        <v>140</v>
      </c>
      <c r="O18" s="3141" t="s">
        <v>140</v>
      </c>
      <c r="P18" s="3141" t="s">
        <v>140</v>
      </c>
      <c r="Q18" s="3141" t="s">
        <v>140</v>
      </c>
      <c r="R18" s="3141" t="s">
        <v>140</v>
      </c>
      <c r="S18" s="3141" t="s">
        <v>140</v>
      </c>
      <c r="T18" s="3141" t="s">
        <v>140</v>
      </c>
      <c r="U18" s="3141" t="s">
        <v>140</v>
      </c>
      <c r="V18" s="3141" t="s">
        <v>140</v>
      </c>
      <c r="W18" s="3141" t="s">
        <v>140</v>
      </c>
      <c r="X18" s="3141" t="s">
        <v>140</v>
      </c>
      <c r="Y18" s="3141" t="s">
        <v>140</v>
      </c>
      <c r="Z18" s="3141" t="s">
        <v>140</v>
      </c>
      <c r="AA18" s="3141" t="s">
        <v>140</v>
      </c>
      <c r="AB18" s="3141" t="s">
        <v>140</v>
      </c>
      <c r="AC18" s="3141" t="s">
        <v>140</v>
      </c>
      <c r="AD18" s="3141" t="s">
        <v>140</v>
      </c>
    </row>
    <row r="19" spans="1:30" x14ac:dyDescent="0.25">
      <c r="A19" s="3138" t="s">
        <v>146</v>
      </c>
      <c r="B19" s="3140" t="s">
        <v>140</v>
      </c>
      <c r="C19" s="3140" t="s">
        <v>140</v>
      </c>
      <c r="D19" s="3140" t="s">
        <v>140</v>
      </c>
      <c r="E19" s="3140" t="s">
        <v>140</v>
      </c>
      <c r="F19" s="3140" t="s">
        <v>140</v>
      </c>
      <c r="G19" s="3140" t="s">
        <v>140</v>
      </c>
      <c r="H19" s="3140" t="s">
        <v>140</v>
      </c>
      <c r="I19" s="3140" t="s">
        <v>140</v>
      </c>
      <c r="J19" s="3140" t="s">
        <v>140</v>
      </c>
      <c r="K19" s="3140" t="s">
        <v>140</v>
      </c>
      <c r="L19" s="3140" t="s">
        <v>140</v>
      </c>
      <c r="M19" s="3140" t="s">
        <v>140</v>
      </c>
      <c r="N19" s="3140" t="s">
        <v>140</v>
      </c>
      <c r="O19" s="3140" t="s">
        <v>140</v>
      </c>
      <c r="P19" s="3140" t="s">
        <v>140</v>
      </c>
      <c r="Q19" s="3140" t="s">
        <v>140</v>
      </c>
      <c r="R19" s="3140" t="s">
        <v>140</v>
      </c>
      <c r="S19" s="3140" t="s">
        <v>140</v>
      </c>
      <c r="T19" s="3140" t="s">
        <v>140</v>
      </c>
      <c r="U19" s="3140" t="s">
        <v>140</v>
      </c>
      <c r="V19" s="3140" t="s">
        <v>140</v>
      </c>
      <c r="W19" s="3140" t="s">
        <v>140</v>
      </c>
      <c r="X19" s="3140" t="s">
        <v>140</v>
      </c>
      <c r="Y19" s="3140" t="s">
        <v>140</v>
      </c>
      <c r="Z19" s="3140" t="s">
        <v>140</v>
      </c>
      <c r="AA19" s="3140" t="s">
        <v>140</v>
      </c>
      <c r="AB19" s="3140" t="s">
        <v>140</v>
      </c>
      <c r="AC19" s="3140" t="s">
        <v>140</v>
      </c>
      <c r="AD19" s="3140" t="s">
        <v>140</v>
      </c>
    </row>
    <row r="20" spans="1:30" x14ac:dyDescent="0.25">
      <c r="A20" s="3138" t="s">
        <v>147</v>
      </c>
      <c r="B20" s="3141">
        <v>66</v>
      </c>
      <c r="C20" s="3141">
        <v>77</v>
      </c>
      <c r="D20" s="3141">
        <v>88</v>
      </c>
      <c r="E20" s="3141">
        <v>110</v>
      </c>
      <c r="F20" s="3141">
        <v>140</v>
      </c>
      <c r="G20" s="3141">
        <v>189</v>
      </c>
      <c r="H20" s="3141">
        <v>261</v>
      </c>
      <c r="I20" s="3141">
        <v>356</v>
      </c>
      <c r="J20" s="3141">
        <v>351</v>
      </c>
      <c r="K20" s="3141">
        <v>414</v>
      </c>
      <c r="L20" s="3141">
        <v>498</v>
      </c>
      <c r="M20" s="3141">
        <v>667</v>
      </c>
      <c r="N20" s="3141">
        <v>961</v>
      </c>
      <c r="O20" s="3141">
        <v>965</v>
      </c>
      <c r="P20" s="3141">
        <v>823</v>
      </c>
      <c r="Q20" s="3141">
        <v>770</v>
      </c>
      <c r="R20" s="3141">
        <v>774</v>
      </c>
      <c r="S20" s="3141">
        <v>1002</v>
      </c>
      <c r="T20" s="3141">
        <v>1387</v>
      </c>
      <c r="U20" s="3141">
        <v>1217</v>
      </c>
      <c r="V20" s="3141">
        <v>1617</v>
      </c>
      <c r="W20" s="3141">
        <v>1311</v>
      </c>
      <c r="X20" s="3141">
        <v>1405</v>
      </c>
      <c r="Y20" s="3141">
        <v>1769</v>
      </c>
      <c r="Z20" s="3141">
        <v>1664</v>
      </c>
      <c r="AA20" s="3141">
        <v>1474</v>
      </c>
      <c r="AB20" s="3141">
        <v>1490</v>
      </c>
      <c r="AC20" s="3141">
        <v>1770</v>
      </c>
      <c r="AD20" s="3141">
        <v>2040</v>
      </c>
    </row>
    <row r="21" spans="1:30" x14ac:dyDescent="0.25">
      <c r="A21" s="3138" t="s">
        <v>148</v>
      </c>
      <c r="B21" s="3140" t="s">
        <v>140</v>
      </c>
      <c r="C21" s="3140" t="s">
        <v>140</v>
      </c>
      <c r="D21" s="3140" t="s">
        <v>140</v>
      </c>
      <c r="E21" s="3140" t="s">
        <v>140</v>
      </c>
      <c r="F21" s="3140" t="s">
        <v>140</v>
      </c>
      <c r="G21" s="3140" t="s">
        <v>140</v>
      </c>
      <c r="H21" s="3140" t="s">
        <v>140</v>
      </c>
      <c r="I21" s="3140" t="s">
        <v>140</v>
      </c>
      <c r="J21" s="3140" t="s">
        <v>140</v>
      </c>
      <c r="K21" s="3140" t="s">
        <v>140</v>
      </c>
      <c r="L21" s="3140" t="s">
        <v>140</v>
      </c>
      <c r="M21" s="3140" t="s">
        <v>140</v>
      </c>
      <c r="N21" s="3140" t="s">
        <v>140</v>
      </c>
      <c r="O21" s="3140" t="s">
        <v>140</v>
      </c>
      <c r="P21" s="3140" t="s">
        <v>140</v>
      </c>
      <c r="Q21" s="3140" t="s">
        <v>140</v>
      </c>
      <c r="R21" s="3140" t="s">
        <v>140</v>
      </c>
      <c r="S21" s="3140" t="s">
        <v>140</v>
      </c>
      <c r="T21" s="3140" t="s">
        <v>140</v>
      </c>
      <c r="U21" s="3140" t="s">
        <v>140</v>
      </c>
      <c r="V21" s="3140" t="s">
        <v>140</v>
      </c>
      <c r="W21" s="3140" t="s">
        <v>140</v>
      </c>
      <c r="X21" s="3140" t="s">
        <v>140</v>
      </c>
      <c r="Y21" s="3140" t="s">
        <v>140</v>
      </c>
      <c r="Z21" s="3140" t="s">
        <v>140</v>
      </c>
      <c r="AA21" s="3140" t="s">
        <v>140</v>
      </c>
      <c r="AB21" s="3140" t="s">
        <v>140</v>
      </c>
      <c r="AC21" s="3140" t="s">
        <v>140</v>
      </c>
      <c r="AD21" s="3140" t="s">
        <v>140</v>
      </c>
    </row>
    <row r="22" spans="1:30" x14ac:dyDescent="0.25">
      <c r="A22" s="3138" t="s">
        <v>149</v>
      </c>
      <c r="B22" s="3141">
        <v>1223</v>
      </c>
      <c r="C22" s="3141">
        <v>2643</v>
      </c>
      <c r="D22" s="3141">
        <v>1750</v>
      </c>
      <c r="E22" s="3141">
        <v>2185</v>
      </c>
      <c r="F22" s="3141">
        <v>3761</v>
      </c>
      <c r="G22" s="3141">
        <v>3058</v>
      </c>
      <c r="H22" s="3141">
        <v>4303</v>
      </c>
      <c r="I22" s="3141">
        <v>4570</v>
      </c>
      <c r="J22" s="3141">
        <v>5602</v>
      </c>
      <c r="K22" s="3141">
        <v>5113</v>
      </c>
      <c r="L22" s="3141">
        <v>4544</v>
      </c>
      <c r="M22" s="3141">
        <v>3478</v>
      </c>
      <c r="N22" s="3141">
        <v>3741</v>
      </c>
      <c r="O22" s="3141">
        <v>6716</v>
      </c>
      <c r="P22" s="3141">
        <v>5755</v>
      </c>
      <c r="Q22" s="3141">
        <v>4915</v>
      </c>
      <c r="R22" s="3141">
        <v>2967</v>
      </c>
      <c r="S22" s="3141">
        <v>2118</v>
      </c>
      <c r="T22" s="3141">
        <v>1593</v>
      </c>
      <c r="U22" s="3141">
        <v>2117</v>
      </c>
      <c r="V22" s="3141">
        <v>2546</v>
      </c>
      <c r="W22" s="3141">
        <v>3263</v>
      </c>
      <c r="X22" s="3141">
        <v>4389</v>
      </c>
      <c r="Y22" s="3141">
        <v>3124</v>
      </c>
      <c r="Z22" s="3141">
        <v>4323</v>
      </c>
      <c r="AA22" s="3141">
        <v>3887</v>
      </c>
      <c r="AB22" s="3141">
        <v>4437</v>
      </c>
      <c r="AC22" s="3141">
        <v>5282</v>
      </c>
      <c r="AD22" s="3141">
        <v>5473</v>
      </c>
    </row>
    <row r="23" spans="1:30" x14ac:dyDescent="0.25">
      <c r="A23" s="3138" t="s">
        <v>150</v>
      </c>
      <c r="B23" s="3140" t="s">
        <v>140</v>
      </c>
      <c r="C23" s="3140" t="s">
        <v>140</v>
      </c>
      <c r="D23" s="3140" t="s">
        <v>140</v>
      </c>
      <c r="E23" s="3140" t="s">
        <v>140</v>
      </c>
      <c r="F23" s="3140" t="s">
        <v>140</v>
      </c>
      <c r="G23" s="3140" t="s">
        <v>140</v>
      </c>
      <c r="H23" s="3140" t="s">
        <v>140</v>
      </c>
      <c r="I23" s="3140" t="s">
        <v>140</v>
      </c>
      <c r="J23" s="3140" t="s">
        <v>140</v>
      </c>
      <c r="K23" s="3140" t="s">
        <v>140</v>
      </c>
      <c r="L23" s="3140" t="s">
        <v>140</v>
      </c>
      <c r="M23" s="3140" t="s">
        <v>140</v>
      </c>
      <c r="N23" s="3140" t="s">
        <v>140</v>
      </c>
      <c r="O23" s="3140" t="s">
        <v>140</v>
      </c>
      <c r="P23" s="3140" t="s">
        <v>140</v>
      </c>
      <c r="Q23" s="3140" t="s">
        <v>140</v>
      </c>
      <c r="R23" s="3140" t="s">
        <v>140</v>
      </c>
      <c r="S23" s="3140" t="s">
        <v>140</v>
      </c>
      <c r="T23" s="3140" t="s">
        <v>140</v>
      </c>
      <c r="U23" s="3140" t="s">
        <v>140</v>
      </c>
      <c r="V23" s="3140" t="s">
        <v>140</v>
      </c>
      <c r="W23" s="3140" t="s">
        <v>140</v>
      </c>
      <c r="X23" s="3140" t="s">
        <v>140</v>
      </c>
      <c r="Y23" s="3140" t="s">
        <v>140</v>
      </c>
      <c r="Z23" s="3140" t="s">
        <v>140</v>
      </c>
      <c r="AA23" s="3140" t="s">
        <v>140</v>
      </c>
      <c r="AB23" s="3140" t="s">
        <v>140</v>
      </c>
      <c r="AC23" s="3140" t="s">
        <v>140</v>
      </c>
      <c r="AD23" s="3140" t="s">
        <v>140</v>
      </c>
    </row>
    <row r="24" spans="1:30" x14ac:dyDescent="0.25">
      <c r="A24" s="3138" t="s">
        <v>96</v>
      </c>
      <c r="B24" s="3141">
        <v>61179</v>
      </c>
      <c r="C24" s="3141">
        <v>62442</v>
      </c>
      <c r="D24" s="3141">
        <v>74895</v>
      </c>
      <c r="E24" s="3141">
        <v>86846</v>
      </c>
      <c r="F24" s="3141">
        <v>89981</v>
      </c>
      <c r="G24" s="3141">
        <v>102931</v>
      </c>
      <c r="H24" s="3141">
        <v>107708</v>
      </c>
      <c r="I24" s="3141">
        <v>127557</v>
      </c>
      <c r="J24" s="3141">
        <v>140527</v>
      </c>
      <c r="K24" s="3141">
        <v>163094</v>
      </c>
      <c r="L24" s="3141">
        <v>182076</v>
      </c>
      <c r="M24" s="3141">
        <v>207426</v>
      </c>
      <c r="N24" s="3141">
        <v>230076</v>
      </c>
      <c r="O24" s="3141">
        <v>241255</v>
      </c>
      <c r="P24" s="3141">
        <v>234014</v>
      </c>
      <c r="Q24" s="3141">
        <v>212126</v>
      </c>
      <c r="R24" s="3141">
        <v>211411</v>
      </c>
      <c r="S24" s="3141">
        <v>199005</v>
      </c>
      <c r="T24" s="3141">
        <v>173858</v>
      </c>
      <c r="U24" s="3141">
        <v>188453</v>
      </c>
      <c r="V24" s="3141">
        <v>211400</v>
      </c>
      <c r="W24" s="3141">
        <v>205753</v>
      </c>
      <c r="X24" s="3141">
        <v>188254</v>
      </c>
      <c r="Y24" s="3141">
        <v>221267</v>
      </c>
      <c r="Z24" s="3141">
        <v>243046</v>
      </c>
      <c r="AA24" s="3141">
        <v>202108</v>
      </c>
      <c r="AB24" s="3141">
        <v>230876</v>
      </c>
      <c r="AC24" s="3141">
        <v>261296</v>
      </c>
      <c r="AD24" s="3141">
        <v>263193</v>
      </c>
    </row>
    <row r="25" spans="1:30" x14ac:dyDescent="0.25">
      <c r="A25" s="3138" t="s">
        <v>151</v>
      </c>
      <c r="B25" s="3140">
        <v>147</v>
      </c>
      <c r="C25" s="3140">
        <v>136</v>
      </c>
      <c r="D25" s="3140">
        <v>366</v>
      </c>
      <c r="E25" s="3140">
        <v>315</v>
      </c>
      <c r="F25" s="3140">
        <v>174</v>
      </c>
      <c r="G25" s="3140">
        <v>244</v>
      </c>
      <c r="H25" s="3140">
        <v>229</v>
      </c>
      <c r="I25" s="3140">
        <v>360</v>
      </c>
      <c r="J25" s="3140">
        <v>423</v>
      </c>
      <c r="K25" s="3140">
        <v>476</v>
      </c>
      <c r="L25" s="3140">
        <v>439</v>
      </c>
      <c r="M25" s="3140">
        <v>782</v>
      </c>
      <c r="N25" s="3140">
        <v>888</v>
      </c>
      <c r="O25" s="3140">
        <v>1106</v>
      </c>
      <c r="P25" s="3140">
        <v>1018</v>
      </c>
      <c r="Q25" s="3140">
        <v>661</v>
      </c>
      <c r="R25" s="3140">
        <v>966</v>
      </c>
      <c r="S25" s="3140">
        <v>803</v>
      </c>
      <c r="T25" s="3140">
        <v>751</v>
      </c>
      <c r="U25" s="3140">
        <v>702</v>
      </c>
      <c r="V25" s="3140">
        <v>881</v>
      </c>
      <c r="W25" s="3140">
        <v>824</v>
      </c>
      <c r="X25" s="3140">
        <v>1052</v>
      </c>
      <c r="Y25" s="3140">
        <v>1143</v>
      </c>
      <c r="Z25" s="3140">
        <v>1245</v>
      </c>
      <c r="AA25" s="3140">
        <v>904</v>
      </c>
      <c r="AB25" s="3140">
        <v>884</v>
      </c>
      <c r="AC25" s="3140">
        <v>1497</v>
      </c>
      <c r="AD25" s="3140">
        <v>2084</v>
      </c>
    </row>
    <row r="26" spans="1:30" x14ac:dyDescent="0.25">
      <c r="A26" s="3138" t="s">
        <v>152</v>
      </c>
      <c r="B26" s="3141" t="s">
        <v>140</v>
      </c>
      <c r="C26" s="3141" t="s">
        <v>140</v>
      </c>
      <c r="D26" s="3141" t="s">
        <v>140</v>
      </c>
      <c r="E26" s="3141" t="s">
        <v>140</v>
      </c>
      <c r="F26" s="3141" t="s">
        <v>140</v>
      </c>
      <c r="G26" s="3141" t="s">
        <v>140</v>
      </c>
      <c r="H26" s="3141" t="s">
        <v>140</v>
      </c>
      <c r="I26" s="3141" t="s">
        <v>140</v>
      </c>
      <c r="J26" s="3141" t="s">
        <v>140</v>
      </c>
      <c r="K26" s="3141" t="s">
        <v>140</v>
      </c>
      <c r="L26" s="3141" t="s">
        <v>140</v>
      </c>
      <c r="M26" s="3141" t="s">
        <v>140</v>
      </c>
      <c r="N26" s="3141" t="s">
        <v>140</v>
      </c>
      <c r="O26" s="3141" t="s">
        <v>140</v>
      </c>
      <c r="P26" s="3141" t="s">
        <v>140</v>
      </c>
      <c r="Q26" s="3141" t="s">
        <v>140</v>
      </c>
      <c r="R26" s="3141" t="s">
        <v>140</v>
      </c>
      <c r="S26" s="3141" t="s">
        <v>140</v>
      </c>
      <c r="T26" s="3141" t="s">
        <v>140</v>
      </c>
      <c r="U26" s="3141" t="s">
        <v>140</v>
      </c>
      <c r="V26" s="3141" t="s">
        <v>140</v>
      </c>
      <c r="W26" s="3141" t="s">
        <v>140</v>
      </c>
      <c r="X26" s="3141" t="s">
        <v>140</v>
      </c>
      <c r="Y26" s="3141" t="s">
        <v>140</v>
      </c>
      <c r="Z26" s="3141" t="s">
        <v>140</v>
      </c>
      <c r="AA26" s="3141" t="s">
        <v>140</v>
      </c>
      <c r="AB26" s="3141" t="s">
        <v>140</v>
      </c>
      <c r="AC26" s="3141" t="s">
        <v>140</v>
      </c>
      <c r="AD26" s="3141" t="s">
        <v>140</v>
      </c>
    </row>
    <row r="27" spans="1:30" x14ac:dyDescent="0.25">
      <c r="A27" s="3138" t="s">
        <v>153</v>
      </c>
      <c r="B27" s="3140">
        <v>147</v>
      </c>
      <c r="C27" s="3140">
        <v>164</v>
      </c>
      <c r="D27" s="3140">
        <v>201</v>
      </c>
      <c r="E27" s="3140">
        <v>226</v>
      </c>
      <c r="F27" s="3140">
        <v>227</v>
      </c>
      <c r="G27" s="3140">
        <v>251</v>
      </c>
      <c r="H27" s="3140">
        <v>437</v>
      </c>
      <c r="I27" s="3140">
        <v>135</v>
      </c>
      <c r="J27" s="3140">
        <v>368</v>
      </c>
      <c r="K27" s="3140">
        <v>372</v>
      </c>
      <c r="L27" s="3140">
        <v>487</v>
      </c>
      <c r="M27" s="3140">
        <v>573</v>
      </c>
      <c r="N27" s="3140">
        <v>821</v>
      </c>
      <c r="O27" s="3140">
        <v>1031</v>
      </c>
      <c r="P27" s="3140">
        <v>1454</v>
      </c>
      <c r="Q27" s="3140">
        <v>2302</v>
      </c>
      <c r="R27" s="3140">
        <v>1694</v>
      </c>
      <c r="S27" s="3140">
        <v>1248</v>
      </c>
      <c r="T27" s="3140">
        <v>626</v>
      </c>
      <c r="U27" s="3140">
        <v>913</v>
      </c>
      <c r="V27" s="3140">
        <v>809</v>
      </c>
      <c r="W27" s="3140">
        <v>507</v>
      </c>
      <c r="X27" s="3140">
        <v>685</v>
      </c>
      <c r="Y27" s="3140">
        <v>838</v>
      </c>
      <c r="Z27" s="3140">
        <v>905</v>
      </c>
      <c r="AA27" s="3140">
        <v>1194</v>
      </c>
      <c r="AB27" s="3140">
        <v>1053</v>
      </c>
      <c r="AC27" s="3140">
        <v>1459</v>
      </c>
      <c r="AD27" s="3140">
        <v>2336</v>
      </c>
    </row>
    <row r="28" spans="1:30" x14ac:dyDescent="0.25">
      <c r="A28" s="3138" t="s">
        <v>154</v>
      </c>
      <c r="B28" s="3141">
        <v>3</v>
      </c>
      <c r="C28" s="3141">
        <v>29</v>
      </c>
      <c r="D28" s="3141">
        <v>22</v>
      </c>
      <c r="E28" s="3141">
        <v>24</v>
      </c>
      <c r="F28" s="3141">
        <v>61</v>
      </c>
      <c r="G28" s="3141">
        <v>151</v>
      </c>
      <c r="H28" s="3141">
        <v>204</v>
      </c>
      <c r="I28" s="3141">
        <v>320</v>
      </c>
      <c r="J28" s="3141">
        <v>297</v>
      </c>
      <c r="K28" s="3141">
        <v>541</v>
      </c>
      <c r="L28" s="3141">
        <v>682</v>
      </c>
      <c r="M28" s="3141">
        <v>803</v>
      </c>
      <c r="N28" s="3141">
        <v>1259</v>
      </c>
      <c r="O28" s="3141">
        <v>1349</v>
      </c>
      <c r="P28" s="3141">
        <v>1618</v>
      </c>
      <c r="Q28" s="3141">
        <v>786</v>
      </c>
      <c r="R28" s="3141">
        <v>760</v>
      </c>
      <c r="S28" s="3141">
        <v>938</v>
      </c>
      <c r="T28" s="3141">
        <v>1142</v>
      </c>
      <c r="U28" s="3141">
        <v>867</v>
      </c>
      <c r="V28" s="3141">
        <v>924</v>
      </c>
      <c r="W28" s="3141">
        <v>965</v>
      </c>
      <c r="X28" s="3141">
        <v>1262</v>
      </c>
      <c r="Y28" s="3141">
        <v>1816</v>
      </c>
      <c r="Z28" s="3141">
        <v>1779</v>
      </c>
      <c r="AA28" s="3141">
        <v>1141</v>
      </c>
      <c r="AB28" s="3141">
        <v>1328</v>
      </c>
      <c r="AC28" s="3141">
        <v>1176</v>
      </c>
      <c r="AD28" s="3141">
        <v>1420</v>
      </c>
    </row>
    <row r="29" spans="1:30" x14ac:dyDescent="0.25">
      <c r="A29" s="3138" t="s">
        <v>155</v>
      </c>
      <c r="B29" s="3140" t="s">
        <v>140</v>
      </c>
      <c r="C29" s="3140" t="s">
        <v>140</v>
      </c>
      <c r="D29" s="3140" t="s">
        <v>140</v>
      </c>
      <c r="E29" s="3140" t="s">
        <v>140</v>
      </c>
      <c r="F29" s="3140" t="s">
        <v>140</v>
      </c>
      <c r="G29" s="3140" t="s">
        <v>140</v>
      </c>
      <c r="H29" s="3140" t="s">
        <v>140</v>
      </c>
      <c r="I29" s="3140" t="s">
        <v>140</v>
      </c>
      <c r="J29" s="3140" t="s">
        <v>140</v>
      </c>
      <c r="K29" s="3140" t="s">
        <v>140</v>
      </c>
      <c r="L29" s="3140" t="s">
        <v>140</v>
      </c>
      <c r="M29" s="3140" t="s">
        <v>140</v>
      </c>
      <c r="N29" s="3140" t="s">
        <v>140</v>
      </c>
      <c r="O29" s="3140" t="s">
        <v>140</v>
      </c>
      <c r="P29" s="3140" t="s">
        <v>140</v>
      </c>
      <c r="Q29" s="3140" t="s">
        <v>140</v>
      </c>
      <c r="R29" s="3140" t="s">
        <v>140</v>
      </c>
      <c r="S29" s="3140" t="s">
        <v>140</v>
      </c>
      <c r="T29" s="3140" t="s">
        <v>140</v>
      </c>
      <c r="U29" s="3140" t="s">
        <v>140</v>
      </c>
      <c r="V29" s="3140" t="s">
        <v>140</v>
      </c>
      <c r="W29" s="3140" t="s">
        <v>140</v>
      </c>
      <c r="X29" s="3140" t="s">
        <v>140</v>
      </c>
      <c r="Y29" s="3140" t="s">
        <v>140</v>
      </c>
      <c r="Z29" s="3140" t="s">
        <v>140</v>
      </c>
      <c r="AA29" s="3140" t="s">
        <v>140</v>
      </c>
      <c r="AB29" s="3140" t="s">
        <v>140</v>
      </c>
      <c r="AC29" s="3140" t="s">
        <v>140</v>
      </c>
      <c r="AD29" s="3140" t="s">
        <v>140</v>
      </c>
    </row>
    <row r="30" spans="1:30" x14ac:dyDescent="0.25">
      <c r="A30" s="3138" t="s">
        <v>156</v>
      </c>
      <c r="B30" s="3141">
        <v>449</v>
      </c>
      <c r="C30" s="3141">
        <v>516</v>
      </c>
      <c r="D30" s="3141">
        <v>528</v>
      </c>
      <c r="E30" s="3141">
        <v>794</v>
      </c>
      <c r="F30" s="3141">
        <v>720</v>
      </c>
      <c r="G30" s="3141">
        <v>966</v>
      </c>
      <c r="H30" s="3141">
        <v>3428</v>
      </c>
      <c r="I30" s="3141">
        <v>1384</v>
      </c>
      <c r="J30" s="3141">
        <v>1369</v>
      </c>
      <c r="K30" s="3141">
        <v>1210</v>
      </c>
      <c r="L30" s="3141">
        <v>4513</v>
      </c>
      <c r="M30" s="3141">
        <v>3388</v>
      </c>
      <c r="N30" s="3141">
        <v>4905</v>
      </c>
      <c r="O30" s="3141">
        <v>4919</v>
      </c>
      <c r="P30" s="3141">
        <v>2929</v>
      </c>
      <c r="Q30" s="3141">
        <v>3653</v>
      </c>
      <c r="R30" s="3141">
        <v>3443</v>
      </c>
      <c r="S30" s="3141">
        <v>10220</v>
      </c>
      <c r="T30" s="3141">
        <v>10283</v>
      </c>
      <c r="U30" s="3141">
        <v>8159</v>
      </c>
      <c r="V30" s="3141">
        <v>8872</v>
      </c>
      <c r="W30" s="3141">
        <v>10987</v>
      </c>
      <c r="X30" s="3141">
        <v>7107</v>
      </c>
      <c r="Y30" s="3141">
        <v>7384</v>
      </c>
      <c r="Z30" s="3141">
        <v>13287</v>
      </c>
      <c r="AA30" s="3141">
        <v>4521</v>
      </c>
      <c r="AB30" s="3141">
        <v>5272</v>
      </c>
      <c r="AC30" s="3141">
        <v>6487</v>
      </c>
      <c r="AD30" s="3141">
        <v>5488</v>
      </c>
    </row>
    <row r="31" spans="1:30" x14ac:dyDescent="0.25">
      <c r="A31" s="3138" t="s">
        <v>157</v>
      </c>
      <c r="B31" s="3140">
        <v>674</v>
      </c>
      <c r="C31" s="3140">
        <v>563</v>
      </c>
      <c r="D31" s="3140">
        <v>865</v>
      </c>
      <c r="E31" s="3140">
        <v>1405</v>
      </c>
      <c r="F31" s="3140">
        <v>1706</v>
      </c>
      <c r="G31" s="3140">
        <v>1884</v>
      </c>
      <c r="H31" s="3140">
        <v>2030</v>
      </c>
      <c r="I31" s="3140">
        <v>2550</v>
      </c>
      <c r="J31" s="3140">
        <v>2724</v>
      </c>
      <c r="K31" s="3140">
        <v>4258</v>
      </c>
      <c r="L31" s="3140">
        <v>4907</v>
      </c>
      <c r="M31" s="3140">
        <v>6347</v>
      </c>
      <c r="N31" s="3140">
        <v>6619</v>
      </c>
      <c r="O31" s="3140">
        <v>6921</v>
      </c>
      <c r="P31" s="3140">
        <v>6107</v>
      </c>
      <c r="Q31" s="3140">
        <v>6431</v>
      </c>
      <c r="R31" s="3140">
        <v>5556</v>
      </c>
      <c r="S31" s="3140">
        <v>6302</v>
      </c>
      <c r="T31" s="3140">
        <v>8721</v>
      </c>
      <c r="U31" s="3140">
        <v>6106</v>
      </c>
      <c r="V31" s="3140">
        <v>7340</v>
      </c>
      <c r="W31" s="3140">
        <v>12334</v>
      </c>
      <c r="X31" s="3140">
        <v>8424</v>
      </c>
      <c r="Y31" s="3140">
        <v>9966</v>
      </c>
      <c r="Z31" s="3140">
        <v>11256</v>
      </c>
      <c r="AA31" s="3140">
        <v>10479</v>
      </c>
      <c r="AB31" s="3140">
        <v>11914</v>
      </c>
      <c r="AC31" s="3140">
        <v>14120</v>
      </c>
      <c r="AD31" s="3140">
        <v>17889</v>
      </c>
    </row>
    <row r="32" spans="1:30" x14ac:dyDescent="0.25">
      <c r="A32" s="3138" t="s">
        <v>158</v>
      </c>
      <c r="B32" s="3141">
        <v>98</v>
      </c>
      <c r="C32" s="3141">
        <v>116</v>
      </c>
      <c r="D32" s="3141">
        <v>139</v>
      </c>
      <c r="E32" s="3141">
        <v>160</v>
      </c>
      <c r="F32" s="3141">
        <v>185</v>
      </c>
      <c r="G32" s="3141">
        <v>225</v>
      </c>
      <c r="H32" s="3141">
        <v>253</v>
      </c>
      <c r="I32" s="3141">
        <v>290</v>
      </c>
      <c r="J32" s="3141">
        <v>326</v>
      </c>
      <c r="K32" s="3141">
        <v>220</v>
      </c>
      <c r="L32" s="3141">
        <v>388</v>
      </c>
      <c r="M32" s="3141">
        <v>394</v>
      </c>
      <c r="N32" s="3141">
        <v>546</v>
      </c>
      <c r="O32" s="3141">
        <v>643</v>
      </c>
      <c r="P32" s="3141">
        <v>609</v>
      </c>
      <c r="Q32" s="3141">
        <v>759</v>
      </c>
      <c r="R32" s="3141">
        <v>855</v>
      </c>
      <c r="S32" s="3141">
        <v>801</v>
      </c>
      <c r="T32" s="3141">
        <v>1001</v>
      </c>
      <c r="U32" s="3141">
        <v>1081</v>
      </c>
      <c r="V32" s="3141">
        <v>1435</v>
      </c>
      <c r="W32" s="3141">
        <v>1394</v>
      </c>
      <c r="X32" s="3141">
        <v>1802</v>
      </c>
      <c r="Y32" s="3141">
        <v>2568</v>
      </c>
      <c r="Z32" s="3141">
        <v>2375</v>
      </c>
      <c r="AA32" s="3141">
        <v>2257</v>
      </c>
      <c r="AB32" s="3141">
        <v>3032</v>
      </c>
      <c r="AC32" s="3141">
        <v>3284</v>
      </c>
      <c r="AD32" s="3141">
        <v>3723</v>
      </c>
    </row>
    <row r="33" spans="1:30" x14ac:dyDescent="0.25">
      <c r="A33" s="3138" t="s">
        <v>159</v>
      </c>
      <c r="B33" s="3140">
        <v>13942</v>
      </c>
      <c r="C33" s="3140">
        <v>14631</v>
      </c>
      <c r="D33" s="3140">
        <v>17089</v>
      </c>
      <c r="E33" s="3140">
        <v>18034</v>
      </c>
      <c r="F33" s="3140">
        <v>20568</v>
      </c>
      <c r="G33" s="3140">
        <v>24252</v>
      </c>
      <c r="H33" s="3140">
        <v>31127</v>
      </c>
      <c r="I33" s="3140">
        <v>27921</v>
      </c>
      <c r="J33" s="3140">
        <v>26159</v>
      </c>
      <c r="K33" s="3140">
        <v>39607</v>
      </c>
      <c r="L33" s="3140">
        <v>59093</v>
      </c>
      <c r="M33" s="3140">
        <v>48590</v>
      </c>
      <c r="N33" s="3140">
        <v>65931</v>
      </c>
      <c r="O33" s="3140">
        <v>64326</v>
      </c>
      <c r="P33" s="3140">
        <v>53941</v>
      </c>
      <c r="Q33" s="3140">
        <v>64632</v>
      </c>
      <c r="R33" s="3140">
        <v>65769</v>
      </c>
      <c r="S33" s="3140">
        <v>58874</v>
      </c>
      <c r="T33" s="3140">
        <v>79789</v>
      </c>
      <c r="U33" s="3140">
        <v>75241</v>
      </c>
      <c r="V33" s="3140">
        <v>71724</v>
      </c>
      <c r="W33" s="3140">
        <v>86843</v>
      </c>
      <c r="X33" s="3140">
        <v>84176</v>
      </c>
      <c r="Y33" s="3140">
        <v>121660</v>
      </c>
      <c r="Z33" s="3140">
        <v>105417</v>
      </c>
      <c r="AA33" s="3140">
        <v>98116</v>
      </c>
      <c r="AB33" s="3140">
        <v>101407</v>
      </c>
      <c r="AC33" s="3140">
        <v>119815</v>
      </c>
      <c r="AD33" s="3140">
        <v>111529</v>
      </c>
    </row>
    <row r="34" spans="1:30" x14ac:dyDescent="0.25">
      <c r="A34" s="3138" t="s">
        <v>160</v>
      </c>
      <c r="B34" s="3141" t="s">
        <v>140</v>
      </c>
      <c r="C34" s="3141" t="s">
        <v>140</v>
      </c>
      <c r="D34" s="3141" t="s">
        <v>140</v>
      </c>
      <c r="E34" s="3141" t="s">
        <v>140</v>
      </c>
      <c r="F34" s="3141" t="s">
        <v>140</v>
      </c>
      <c r="G34" s="3141" t="s">
        <v>140</v>
      </c>
      <c r="H34" s="3141" t="s">
        <v>140</v>
      </c>
      <c r="I34" s="3141" t="s">
        <v>140</v>
      </c>
      <c r="J34" s="3141" t="s">
        <v>140</v>
      </c>
      <c r="K34" s="3141" t="s">
        <v>140</v>
      </c>
      <c r="L34" s="3141" t="s">
        <v>140</v>
      </c>
      <c r="M34" s="3141" t="s">
        <v>140</v>
      </c>
      <c r="N34" s="3141" t="s">
        <v>140</v>
      </c>
      <c r="O34" s="3141" t="s">
        <v>140</v>
      </c>
      <c r="P34" s="3141" t="s">
        <v>140</v>
      </c>
      <c r="Q34" s="3141" t="s">
        <v>140</v>
      </c>
      <c r="R34" s="3141" t="s">
        <v>140</v>
      </c>
      <c r="S34" s="3141" t="s">
        <v>140</v>
      </c>
      <c r="T34" s="3141" t="s">
        <v>140</v>
      </c>
      <c r="U34" s="3141" t="s">
        <v>140</v>
      </c>
      <c r="V34" s="3141" t="s">
        <v>140</v>
      </c>
      <c r="W34" s="3141" t="s">
        <v>140</v>
      </c>
      <c r="X34" s="3141" t="s">
        <v>140</v>
      </c>
      <c r="Y34" s="3141" t="s">
        <v>140</v>
      </c>
      <c r="Z34" s="3141" t="s">
        <v>140</v>
      </c>
      <c r="AA34" s="3141" t="s">
        <v>140</v>
      </c>
      <c r="AB34" s="3141" t="s">
        <v>140</v>
      </c>
      <c r="AC34" s="3141" t="s">
        <v>140</v>
      </c>
      <c r="AD34" s="3141" t="s">
        <v>140</v>
      </c>
    </row>
    <row r="35" spans="1:30" x14ac:dyDescent="0.25">
      <c r="A35" s="3138" t="s">
        <v>161</v>
      </c>
      <c r="B35" s="3140" t="s">
        <v>140</v>
      </c>
      <c r="C35" s="3140" t="s">
        <v>140</v>
      </c>
      <c r="D35" s="3140" t="s">
        <v>140</v>
      </c>
      <c r="E35" s="3140" t="s">
        <v>140</v>
      </c>
      <c r="F35" s="3140" t="s">
        <v>140</v>
      </c>
      <c r="G35" s="3140" t="s">
        <v>140</v>
      </c>
      <c r="H35" s="3140" t="s">
        <v>140</v>
      </c>
      <c r="I35" s="3140" t="s">
        <v>140</v>
      </c>
      <c r="J35" s="3140" t="s">
        <v>140</v>
      </c>
      <c r="K35" s="3140" t="s">
        <v>140</v>
      </c>
      <c r="L35" s="3140" t="s">
        <v>140</v>
      </c>
      <c r="M35" s="3140" t="s">
        <v>140</v>
      </c>
      <c r="N35" s="3140" t="s">
        <v>140</v>
      </c>
      <c r="O35" s="3140" t="s">
        <v>140</v>
      </c>
      <c r="P35" s="3140" t="s">
        <v>140</v>
      </c>
      <c r="Q35" s="3140" t="s">
        <v>140</v>
      </c>
      <c r="R35" s="3140" t="s">
        <v>140</v>
      </c>
      <c r="S35" s="3140" t="s">
        <v>140</v>
      </c>
      <c r="T35" s="3140" t="s">
        <v>140</v>
      </c>
      <c r="U35" s="3140" t="s">
        <v>140</v>
      </c>
      <c r="V35" s="3140" t="s">
        <v>140</v>
      </c>
      <c r="W35" s="3140" t="s">
        <v>140</v>
      </c>
      <c r="X35" s="3140" t="s">
        <v>140</v>
      </c>
      <c r="Y35" s="3140" t="s">
        <v>140</v>
      </c>
      <c r="Z35" s="3140" t="s">
        <v>140</v>
      </c>
      <c r="AA35" s="3140" t="s">
        <v>140</v>
      </c>
      <c r="AB35" s="3140" t="s">
        <v>140</v>
      </c>
      <c r="AC35" s="3140" t="s">
        <v>140</v>
      </c>
      <c r="AD35" s="3140" t="s">
        <v>140</v>
      </c>
    </row>
    <row r="36" spans="1:30" x14ac:dyDescent="0.25">
      <c r="A36" s="3138" t="s">
        <v>103</v>
      </c>
      <c r="B36" s="3141">
        <v>5788</v>
      </c>
      <c r="C36" s="3141">
        <v>6343</v>
      </c>
      <c r="D36" s="3141">
        <v>6952</v>
      </c>
      <c r="E36" s="3141">
        <v>7340</v>
      </c>
      <c r="F36" s="3141">
        <v>8195</v>
      </c>
      <c r="G36" s="3141">
        <v>8744</v>
      </c>
      <c r="H36" s="3141">
        <v>8604</v>
      </c>
      <c r="I36" s="3141">
        <v>9005</v>
      </c>
      <c r="J36" s="3141">
        <v>10883</v>
      </c>
      <c r="K36" s="3141">
        <v>12990</v>
      </c>
      <c r="L36" s="3141">
        <v>15155</v>
      </c>
      <c r="M36" s="3141">
        <v>17009</v>
      </c>
      <c r="N36" s="3141">
        <v>17661</v>
      </c>
      <c r="O36" s="3141">
        <v>17980</v>
      </c>
      <c r="P36" s="3141">
        <v>17786</v>
      </c>
      <c r="Q36" s="3141">
        <v>18623</v>
      </c>
      <c r="R36" s="3141">
        <v>17379</v>
      </c>
      <c r="S36" s="3141">
        <v>16579</v>
      </c>
      <c r="T36" s="3141">
        <v>15880</v>
      </c>
      <c r="U36" s="3141">
        <v>14398</v>
      </c>
      <c r="V36" s="3141">
        <v>14959</v>
      </c>
      <c r="W36" s="3141">
        <v>16920</v>
      </c>
      <c r="X36" s="3141">
        <v>16412</v>
      </c>
      <c r="Y36" s="3141">
        <v>16888</v>
      </c>
      <c r="Z36" s="3141">
        <v>17397</v>
      </c>
      <c r="AA36" s="3141">
        <v>15382</v>
      </c>
      <c r="AB36" s="3141">
        <v>16280</v>
      </c>
      <c r="AC36" s="3141">
        <v>18177</v>
      </c>
      <c r="AD36" s="3141" t="s">
        <v>140</v>
      </c>
    </row>
    <row r="37" spans="1:30" x14ac:dyDescent="0.25">
      <c r="A37" s="3138" t="s">
        <v>162</v>
      </c>
      <c r="B37" s="3140">
        <v>1139</v>
      </c>
      <c r="C37" s="3140">
        <v>806</v>
      </c>
      <c r="D37" s="3140">
        <v>884</v>
      </c>
      <c r="E37" s="3140">
        <v>1456</v>
      </c>
      <c r="F37" s="3140">
        <v>1609</v>
      </c>
      <c r="G37" s="3140">
        <v>2036</v>
      </c>
      <c r="H37" s="3140">
        <v>2055</v>
      </c>
      <c r="I37" s="3140">
        <v>514</v>
      </c>
      <c r="J37" s="3140">
        <v>748</v>
      </c>
      <c r="K37" s="3140">
        <v>2141</v>
      </c>
      <c r="L37" s="3140">
        <v>2008</v>
      </c>
      <c r="M37" s="3140">
        <v>2271</v>
      </c>
      <c r="N37" s="3140">
        <v>4781</v>
      </c>
      <c r="O37" s="3140">
        <v>4425</v>
      </c>
      <c r="P37" s="3140">
        <v>2772</v>
      </c>
      <c r="Q37" s="3140">
        <v>3157</v>
      </c>
      <c r="R37" s="3140">
        <v>3361</v>
      </c>
      <c r="S37" s="3140">
        <v>3305</v>
      </c>
      <c r="T37" s="3140">
        <v>3455</v>
      </c>
      <c r="U37" s="3140">
        <v>3430</v>
      </c>
      <c r="V37" s="3140">
        <v>3830</v>
      </c>
      <c r="W37" s="3140">
        <v>4678</v>
      </c>
      <c r="X37" s="3140">
        <v>5103</v>
      </c>
      <c r="Y37" s="3140">
        <v>5448</v>
      </c>
      <c r="Z37" s="3140">
        <v>8239</v>
      </c>
      <c r="AA37" s="3140">
        <v>3924</v>
      </c>
      <c r="AB37" s="3140">
        <v>6921</v>
      </c>
      <c r="AC37" s="3140">
        <v>8101</v>
      </c>
      <c r="AD37" s="3140">
        <v>5370</v>
      </c>
    </row>
    <row r="38" spans="1:30" x14ac:dyDescent="0.25">
      <c r="A38" s="3138" t="s">
        <v>163</v>
      </c>
      <c r="B38" s="3141">
        <v>54</v>
      </c>
      <c r="C38" s="3141">
        <v>132</v>
      </c>
      <c r="D38" s="3141">
        <v>177</v>
      </c>
      <c r="E38" s="3141">
        <v>205</v>
      </c>
      <c r="F38" s="3141">
        <v>184</v>
      </c>
      <c r="G38" s="3141">
        <v>183</v>
      </c>
      <c r="H38" s="3141">
        <v>214</v>
      </c>
      <c r="I38" s="3141">
        <v>242</v>
      </c>
      <c r="J38" s="3141">
        <v>252</v>
      </c>
      <c r="K38" s="3141">
        <v>335</v>
      </c>
      <c r="L38" s="3141">
        <v>373</v>
      </c>
      <c r="M38" s="3141">
        <v>588</v>
      </c>
      <c r="N38" s="3141">
        <v>924</v>
      </c>
      <c r="O38" s="3141">
        <v>991</v>
      </c>
      <c r="P38" s="3141">
        <v>683</v>
      </c>
      <c r="Q38" s="3141">
        <v>802</v>
      </c>
      <c r="R38" s="3141">
        <v>611</v>
      </c>
      <c r="S38" s="3141">
        <v>837</v>
      </c>
      <c r="T38" s="3141">
        <v>791</v>
      </c>
      <c r="U38" s="3141">
        <v>908</v>
      </c>
      <c r="V38" s="3141">
        <v>864</v>
      </c>
      <c r="W38" s="3141">
        <v>796</v>
      </c>
      <c r="X38" s="3141">
        <v>873</v>
      </c>
      <c r="Y38" s="3141">
        <v>887</v>
      </c>
      <c r="Z38" s="3141">
        <v>1074</v>
      </c>
      <c r="AA38" s="3141">
        <v>1006</v>
      </c>
      <c r="AB38" s="3141">
        <v>1349</v>
      </c>
      <c r="AC38" s="3141">
        <v>1415</v>
      </c>
      <c r="AD38" s="3141">
        <v>1244</v>
      </c>
    </row>
    <row r="39" spans="1:30" x14ac:dyDescent="0.25">
      <c r="A39" s="3138" t="s">
        <v>164</v>
      </c>
      <c r="B39" s="3140">
        <v>236</v>
      </c>
      <c r="C39" s="3140">
        <v>262</v>
      </c>
      <c r="D39" s="3140">
        <v>307</v>
      </c>
      <c r="E39" s="3140">
        <v>295</v>
      </c>
      <c r="F39" s="3140">
        <v>240</v>
      </c>
      <c r="G39" s="3140">
        <v>311</v>
      </c>
      <c r="H39" s="3140">
        <v>410</v>
      </c>
      <c r="I39" s="3140">
        <v>366</v>
      </c>
      <c r="J39" s="3140">
        <v>489</v>
      </c>
      <c r="K39" s="3140">
        <v>987</v>
      </c>
      <c r="L39" s="3140">
        <v>1950</v>
      </c>
      <c r="M39" s="3140">
        <v>2355</v>
      </c>
      <c r="N39" s="3140">
        <v>3631</v>
      </c>
      <c r="O39" s="3140">
        <v>4173</v>
      </c>
      <c r="P39" s="3140">
        <v>4180</v>
      </c>
      <c r="Q39" s="3140">
        <v>5120</v>
      </c>
      <c r="R39" s="3140">
        <v>4482</v>
      </c>
      <c r="S39" s="3140">
        <v>4112</v>
      </c>
      <c r="T39" s="3140">
        <v>4195</v>
      </c>
      <c r="U39" s="3140">
        <v>4100</v>
      </c>
      <c r="V39" s="3140">
        <v>4435</v>
      </c>
      <c r="W39" s="3140">
        <v>4389</v>
      </c>
      <c r="X39" s="3140">
        <v>4572</v>
      </c>
      <c r="Y39" s="3140">
        <v>5105</v>
      </c>
      <c r="Z39" s="3140">
        <v>3433</v>
      </c>
      <c r="AA39" s="3140">
        <v>3571</v>
      </c>
      <c r="AB39" s="3140">
        <v>3794</v>
      </c>
      <c r="AC39" s="3140">
        <v>4007</v>
      </c>
      <c r="AD39" s="3140">
        <v>5295</v>
      </c>
    </row>
    <row r="40" spans="1:30" x14ac:dyDescent="0.25">
      <c r="A40" s="3138" t="s">
        <v>165</v>
      </c>
      <c r="B40" s="3141">
        <v>1577</v>
      </c>
      <c r="C40" s="3141">
        <v>2671</v>
      </c>
      <c r="D40" s="3141">
        <v>2937</v>
      </c>
      <c r="E40" s="3141">
        <v>4620</v>
      </c>
      <c r="F40" s="3141">
        <v>5704</v>
      </c>
      <c r="G40" s="3141">
        <v>7525</v>
      </c>
      <c r="H40" s="3141">
        <v>7854</v>
      </c>
      <c r="I40" s="3141">
        <v>8058</v>
      </c>
      <c r="J40" s="3141">
        <v>9031</v>
      </c>
      <c r="K40" s="3141">
        <v>10365</v>
      </c>
      <c r="L40" s="3141">
        <v>10798</v>
      </c>
      <c r="M40" s="3141">
        <v>11933</v>
      </c>
      <c r="N40" s="3141">
        <v>16497</v>
      </c>
      <c r="O40" s="3141">
        <v>15582</v>
      </c>
      <c r="P40" s="3141">
        <v>13205</v>
      </c>
      <c r="Q40" s="3141">
        <v>13362</v>
      </c>
      <c r="R40" s="3141">
        <v>15008</v>
      </c>
      <c r="S40" s="3141">
        <v>14325</v>
      </c>
      <c r="T40" s="3141">
        <v>14218</v>
      </c>
      <c r="U40" s="3141">
        <v>16445</v>
      </c>
      <c r="V40" s="3141">
        <v>16897</v>
      </c>
      <c r="W40" s="3141">
        <v>17287</v>
      </c>
      <c r="X40" s="3141">
        <v>18982</v>
      </c>
      <c r="Y40" s="3141">
        <v>22936</v>
      </c>
      <c r="Z40" s="3141">
        <v>23290</v>
      </c>
      <c r="AA40" s="3141">
        <v>19770</v>
      </c>
      <c r="AB40" s="3141">
        <v>22918</v>
      </c>
      <c r="AC40" s="3141">
        <v>27443</v>
      </c>
      <c r="AD40" s="3141">
        <v>29032</v>
      </c>
    </row>
    <row r="41" spans="1:30" x14ac:dyDescent="0.25">
      <c r="A41" s="3138" t="s">
        <v>166</v>
      </c>
      <c r="B41" s="3140">
        <v>14481</v>
      </c>
      <c r="C41" s="3140">
        <v>26216</v>
      </c>
      <c r="D41" s="3140">
        <v>26018</v>
      </c>
      <c r="E41" s="3140">
        <v>25581</v>
      </c>
      <c r="F41" s="3140">
        <v>27312</v>
      </c>
      <c r="G41" s="3140">
        <v>40776</v>
      </c>
      <c r="H41" s="3140">
        <v>34961</v>
      </c>
      <c r="I41" s="3140">
        <v>25844</v>
      </c>
      <c r="J41" s="3140">
        <v>30263</v>
      </c>
      <c r="K41" s="3140">
        <v>23639</v>
      </c>
      <c r="L41" s="3140">
        <v>34768</v>
      </c>
      <c r="M41" s="3140">
        <v>36905</v>
      </c>
      <c r="N41" s="3140">
        <v>72183</v>
      </c>
      <c r="O41" s="3140">
        <v>56987</v>
      </c>
      <c r="P41" s="3140">
        <v>37117</v>
      </c>
      <c r="Q41" s="3140">
        <v>40687</v>
      </c>
      <c r="R41" s="3140">
        <v>49204</v>
      </c>
      <c r="S41" s="3140">
        <v>52363</v>
      </c>
      <c r="T41" s="3140">
        <v>51189</v>
      </c>
      <c r="U41" s="3140">
        <v>53870</v>
      </c>
      <c r="V41" s="3140">
        <v>57713</v>
      </c>
      <c r="W41" s="3140">
        <v>65572</v>
      </c>
      <c r="X41" s="3140">
        <v>68146</v>
      </c>
      <c r="Y41" s="3140">
        <v>62046</v>
      </c>
      <c r="Z41" s="3140">
        <v>61592</v>
      </c>
      <c r="AA41" s="3140">
        <v>59240</v>
      </c>
      <c r="AB41" s="3140">
        <v>75198</v>
      </c>
      <c r="AC41" s="3140">
        <v>79241</v>
      </c>
      <c r="AD41" s="3140">
        <v>63555</v>
      </c>
    </row>
    <row r="42" spans="1:30" x14ac:dyDescent="0.25">
      <c r="A42" s="3138" t="s">
        <v>167</v>
      </c>
      <c r="B42" s="3141" t="s">
        <v>140</v>
      </c>
      <c r="C42" s="3141" t="s">
        <v>140</v>
      </c>
      <c r="D42" s="3141" t="s">
        <v>140</v>
      </c>
      <c r="E42" s="3141" t="s">
        <v>140</v>
      </c>
      <c r="F42" s="3141" t="s">
        <v>140</v>
      </c>
      <c r="G42" s="3141">
        <v>80</v>
      </c>
      <c r="H42" s="3141">
        <v>84</v>
      </c>
      <c r="I42" s="3141">
        <v>143</v>
      </c>
      <c r="J42" s="3141">
        <v>206</v>
      </c>
      <c r="K42" s="3141">
        <v>172</v>
      </c>
      <c r="L42" s="3141">
        <v>348</v>
      </c>
      <c r="M42" s="3141">
        <v>374</v>
      </c>
      <c r="N42" s="3141">
        <v>141</v>
      </c>
      <c r="O42" s="3141">
        <v>259</v>
      </c>
      <c r="P42" s="3141">
        <v>91</v>
      </c>
      <c r="Q42" s="3141">
        <v>21</v>
      </c>
      <c r="R42" s="3141">
        <v>7</v>
      </c>
      <c r="S42" s="3141">
        <v>90</v>
      </c>
      <c r="T42" s="3141">
        <v>261</v>
      </c>
      <c r="U42" s="3141">
        <v>158</v>
      </c>
      <c r="V42" s="3141" t="s">
        <v>140</v>
      </c>
      <c r="W42" s="3141" t="s">
        <v>140</v>
      </c>
      <c r="X42" s="3141" t="s">
        <v>140</v>
      </c>
      <c r="Y42" s="3141" t="s">
        <v>140</v>
      </c>
      <c r="Z42" s="3141" t="s">
        <v>140</v>
      </c>
      <c r="AA42" s="3141" t="s">
        <v>140</v>
      </c>
      <c r="AB42" s="3141" t="s">
        <v>140</v>
      </c>
      <c r="AC42" s="3141" t="s">
        <v>140</v>
      </c>
      <c r="AD42" s="3141" t="s">
        <v>140</v>
      </c>
    </row>
    <row r="43" spans="1:30" x14ac:dyDescent="0.25">
      <c r="A43" s="3138" t="s">
        <v>168</v>
      </c>
      <c r="B43" s="3140" t="s">
        <v>140</v>
      </c>
      <c r="C43" s="3140" t="s">
        <v>140</v>
      </c>
      <c r="D43" s="3140" t="s">
        <v>140</v>
      </c>
      <c r="E43" s="3140" t="s">
        <v>140</v>
      </c>
      <c r="F43" s="3140" t="s">
        <v>140</v>
      </c>
      <c r="G43" s="3140" t="s">
        <v>140</v>
      </c>
      <c r="H43" s="3140" t="s">
        <v>140</v>
      </c>
      <c r="I43" s="3140" t="s">
        <v>140</v>
      </c>
      <c r="J43" s="3140" t="s">
        <v>140</v>
      </c>
      <c r="K43" s="3140" t="s">
        <v>140</v>
      </c>
      <c r="L43" s="3140" t="s">
        <v>140</v>
      </c>
      <c r="M43" s="3140" t="s">
        <v>140</v>
      </c>
      <c r="N43" s="3140" t="s">
        <v>140</v>
      </c>
      <c r="O43" s="3140" t="s">
        <v>140</v>
      </c>
      <c r="P43" s="3140" t="s">
        <v>140</v>
      </c>
      <c r="Q43" s="3140" t="s">
        <v>140</v>
      </c>
      <c r="R43" s="3140" t="s">
        <v>140</v>
      </c>
      <c r="S43" s="3140" t="s">
        <v>140</v>
      </c>
      <c r="T43" s="3140" t="s">
        <v>140</v>
      </c>
      <c r="U43" s="3140" t="s">
        <v>140</v>
      </c>
      <c r="V43" s="3140" t="s">
        <v>140</v>
      </c>
      <c r="W43" s="3140" t="s">
        <v>140</v>
      </c>
      <c r="X43" s="3140" t="s">
        <v>140</v>
      </c>
      <c r="Y43" s="3140" t="s">
        <v>140</v>
      </c>
      <c r="Z43" s="3140" t="s">
        <v>140</v>
      </c>
      <c r="AA43" s="3140" t="s">
        <v>140</v>
      </c>
      <c r="AB43" s="3140" t="s">
        <v>140</v>
      </c>
      <c r="AC43" s="3140" t="s">
        <v>140</v>
      </c>
      <c r="AD43" s="3140" t="s">
        <v>140</v>
      </c>
    </row>
    <row r="44" spans="1:30" x14ac:dyDescent="0.25">
      <c r="A44" s="3138" t="s">
        <v>169</v>
      </c>
      <c r="B44" s="3141">
        <v>17473</v>
      </c>
      <c r="C44" s="3141">
        <v>18648</v>
      </c>
      <c r="D44" s="3141">
        <v>18975</v>
      </c>
      <c r="E44" s="3141">
        <v>23411</v>
      </c>
      <c r="F44" s="3141">
        <v>25307</v>
      </c>
      <c r="G44" s="3141">
        <v>34963</v>
      </c>
      <c r="H44" s="3141">
        <v>20366</v>
      </c>
      <c r="I44" s="3141">
        <v>25661</v>
      </c>
      <c r="J44" s="3141">
        <v>16858</v>
      </c>
      <c r="K44" s="3141">
        <v>21476</v>
      </c>
      <c r="L44" s="3141">
        <v>21628</v>
      </c>
      <c r="M44" s="3141">
        <v>30194</v>
      </c>
      <c r="N44" s="3141">
        <v>35300</v>
      </c>
      <c r="O44" s="3141">
        <v>40065</v>
      </c>
      <c r="P44" s="3141">
        <v>43375</v>
      </c>
      <c r="Q44" s="3141">
        <v>54056</v>
      </c>
      <c r="R44" s="3141">
        <v>60849</v>
      </c>
      <c r="S44" s="3141">
        <v>65466</v>
      </c>
      <c r="T44" s="3141">
        <v>64784</v>
      </c>
      <c r="U44" s="3141">
        <v>82255</v>
      </c>
      <c r="V44" s="3141">
        <v>95728</v>
      </c>
      <c r="W44" s="3141">
        <v>87792</v>
      </c>
      <c r="X44" s="3141">
        <v>86838</v>
      </c>
      <c r="Y44" s="3141">
        <v>97661</v>
      </c>
      <c r="Z44" s="3141">
        <v>105631</v>
      </c>
      <c r="AA44" s="3141">
        <v>108871</v>
      </c>
      <c r="AB44" s="3141">
        <v>112334</v>
      </c>
      <c r="AC44" s="3141">
        <v>119168</v>
      </c>
      <c r="AD44" s="3141">
        <v>115947</v>
      </c>
    </row>
    <row r="45" spans="1:30" x14ac:dyDescent="0.25">
      <c r="A45" s="3138" t="s">
        <v>170</v>
      </c>
      <c r="B45" s="3140" t="s">
        <v>140</v>
      </c>
      <c r="C45" s="3140" t="s">
        <v>140</v>
      </c>
      <c r="D45" s="3140" t="s">
        <v>140</v>
      </c>
      <c r="E45" s="3140" t="s">
        <v>140</v>
      </c>
      <c r="F45" s="3140" t="s">
        <v>140</v>
      </c>
      <c r="G45" s="3140" t="s">
        <v>140</v>
      </c>
      <c r="H45" s="3140" t="s">
        <v>140</v>
      </c>
      <c r="I45" s="3140" t="s">
        <v>140</v>
      </c>
      <c r="J45" s="3140" t="s">
        <v>140</v>
      </c>
      <c r="K45" s="3140" t="s">
        <v>140</v>
      </c>
      <c r="L45" s="3140" t="s">
        <v>140</v>
      </c>
      <c r="M45" s="3140" t="s">
        <v>140</v>
      </c>
      <c r="N45" s="3140" t="s">
        <v>140</v>
      </c>
      <c r="O45" s="3140" t="s">
        <v>140</v>
      </c>
      <c r="P45" s="3140" t="s">
        <v>140</v>
      </c>
      <c r="Q45" s="3140" t="s">
        <v>140</v>
      </c>
      <c r="R45" s="3140" t="s">
        <v>140</v>
      </c>
      <c r="S45" s="3140" t="s">
        <v>140</v>
      </c>
      <c r="T45" s="3140" t="s">
        <v>140</v>
      </c>
      <c r="U45" s="3140" t="s">
        <v>140</v>
      </c>
      <c r="V45" s="3140" t="s">
        <v>140</v>
      </c>
      <c r="W45" s="3140" t="s">
        <v>140</v>
      </c>
      <c r="X45" s="3140" t="s">
        <v>140</v>
      </c>
      <c r="Y45" s="3140" t="s">
        <v>140</v>
      </c>
      <c r="Z45" s="3140" t="s">
        <v>140</v>
      </c>
      <c r="AA45" s="3140" t="s">
        <v>140</v>
      </c>
      <c r="AB45" s="3140" t="s">
        <v>140</v>
      </c>
      <c r="AC45" s="3140" t="s">
        <v>140</v>
      </c>
      <c r="AD45" s="3140" t="s">
        <v>140</v>
      </c>
    </row>
    <row r="46" spans="1:30" x14ac:dyDescent="0.25">
      <c r="A46" s="3138" t="s">
        <v>171</v>
      </c>
      <c r="B46" s="3141" t="s">
        <v>140</v>
      </c>
      <c r="C46" s="3141" t="s">
        <v>140</v>
      </c>
      <c r="D46" s="3141" t="s">
        <v>140</v>
      </c>
      <c r="E46" s="3141" t="s">
        <v>140</v>
      </c>
      <c r="F46" s="3141" t="s">
        <v>140</v>
      </c>
      <c r="G46" s="3141" t="s">
        <v>140</v>
      </c>
      <c r="H46" s="3141" t="s">
        <v>140</v>
      </c>
      <c r="I46" s="3141" t="s">
        <v>140</v>
      </c>
      <c r="J46" s="3141" t="s">
        <v>140</v>
      </c>
      <c r="K46" s="3141" t="s">
        <v>140</v>
      </c>
      <c r="L46" s="3141" t="s">
        <v>140</v>
      </c>
      <c r="M46" s="3141" t="s">
        <v>140</v>
      </c>
      <c r="N46" s="3141" t="s">
        <v>140</v>
      </c>
      <c r="O46" s="3141" t="s">
        <v>140</v>
      </c>
      <c r="P46" s="3141" t="s">
        <v>140</v>
      </c>
      <c r="Q46" s="3141" t="s">
        <v>140</v>
      </c>
      <c r="R46" s="3141" t="s">
        <v>140</v>
      </c>
      <c r="S46" s="3141" t="s">
        <v>140</v>
      </c>
      <c r="T46" s="3141" t="s">
        <v>140</v>
      </c>
      <c r="U46" s="3141" t="s">
        <v>140</v>
      </c>
      <c r="V46" s="3141" t="s">
        <v>140</v>
      </c>
      <c r="W46" s="3141" t="s">
        <v>140</v>
      </c>
      <c r="X46" s="3141" t="s">
        <v>140</v>
      </c>
      <c r="Y46" s="3141" t="s">
        <v>140</v>
      </c>
      <c r="Z46" s="3141" t="s">
        <v>140</v>
      </c>
      <c r="AA46" s="3141" t="s">
        <v>140</v>
      </c>
      <c r="AB46" s="3141" t="s">
        <v>140</v>
      </c>
      <c r="AC46" s="3141" t="s">
        <v>140</v>
      </c>
      <c r="AD46" s="3141" t="s">
        <v>140</v>
      </c>
    </row>
    <row r="47" spans="1:30" x14ac:dyDescent="0.25">
      <c r="A47" s="3138" t="s">
        <v>172</v>
      </c>
      <c r="B47" s="3140" t="s">
        <v>140</v>
      </c>
      <c r="C47" s="3140" t="s">
        <v>140</v>
      </c>
      <c r="D47" s="3140" t="s">
        <v>140</v>
      </c>
      <c r="E47" s="3140" t="s">
        <v>140</v>
      </c>
      <c r="F47" s="3140" t="s">
        <v>140</v>
      </c>
      <c r="G47" s="3140" t="s">
        <v>140</v>
      </c>
      <c r="H47" s="3140" t="s">
        <v>140</v>
      </c>
      <c r="I47" s="3140" t="s">
        <v>140</v>
      </c>
      <c r="J47" s="3140" t="s">
        <v>140</v>
      </c>
      <c r="K47" s="3140" t="s">
        <v>140</v>
      </c>
      <c r="L47" s="3140" t="s">
        <v>140</v>
      </c>
      <c r="M47" s="3140" t="s">
        <v>140</v>
      </c>
      <c r="N47" s="3140" t="s">
        <v>140</v>
      </c>
      <c r="O47" s="3140" t="s">
        <v>140</v>
      </c>
      <c r="P47" s="3140" t="s">
        <v>140</v>
      </c>
      <c r="Q47" s="3140" t="s">
        <v>140</v>
      </c>
      <c r="R47" s="3140" t="s">
        <v>140</v>
      </c>
      <c r="S47" s="3140" t="s">
        <v>140</v>
      </c>
      <c r="T47" s="3140" t="s">
        <v>140</v>
      </c>
      <c r="U47" s="3140" t="s">
        <v>140</v>
      </c>
      <c r="V47" s="3140" t="s">
        <v>140</v>
      </c>
      <c r="W47" s="3140" t="s">
        <v>140</v>
      </c>
      <c r="X47" s="3140" t="s">
        <v>140</v>
      </c>
      <c r="Y47" s="3140" t="s">
        <v>140</v>
      </c>
      <c r="Z47" s="3140" t="s">
        <v>140</v>
      </c>
      <c r="AA47" s="3140" t="s">
        <v>140</v>
      </c>
      <c r="AB47" s="3140" t="s">
        <v>140</v>
      </c>
      <c r="AC47" s="3140" t="s">
        <v>140</v>
      </c>
      <c r="AD47" s="3140" t="s">
        <v>140</v>
      </c>
    </row>
    <row r="48" spans="1:30" x14ac:dyDescent="0.25">
      <c r="A48" s="3138" t="s">
        <v>173</v>
      </c>
      <c r="B48" s="3141" t="s">
        <v>140</v>
      </c>
      <c r="C48" s="3141" t="s">
        <v>140</v>
      </c>
      <c r="D48" s="3141" t="s">
        <v>140</v>
      </c>
      <c r="E48" s="3141" t="s">
        <v>140</v>
      </c>
      <c r="F48" s="3141" t="s">
        <v>140</v>
      </c>
      <c r="G48" s="3141" t="s">
        <v>140</v>
      </c>
      <c r="H48" s="3141" t="s">
        <v>140</v>
      </c>
      <c r="I48" s="3141" t="s">
        <v>140</v>
      </c>
      <c r="J48" s="3141" t="s">
        <v>140</v>
      </c>
      <c r="K48" s="3141" t="s">
        <v>140</v>
      </c>
      <c r="L48" s="3141" t="s">
        <v>140</v>
      </c>
      <c r="M48" s="3141" t="s">
        <v>140</v>
      </c>
      <c r="N48" s="3141" t="s">
        <v>140</v>
      </c>
      <c r="O48" s="3141" t="s">
        <v>140</v>
      </c>
      <c r="P48" s="3141">
        <v>60121</v>
      </c>
      <c r="Q48" s="3141">
        <v>84314</v>
      </c>
      <c r="R48" s="3141">
        <v>101206</v>
      </c>
      <c r="S48" s="3141">
        <v>105873</v>
      </c>
      <c r="T48" s="3141">
        <v>142840</v>
      </c>
      <c r="U48" s="3141">
        <v>139281</v>
      </c>
      <c r="V48" s="3141">
        <v>159923</v>
      </c>
      <c r="W48" s="3141">
        <v>136764</v>
      </c>
      <c r="X48" s="3141">
        <v>140549</v>
      </c>
      <c r="Y48" s="3141">
        <v>97459</v>
      </c>
      <c r="Z48" s="3141">
        <v>90220</v>
      </c>
      <c r="AA48" s="3141">
        <v>75058</v>
      </c>
      <c r="AB48" s="3141">
        <v>89303</v>
      </c>
      <c r="AC48" s="3141">
        <v>132146</v>
      </c>
      <c r="AD48" s="3141">
        <v>117379</v>
      </c>
    </row>
    <row r="50" spans="1:2" x14ac:dyDescent="0.25">
      <c r="A50" s="3133" t="s">
        <v>174</v>
      </c>
      <c r="B50" s="3132"/>
    </row>
    <row r="51" spans="1:2" x14ac:dyDescent="0.25">
      <c r="A51" s="3133" t="s">
        <v>140</v>
      </c>
      <c r="B51" s="3134" t="s">
        <v>175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H53"/>
  <sheetViews>
    <sheetView topLeftCell="R27" workbookViewId="0">
      <selection activeCell="AF52" sqref="AF52"/>
    </sheetView>
  </sheetViews>
  <sheetFormatPr baseColWidth="10" defaultRowHeight="15" x14ac:dyDescent="0.25"/>
  <sheetData>
    <row r="1" spans="1:30" x14ac:dyDescent="0.25">
      <c r="A1" s="3151" t="s">
        <v>187</v>
      </c>
      <c r="B1" s="3149"/>
      <c r="C1" s="3149"/>
      <c r="D1" s="3149"/>
      <c r="E1" s="3149"/>
      <c r="F1" s="3149"/>
      <c r="G1" s="3149"/>
      <c r="H1" s="3149"/>
      <c r="I1" s="3149"/>
      <c r="J1" s="3149"/>
      <c r="K1" s="3149"/>
      <c r="L1" s="3149"/>
      <c r="M1" s="3149"/>
      <c r="N1" s="3149"/>
      <c r="O1" s="3149"/>
      <c r="P1" s="3149"/>
      <c r="Q1" s="3149"/>
      <c r="R1" s="3149"/>
      <c r="S1" s="3149"/>
      <c r="T1" s="3149"/>
      <c r="U1" s="3149"/>
      <c r="V1" s="3149"/>
      <c r="W1" s="3149"/>
      <c r="X1" s="3149"/>
      <c r="Y1" s="3149"/>
      <c r="Z1" s="3149"/>
      <c r="AA1" s="3149"/>
      <c r="AB1" s="3149"/>
      <c r="AC1" s="3149"/>
      <c r="AD1" s="3149"/>
    </row>
    <row r="2" spans="1:30" x14ac:dyDescent="0.25">
      <c r="A2" s="3151" t="s">
        <v>123</v>
      </c>
      <c r="B2" s="3150" t="s">
        <v>188</v>
      </c>
      <c r="C2" s="3149"/>
      <c r="D2" s="3149"/>
      <c r="E2" s="3149"/>
      <c r="F2" s="3149"/>
      <c r="G2" s="3149"/>
      <c r="H2" s="3149"/>
      <c r="I2" s="3149"/>
      <c r="J2" s="3149"/>
      <c r="K2" s="3149"/>
      <c r="L2" s="3149"/>
      <c r="M2" s="3149"/>
      <c r="N2" s="3149"/>
      <c r="O2" s="3149"/>
      <c r="P2" s="3149"/>
      <c r="Q2" s="3149"/>
      <c r="R2" s="3149"/>
      <c r="S2" s="3149"/>
      <c r="T2" s="3149"/>
      <c r="U2" s="3149"/>
      <c r="V2" s="3149"/>
      <c r="W2" s="3149"/>
      <c r="X2" s="3149"/>
      <c r="Y2" s="3149"/>
      <c r="Z2" s="3149"/>
      <c r="AA2" s="3149"/>
      <c r="AB2" s="3149"/>
      <c r="AC2" s="3149"/>
      <c r="AD2" s="3149"/>
    </row>
    <row r="3" spans="1:30" x14ac:dyDescent="0.25">
      <c r="A3" s="3151" t="s">
        <v>125</v>
      </c>
      <c r="B3" s="3151" t="s">
        <v>126</v>
      </c>
      <c r="C3" s="3149"/>
      <c r="D3" s="3149"/>
      <c r="E3" s="3149"/>
      <c r="F3" s="3149"/>
      <c r="G3" s="3149"/>
      <c r="H3" s="3149"/>
      <c r="I3" s="3149"/>
      <c r="J3" s="3149"/>
      <c r="K3" s="3149"/>
      <c r="L3" s="3149"/>
      <c r="M3" s="3149"/>
      <c r="N3" s="3149"/>
      <c r="O3" s="3149"/>
      <c r="P3" s="3149"/>
      <c r="Q3" s="3149"/>
      <c r="R3" s="3149"/>
      <c r="S3" s="3149"/>
      <c r="T3" s="3149"/>
      <c r="U3" s="3149"/>
      <c r="V3" s="3149"/>
      <c r="W3" s="3149"/>
      <c r="X3" s="3149"/>
      <c r="Y3" s="3149"/>
      <c r="Z3" s="3149"/>
      <c r="AA3" s="3149"/>
      <c r="AB3" s="3149"/>
      <c r="AC3" s="3149"/>
      <c r="AD3" s="3149"/>
    </row>
    <row r="5" spans="1:30" x14ac:dyDescent="0.25">
      <c r="A5" s="3150" t="s">
        <v>127</v>
      </c>
      <c r="B5" s="3149"/>
      <c r="C5" s="3151" t="s">
        <v>128</v>
      </c>
      <c r="D5" s="3149"/>
      <c r="E5" s="3149"/>
      <c r="F5" s="3149"/>
      <c r="G5" s="3149"/>
      <c r="H5" s="3149"/>
      <c r="I5" s="3149"/>
      <c r="J5" s="3149"/>
      <c r="K5" s="3149"/>
      <c r="L5" s="3149"/>
      <c r="M5" s="3149"/>
      <c r="N5" s="3149"/>
      <c r="O5" s="3149"/>
      <c r="P5" s="3149"/>
      <c r="Q5" s="3149"/>
      <c r="R5" s="3149"/>
      <c r="S5" s="3149"/>
      <c r="T5" s="3149"/>
      <c r="U5" s="3149"/>
      <c r="V5" s="3149"/>
      <c r="W5" s="3149"/>
      <c r="X5" s="3149"/>
      <c r="Y5" s="3149"/>
      <c r="Z5" s="3149"/>
      <c r="AA5" s="3149"/>
      <c r="AB5" s="3149"/>
      <c r="AC5" s="3149"/>
      <c r="AD5" s="3149"/>
    </row>
    <row r="6" spans="1:30" x14ac:dyDescent="0.25">
      <c r="A6" s="3150" t="s">
        <v>129</v>
      </c>
      <c r="B6" s="3149"/>
      <c r="C6" s="3151" t="s">
        <v>130</v>
      </c>
      <c r="D6" s="3149"/>
      <c r="E6" s="3149"/>
      <c r="F6" s="3149"/>
      <c r="G6" s="3149"/>
      <c r="H6" s="3149"/>
      <c r="I6" s="3149"/>
      <c r="J6" s="3149"/>
      <c r="K6" s="3149"/>
      <c r="L6" s="3149"/>
      <c r="M6" s="3149"/>
      <c r="N6" s="3149"/>
      <c r="O6" s="3149"/>
      <c r="P6" s="3149"/>
      <c r="Q6" s="3149"/>
      <c r="R6" s="3149"/>
      <c r="S6" s="3149"/>
      <c r="T6" s="3149"/>
      <c r="U6" s="3149"/>
      <c r="V6" s="3149"/>
      <c r="W6" s="3149"/>
      <c r="X6" s="3149"/>
      <c r="Y6" s="3149"/>
      <c r="Z6" s="3149"/>
      <c r="AA6" s="3149"/>
      <c r="AB6" s="3149"/>
      <c r="AC6" s="3149"/>
      <c r="AD6" s="3149"/>
    </row>
    <row r="7" spans="1:30" x14ac:dyDescent="0.25">
      <c r="A7" s="3150" t="s">
        <v>131</v>
      </c>
      <c r="B7" s="3149"/>
      <c r="C7" s="3151" t="s">
        <v>189</v>
      </c>
      <c r="D7" s="3149"/>
      <c r="E7" s="3149"/>
      <c r="F7" s="3149"/>
      <c r="G7" s="3149"/>
      <c r="H7" s="3149"/>
      <c r="I7" s="3149"/>
      <c r="J7" s="3149"/>
      <c r="K7" s="3149"/>
      <c r="L7" s="3149"/>
      <c r="M7" s="3149"/>
      <c r="N7" s="3149"/>
      <c r="O7" s="3149"/>
      <c r="P7" s="3149"/>
      <c r="Q7" s="3149"/>
      <c r="R7" s="3149"/>
      <c r="S7" s="3149"/>
      <c r="T7" s="3149"/>
      <c r="U7" s="3149"/>
      <c r="V7" s="3149"/>
      <c r="W7" s="3149"/>
      <c r="X7" s="3149"/>
      <c r="Y7" s="3149"/>
      <c r="Z7" s="3149"/>
      <c r="AA7" s="3149"/>
      <c r="AB7" s="3149"/>
      <c r="AC7" s="3149"/>
      <c r="AD7" s="3149"/>
    </row>
    <row r="8" spans="1:30" x14ac:dyDescent="0.25">
      <c r="A8" s="3150" t="s">
        <v>133</v>
      </c>
      <c r="B8" s="3149"/>
      <c r="C8" s="3151" t="s">
        <v>179</v>
      </c>
      <c r="D8" s="3149"/>
      <c r="E8" s="3149"/>
      <c r="F8" s="3149"/>
      <c r="G8" s="3149"/>
      <c r="H8" s="3149"/>
      <c r="I8" s="3149"/>
      <c r="J8" s="3149"/>
      <c r="K8" s="3149"/>
      <c r="L8" s="3149"/>
      <c r="M8" s="3149"/>
      <c r="N8" s="3149"/>
      <c r="O8" s="3149"/>
      <c r="P8" s="3149"/>
      <c r="Q8" s="3149"/>
      <c r="R8" s="3149"/>
      <c r="S8" s="3149"/>
      <c r="T8" s="3149"/>
      <c r="U8" s="3149"/>
      <c r="V8" s="3149"/>
      <c r="W8" s="3149"/>
      <c r="X8" s="3149"/>
      <c r="Y8" s="3149"/>
      <c r="Z8" s="3149"/>
      <c r="AA8" s="3149"/>
      <c r="AB8" s="3149"/>
      <c r="AC8" s="3149"/>
      <c r="AD8" s="3149"/>
    </row>
    <row r="9" spans="1:30" x14ac:dyDescent="0.25">
      <c r="A9" s="3150" t="s">
        <v>135</v>
      </c>
      <c r="B9" s="3149"/>
      <c r="C9" s="3151" t="s">
        <v>190</v>
      </c>
      <c r="D9" s="3149"/>
      <c r="E9" s="3149"/>
      <c r="F9" s="3149"/>
      <c r="G9" s="3149"/>
      <c r="H9" s="3149"/>
      <c r="I9" s="3149"/>
      <c r="J9" s="3149"/>
      <c r="K9" s="3149"/>
      <c r="L9" s="3149"/>
      <c r="M9" s="3149"/>
      <c r="N9" s="3149"/>
      <c r="O9" s="3149"/>
      <c r="P9" s="3149"/>
      <c r="Q9" s="3149"/>
      <c r="R9" s="3149"/>
      <c r="S9" s="3149"/>
      <c r="T9" s="3149"/>
      <c r="U9" s="3149"/>
      <c r="V9" s="3149"/>
      <c r="W9" s="3149"/>
      <c r="X9" s="3149"/>
      <c r="Y9" s="3149"/>
      <c r="Z9" s="3149"/>
      <c r="AA9" s="3149"/>
      <c r="AB9" s="3149"/>
      <c r="AC9" s="3149"/>
      <c r="AD9" s="3149"/>
    </row>
    <row r="11" spans="1:30" x14ac:dyDescent="0.25">
      <c r="A11" s="3153" t="s">
        <v>137</v>
      </c>
      <c r="B11" s="3152" t="s">
        <v>6</v>
      </c>
      <c r="C11" s="3152" t="s">
        <v>7</v>
      </c>
      <c r="D11" s="3152" t="s">
        <v>8</v>
      </c>
      <c r="E11" s="3152" t="s">
        <v>9</v>
      </c>
      <c r="F11" s="3152" t="s">
        <v>10</v>
      </c>
      <c r="G11" s="3152" t="s">
        <v>11</v>
      </c>
      <c r="H11" s="3152" t="s">
        <v>12</v>
      </c>
      <c r="I11" s="3152" t="s">
        <v>13</v>
      </c>
      <c r="J11" s="3152" t="s">
        <v>14</v>
      </c>
      <c r="K11" s="3152" t="s">
        <v>15</v>
      </c>
      <c r="L11" s="3152" t="s">
        <v>16</v>
      </c>
      <c r="M11" s="3152" t="s">
        <v>17</v>
      </c>
      <c r="N11" s="3152" t="s">
        <v>18</v>
      </c>
      <c r="O11" s="3152" t="s">
        <v>19</v>
      </c>
      <c r="P11" s="3152" t="s">
        <v>20</v>
      </c>
      <c r="Q11" s="3152" t="s">
        <v>21</v>
      </c>
      <c r="R11" s="3152" t="s">
        <v>22</v>
      </c>
      <c r="S11" s="3152" t="s">
        <v>23</v>
      </c>
      <c r="T11" s="3152" t="s">
        <v>24</v>
      </c>
      <c r="U11" s="3152" t="s">
        <v>25</v>
      </c>
      <c r="V11" s="3152" t="s">
        <v>26</v>
      </c>
      <c r="W11" s="3152" t="s">
        <v>27</v>
      </c>
      <c r="X11" s="3152" t="s">
        <v>28</v>
      </c>
      <c r="Y11" s="3152" t="s">
        <v>29</v>
      </c>
      <c r="Z11" s="3152" t="s">
        <v>30</v>
      </c>
      <c r="AA11" s="3152" t="s">
        <v>31</v>
      </c>
      <c r="AB11" s="3152" t="s">
        <v>32</v>
      </c>
      <c r="AC11" s="3152" t="s">
        <v>33</v>
      </c>
      <c r="AD11" s="3152" t="s">
        <v>34</v>
      </c>
    </row>
    <row r="12" spans="1:30" x14ac:dyDescent="0.25">
      <c r="A12" s="3154" t="s">
        <v>138</v>
      </c>
      <c r="B12" s="3156" t="s">
        <v>35</v>
      </c>
      <c r="C12" s="3156" t="s">
        <v>35</v>
      </c>
      <c r="D12" s="3156" t="s">
        <v>35</v>
      </c>
      <c r="E12" s="3156" t="s">
        <v>35</v>
      </c>
      <c r="F12" s="3156" t="s">
        <v>35</v>
      </c>
      <c r="G12" s="3156" t="s">
        <v>35</v>
      </c>
      <c r="H12" s="3156" t="s">
        <v>35</v>
      </c>
      <c r="I12" s="3156" t="s">
        <v>35</v>
      </c>
      <c r="J12" s="3156" t="s">
        <v>35</v>
      </c>
      <c r="K12" s="3156" t="s">
        <v>35</v>
      </c>
      <c r="L12" s="3156" t="s">
        <v>35</v>
      </c>
      <c r="M12" s="3156" t="s">
        <v>35</v>
      </c>
      <c r="N12" s="3156" t="s">
        <v>35</v>
      </c>
      <c r="O12" s="3156" t="s">
        <v>35</v>
      </c>
      <c r="P12" s="3156" t="s">
        <v>35</v>
      </c>
      <c r="Q12" s="3156" t="s">
        <v>35</v>
      </c>
      <c r="R12" s="3156" t="s">
        <v>35</v>
      </c>
      <c r="S12" s="3156" t="s">
        <v>35</v>
      </c>
      <c r="T12" s="3156" t="s">
        <v>35</v>
      </c>
      <c r="U12" s="3156" t="s">
        <v>35</v>
      </c>
      <c r="V12" s="3156" t="s">
        <v>35</v>
      </c>
      <c r="W12" s="3156" t="s">
        <v>35</v>
      </c>
      <c r="X12" s="3156" t="s">
        <v>35</v>
      </c>
      <c r="Y12" s="3156" t="s">
        <v>35</v>
      </c>
      <c r="Z12" s="3156" t="s">
        <v>35</v>
      </c>
      <c r="AA12" s="3156" t="s">
        <v>35</v>
      </c>
      <c r="AB12" s="3156" t="s">
        <v>35</v>
      </c>
      <c r="AC12" s="3156" t="s">
        <v>35</v>
      </c>
      <c r="AD12" s="3156" t="s">
        <v>35</v>
      </c>
    </row>
    <row r="13" spans="1:30" x14ac:dyDescent="0.25">
      <c r="A13" s="3155" t="s">
        <v>139</v>
      </c>
      <c r="B13" s="3157" t="s">
        <v>140</v>
      </c>
      <c r="C13" s="3157" t="s">
        <v>140</v>
      </c>
      <c r="D13" s="3157" t="s">
        <v>140</v>
      </c>
      <c r="E13" s="3157" t="s">
        <v>140</v>
      </c>
      <c r="F13" s="3157">
        <v>363332</v>
      </c>
      <c r="G13" s="3157">
        <v>368371</v>
      </c>
      <c r="H13" s="3157">
        <v>415144</v>
      </c>
      <c r="I13" s="3157">
        <v>399872</v>
      </c>
      <c r="J13" s="3157">
        <v>438758</v>
      </c>
      <c r="K13" s="3157">
        <v>465905</v>
      </c>
      <c r="L13" s="3157">
        <v>503715</v>
      </c>
      <c r="M13" s="3157">
        <v>544763</v>
      </c>
      <c r="N13" s="3157">
        <v>586379</v>
      </c>
      <c r="O13" s="3157">
        <v>585188</v>
      </c>
      <c r="P13" s="3157">
        <v>528802</v>
      </c>
      <c r="Q13" s="3157">
        <v>512568</v>
      </c>
      <c r="R13" s="3157">
        <v>523010</v>
      </c>
      <c r="S13" s="3157">
        <v>512469</v>
      </c>
      <c r="T13" s="3157">
        <v>497738</v>
      </c>
      <c r="U13" s="3157">
        <v>507069</v>
      </c>
      <c r="V13" s="3157">
        <v>523796</v>
      </c>
      <c r="W13" s="3157">
        <v>549005</v>
      </c>
      <c r="X13" s="3157">
        <v>558682</v>
      </c>
      <c r="Y13" s="3157">
        <v>598358</v>
      </c>
      <c r="Z13" s="3157">
        <v>590382</v>
      </c>
      <c r="AA13" s="3157">
        <v>501661</v>
      </c>
      <c r="AB13" s="3157">
        <v>592517</v>
      </c>
      <c r="AC13" s="3157">
        <v>719153</v>
      </c>
      <c r="AD13" s="3157">
        <v>721185</v>
      </c>
    </row>
    <row r="14" spans="1:30" x14ac:dyDescent="0.25">
      <c r="A14" s="3155" t="s">
        <v>141</v>
      </c>
      <c r="B14" s="3158" t="s">
        <v>140</v>
      </c>
      <c r="C14" s="3158" t="s">
        <v>140</v>
      </c>
      <c r="D14" s="3158" t="s">
        <v>140</v>
      </c>
      <c r="E14" s="3158" t="s">
        <v>140</v>
      </c>
      <c r="F14" s="3158">
        <v>346938</v>
      </c>
      <c r="G14" s="3158">
        <v>350376</v>
      </c>
      <c r="H14" s="3158">
        <v>397411</v>
      </c>
      <c r="I14" s="3158">
        <v>386721</v>
      </c>
      <c r="J14" s="3158">
        <v>421520</v>
      </c>
      <c r="K14" s="3158">
        <v>449632</v>
      </c>
      <c r="L14" s="3158">
        <v>475750</v>
      </c>
      <c r="M14" s="3158">
        <v>529004</v>
      </c>
      <c r="N14" s="3158">
        <v>560322</v>
      </c>
      <c r="O14" s="3158">
        <v>549981</v>
      </c>
      <c r="P14" s="3158">
        <v>505147</v>
      </c>
      <c r="Q14" s="3158">
        <v>489518</v>
      </c>
      <c r="R14" s="3158">
        <v>497486</v>
      </c>
      <c r="S14" s="3158">
        <v>491110</v>
      </c>
      <c r="T14" s="3158">
        <v>469698</v>
      </c>
      <c r="U14" s="3158">
        <v>472249</v>
      </c>
      <c r="V14" s="3158">
        <v>491597</v>
      </c>
      <c r="W14" s="3158">
        <v>508095</v>
      </c>
      <c r="X14" s="3158">
        <v>523238</v>
      </c>
      <c r="Y14" s="3158">
        <v>562696</v>
      </c>
      <c r="Z14" s="3158">
        <v>549687</v>
      </c>
      <c r="AA14" s="3158">
        <v>467931</v>
      </c>
      <c r="AB14" s="3158">
        <v>552461</v>
      </c>
      <c r="AC14" s="3158">
        <v>668309</v>
      </c>
      <c r="AD14" s="3158">
        <v>673160</v>
      </c>
    </row>
    <row r="15" spans="1:30" x14ac:dyDescent="0.25">
      <c r="A15" s="3155" t="s">
        <v>142</v>
      </c>
      <c r="B15" s="3157">
        <v>6546</v>
      </c>
      <c r="C15" s="3157">
        <v>5448</v>
      </c>
      <c r="D15" s="3157">
        <v>5298</v>
      </c>
      <c r="E15" s="3157">
        <v>6994</v>
      </c>
      <c r="F15" s="3157">
        <v>7769</v>
      </c>
      <c r="G15" s="3157">
        <v>9472</v>
      </c>
      <c r="H15" s="3157">
        <v>10249</v>
      </c>
      <c r="I15" s="3157">
        <v>9324</v>
      </c>
      <c r="J15" s="3157">
        <v>10608</v>
      </c>
      <c r="K15" s="3157">
        <v>10756</v>
      </c>
      <c r="L15" s="3157">
        <v>11002</v>
      </c>
      <c r="M15" s="3157">
        <v>11616</v>
      </c>
      <c r="N15" s="3157">
        <v>12589</v>
      </c>
      <c r="O15" s="3157">
        <v>14170</v>
      </c>
      <c r="P15" s="3157">
        <v>11772</v>
      </c>
      <c r="Q15" s="3157">
        <v>12084</v>
      </c>
      <c r="R15" s="3157">
        <v>12646</v>
      </c>
      <c r="S15" s="3157">
        <v>13233</v>
      </c>
      <c r="T15" s="3157">
        <v>13569</v>
      </c>
      <c r="U15" s="3157">
        <v>13954</v>
      </c>
      <c r="V15" s="3157">
        <v>14334</v>
      </c>
      <c r="W15" s="3157">
        <v>14565</v>
      </c>
      <c r="X15" s="3157">
        <v>15573</v>
      </c>
      <c r="Y15" s="3157">
        <v>15993</v>
      </c>
      <c r="Z15" s="3157">
        <v>17403</v>
      </c>
      <c r="AA15" s="3157">
        <v>15917</v>
      </c>
      <c r="AB15" s="3157">
        <v>19994</v>
      </c>
      <c r="AC15" s="3157">
        <v>22649</v>
      </c>
      <c r="AD15" s="3157">
        <v>23436</v>
      </c>
    </row>
    <row r="16" spans="1:30" x14ac:dyDescent="0.25">
      <c r="A16" s="3155" t="s">
        <v>143</v>
      </c>
      <c r="B16" s="3158">
        <v>15</v>
      </c>
      <c r="C16" s="3158">
        <v>11</v>
      </c>
      <c r="D16" s="3158">
        <v>6</v>
      </c>
      <c r="E16" s="3158">
        <v>11</v>
      </c>
      <c r="F16" s="3158">
        <v>263</v>
      </c>
      <c r="G16" s="3158">
        <v>327</v>
      </c>
      <c r="H16" s="3158">
        <v>454</v>
      </c>
      <c r="I16" s="3158">
        <v>472</v>
      </c>
      <c r="J16" s="3158">
        <v>487</v>
      </c>
      <c r="K16" s="3158">
        <v>516</v>
      </c>
      <c r="L16" s="3158">
        <v>545</v>
      </c>
      <c r="M16" s="3158">
        <v>521</v>
      </c>
      <c r="N16" s="3158">
        <v>603</v>
      </c>
      <c r="O16" s="3158">
        <v>631</v>
      </c>
      <c r="P16" s="3158">
        <v>882</v>
      </c>
      <c r="Q16" s="3158">
        <v>905</v>
      </c>
      <c r="R16" s="3158">
        <v>1083</v>
      </c>
      <c r="S16" s="3158">
        <v>1083</v>
      </c>
      <c r="T16" s="3158">
        <v>951</v>
      </c>
      <c r="U16" s="3158">
        <v>1297</v>
      </c>
      <c r="V16" s="3158">
        <v>1427</v>
      </c>
      <c r="W16" s="3158">
        <v>1817</v>
      </c>
      <c r="X16" s="3158">
        <v>2388</v>
      </c>
      <c r="Y16" s="3158" t="s">
        <v>140</v>
      </c>
      <c r="Z16" s="3158" t="s">
        <v>140</v>
      </c>
      <c r="AA16" s="3158" t="s">
        <v>140</v>
      </c>
      <c r="AB16" s="3158" t="s">
        <v>140</v>
      </c>
      <c r="AC16" s="3158" t="s">
        <v>140</v>
      </c>
      <c r="AD16" s="3158" t="s">
        <v>140</v>
      </c>
    </row>
    <row r="17" spans="1:30" x14ac:dyDescent="0.25">
      <c r="A17" s="3155" t="s">
        <v>144</v>
      </c>
      <c r="B17" s="3157">
        <v>898</v>
      </c>
      <c r="C17" s="3157">
        <v>970</v>
      </c>
      <c r="D17" s="3157">
        <v>956</v>
      </c>
      <c r="E17" s="3157">
        <v>1113</v>
      </c>
      <c r="F17" s="3157">
        <v>1174</v>
      </c>
      <c r="G17" s="3157">
        <v>1131</v>
      </c>
      <c r="H17" s="3157">
        <v>1367</v>
      </c>
      <c r="I17" s="3157">
        <v>1623</v>
      </c>
      <c r="J17" s="3157">
        <v>1827</v>
      </c>
      <c r="K17" s="3157">
        <v>1920</v>
      </c>
      <c r="L17" s="3157">
        <v>2371</v>
      </c>
      <c r="M17" s="3157">
        <v>2621</v>
      </c>
      <c r="N17" s="3157">
        <v>2605</v>
      </c>
      <c r="O17" s="3157">
        <v>2949</v>
      </c>
      <c r="P17" s="3157">
        <v>2305</v>
      </c>
      <c r="Q17" s="3157">
        <v>2042</v>
      </c>
      <c r="R17" s="3157">
        <v>2227</v>
      </c>
      <c r="S17" s="3157">
        <v>1893</v>
      </c>
      <c r="T17" s="3157">
        <v>2022</v>
      </c>
      <c r="U17" s="3157">
        <v>2404</v>
      </c>
      <c r="V17" s="3157">
        <v>2278</v>
      </c>
      <c r="W17" s="3157">
        <v>1775</v>
      </c>
      <c r="X17" s="3157">
        <v>1823</v>
      </c>
      <c r="Y17" s="3157">
        <v>1922</v>
      </c>
      <c r="Z17" s="3157">
        <v>2011</v>
      </c>
      <c r="AA17" s="3157">
        <v>1928</v>
      </c>
      <c r="AB17" s="3157">
        <v>1677</v>
      </c>
      <c r="AC17" s="3157">
        <v>2203</v>
      </c>
      <c r="AD17" s="3157">
        <v>2754</v>
      </c>
    </row>
    <row r="18" spans="1:30" x14ac:dyDescent="0.25">
      <c r="A18" s="3155" t="s">
        <v>145</v>
      </c>
      <c r="B18" s="3158">
        <v>935</v>
      </c>
      <c r="C18" s="3158">
        <v>937</v>
      </c>
      <c r="D18" s="3158">
        <v>929</v>
      </c>
      <c r="E18" s="3158">
        <v>925</v>
      </c>
      <c r="F18" s="3158">
        <v>733</v>
      </c>
      <c r="G18" s="3158">
        <v>1355</v>
      </c>
      <c r="H18" s="3158">
        <v>1703</v>
      </c>
      <c r="I18" s="3158">
        <v>1528</v>
      </c>
      <c r="J18" s="3158">
        <v>1932</v>
      </c>
      <c r="K18" s="3158">
        <v>2420</v>
      </c>
      <c r="L18" s="3158">
        <v>2376</v>
      </c>
      <c r="M18" s="3158">
        <v>3663</v>
      </c>
      <c r="N18" s="3158">
        <v>3223</v>
      </c>
      <c r="O18" s="3158">
        <v>3352</v>
      </c>
      <c r="P18" s="3158">
        <v>2915</v>
      </c>
      <c r="Q18" s="3158">
        <v>2156</v>
      </c>
      <c r="R18" s="3158">
        <v>2591</v>
      </c>
      <c r="S18" s="3158">
        <v>2498</v>
      </c>
      <c r="T18" s="3158">
        <v>2771</v>
      </c>
      <c r="U18" s="3158">
        <v>3883</v>
      </c>
      <c r="V18" s="3158">
        <v>4639</v>
      </c>
      <c r="W18" s="3158">
        <v>5371</v>
      </c>
      <c r="X18" s="3158">
        <v>5147</v>
      </c>
      <c r="Y18" s="3158">
        <v>6465</v>
      </c>
      <c r="Z18" s="3158">
        <v>6978</v>
      </c>
      <c r="AA18" s="3158">
        <v>6589</v>
      </c>
      <c r="AB18" s="3158">
        <v>7276</v>
      </c>
      <c r="AC18" s="3158">
        <v>9959</v>
      </c>
      <c r="AD18" s="3158">
        <v>12735</v>
      </c>
    </row>
    <row r="19" spans="1:30" x14ac:dyDescent="0.25">
      <c r="A19" s="3155" t="s">
        <v>146</v>
      </c>
      <c r="B19" s="3157">
        <v>119721</v>
      </c>
      <c r="C19" s="3157">
        <v>114846</v>
      </c>
      <c r="D19" s="3157">
        <v>126302</v>
      </c>
      <c r="E19" s="3157">
        <v>135449</v>
      </c>
      <c r="F19" s="3157">
        <v>150969</v>
      </c>
      <c r="G19" s="3157">
        <v>144925</v>
      </c>
      <c r="H19" s="3157">
        <v>177931</v>
      </c>
      <c r="I19" s="3157">
        <v>168512</v>
      </c>
      <c r="J19" s="3157">
        <v>202028</v>
      </c>
      <c r="K19" s="3157">
        <v>210354</v>
      </c>
      <c r="L19" s="3157">
        <v>238127</v>
      </c>
      <c r="M19" s="3157">
        <v>262278</v>
      </c>
      <c r="N19" s="3157">
        <v>272066</v>
      </c>
      <c r="O19" s="3157">
        <v>261109</v>
      </c>
      <c r="P19" s="3157">
        <v>250438</v>
      </c>
      <c r="Q19" s="3157">
        <v>232654</v>
      </c>
      <c r="R19" s="3157">
        <v>237491</v>
      </c>
      <c r="S19" s="3157">
        <v>244723</v>
      </c>
      <c r="T19" s="3157">
        <v>243768</v>
      </c>
      <c r="U19" s="3157">
        <v>239371</v>
      </c>
      <c r="V19" s="3157">
        <v>247066</v>
      </c>
      <c r="W19" s="3157">
        <v>259722</v>
      </c>
      <c r="X19" s="3157">
        <v>264393</v>
      </c>
      <c r="Y19" s="3157">
        <v>292836</v>
      </c>
      <c r="Z19" s="3157">
        <v>263601</v>
      </c>
      <c r="AA19" s="3157">
        <v>230658</v>
      </c>
      <c r="AB19" s="3157">
        <v>268754</v>
      </c>
      <c r="AC19" s="3157">
        <v>354666</v>
      </c>
      <c r="AD19" s="3157">
        <v>341406</v>
      </c>
    </row>
    <row r="20" spans="1:30" x14ac:dyDescent="0.25">
      <c r="A20" s="3155" t="s">
        <v>147</v>
      </c>
      <c r="B20" s="3158">
        <v>55</v>
      </c>
      <c r="C20" s="3158">
        <v>58</v>
      </c>
      <c r="D20" s="3158">
        <v>36</v>
      </c>
      <c r="E20" s="3158">
        <v>66</v>
      </c>
      <c r="F20" s="3158">
        <v>69</v>
      </c>
      <c r="G20" s="3158">
        <v>70</v>
      </c>
      <c r="H20" s="3158">
        <v>89</v>
      </c>
      <c r="I20" s="3158">
        <v>89</v>
      </c>
      <c r="J20" s="3158">
        <v>198</v>
      </c>
      <c r="K20" s="3158">
        <v>225</v>
      </c>
      <c r="L20" s="3158">
        <v>200</v>
      </c>
      <c r="M20" s="3158">
        <v>443</v>
      </c>
      <c r="N20" s="3158">
        <v>526</v>
      </c>
      <c r="O20" s="3158">
        <v>552</v>
      </c>
      <c r="P20" s="3158">
        <v>401</v>
      </c>
      <c r="Q20" s="3158">
        <v>433</v>
      </c>
      <c r="R20" s="3158">
        <v>641</v>
      </c>
      <c r="S20" s="3158">
        <v>409</v>
      </c>
      <c r="T20" s="3158">
        <v>713</v>
      </c>
      <c r="U20" s="3158">
        <v>570</v>
      </c>
      <c r="V20" s="3158">
        <v>752</v>
      </c>
      <c r="W20" s="3158">
        <v>857</v>
      </c>
      <c r="X20" s="3158">
        <v>822</v>
      </c>
      <c r="Y20" s="3158">
        <v>896</v>
      </c>
      <c r="Z20" s="3158">
        <v>707</v>
      </c>
      <c r="AA20" s="3158">
        <v>703</v>
      </c>
      <c r="AB20" s="3158">
        <v>612</v>
      </c>
      <c r="AC20" s="3158">
        <v>664</v>
      </c>
      <c r="AD20" s="3158">
        <v>817</v>
      </c>
    </row>
    <row r="21" spans="1:30" x14ac:dyDescent="0.25">
      <c r="A21" s="3155" t="s">
        <v>148</v>
      </c>
      <c r="B21" s="3157">
        <v>557</v>
      </c>
      <c r="C21" s="3157">
        <v>624</v>
      </c>
      <c r="D21" s="3157">
        <v>736</v>
      </c>
      <c r="E21" s="3157">
        <v>796</v>
      </c>
      <c r="F21" s="3157">
        <v>680</v>
      </c>
      <c r="G21" s="3157">
        <v>864</v>
      </c>
      <c r="H21" s="3157">
        <v>1045</v>
      </c>
      <c r="I21" s="3157">
        <v>1192</v>
      </c>
      <c r="J21" s="3157">
        <v>941</v>
      </c>
      <c r="K21" s="3157">
        <v>1146</v>
      </c>
      <c r="L21" s="3157">
        <v>1089</v>
      </c>
      <c r="M21" s="3157">
        <v>1505</v>
      </c>
      <c r="N21" s="3157">
        <v>1782</v>
      </c>
      <c r="O21" s="3157">
        <v>1793</v>
      </c>
      <c r="P21" s="3157">
        <v>510</v>
      </c>
      <c r="Q21" s="3157">
        <v>470</v>
      </c>
      <c r="R21" s="3157">
        <v>525</v>
      </c>
      <c r="S21" s="3157">
        <v>1200</v>
      </c>
      <c r="T21" s="3157">
        <v>1303</v>
      </c>
      <c r="U21" s="3157">
        <v>1441</v>
      </c>
      <c r="V21" s="3157">
        <v>1887</v>
      </c>
      <c r="W21" s="3157">
        <v>1841</v>
      </c>
      <c r="X21" s="3157">
        <v>2060</v>
      </c>
      <c r="Y21" s="3157">
        <v>2194</v>
      </c>
      <c r="Z21" s="3157">
        <v>2483</v>
      </c>
      <c r="AA21" s="3157">
        <v>2799</v>
      </c>
      <c r="AB21" s="3157">
        <v>3290</v>
      </c>
      <c r="AC21" s="3157">
        <v>4408</v>
      </c>
      <c r="AD21" s="3157">
        <v>4975</v>
      </c>
    </row>
    <row r="22" spans="1:30" x14ac:dyDescent="0.25">
      <c r="A22" s="3155" t="s">
        <v>149</v>
      </c>
      <c r="B22" s="3158">
        <v>1483</v>
      </c>
      <c r="C22" s="3158">
        <v>2005</v>
      </c>
      <c r="D22" s="3158">
        <v>1762</v>
      </c>
      <c r="E22" s="3158">
        <v>2139</v>
      </c>
      <c r="F22" s="3158">
        <v>3263</v>
      </c>
      <c r="G22" s="3158">
        <v>3405</v>
      </c>
      <c r="H22" s="3158">
        <v>3776</v>
      </c>
      <c r="I22" s="3158">
        <v>3547</v>
      </c>
      <c r="J22" s="3158">
        <v>3691</v>
      </c>
      <c r="K22" s="3158">
        <v>3899</v>
      </c>
      <c r="L22" s="3158">
        <v>3443</v>
      </c>
      <c r="M22" s="3158">
        <v>3405</v>
      </c>
      <c r="N22" s="3158">
        <v>3875</v>
      </c>
      <c r="O22" s="3158">
        <v>5486</v>
      </c>
      <c r="P22" s="3158">
        <v>4086</v>
      </c>
      <c r="Q22" s="3158">
        <v>3156</v>
      </c>
      <c r="R22" s="3158">
        <v>2303</v>
      </c>
      <c r="S22" s="3158">
        <v>2369</v>
      </c>
      <c r="T22" s="3158">
        <v>2021</v>
      </c>
      <c r="U22" s="3158">
        <v>2119</v>
      </c>
      <c r="V22" s="3158">
        <v>1894</v>
      </c>
      <c r="W22" s="3158">
        <v>2017</v>
      </c>
      <c r="X22" s="3158">
        <v>3398</v>
      </c>
      <c r="Y22" s="3158">
        <v>2595</v>
      </c>
      <c r="Z22" s="3158">
        <v>3483</v>
      </c>
      <c r="AA22" s="3158">
        <v>3584</v>
      </c>
      <c r="AB22" s="3158">
        <v>4163</v>
      </c>
      <c r="AC22" s="3158">
        <v>5964</v>
      </c>
      <c r="AD22" s="3158">
        <v>5988</v>
      </c>
    </row>
    <row r="23" spans="1:30" x14ac:dyDescent="0.25">
      <c r="A23" s="3155" t="s">
        <v>150</v>
      </c>
      <c r="B23" s="3157">
        <v>3791</v>
      </c>
      <c r="C23" s="3157">
        <v>4536</v>
      </c>
      <c r="D23" s="3157">
        <v>5045</v>
      </c>
      <c r="E23" s="3157">
        <v>5326</v>
      </c>
      <c r="F23" s="3157">
        <v>7238</v>
      </c>
      <c r="G23" s="3157">
        <v>6176</v>
      </c>
      <c r="H23" s="3157">
        <v>10607</v>
      </c>
      <c r="I23" s="3157">
        <v>7555</v>
      </c>
      <c r="J23" s="3157">
        <v>11170</v>
      </c>
      <c r="K23" s="3157">
        <v>10661</v>
      </c>
      <c r="L23" s="3157">
        <v>13870</v>
      </c>
      <c r="M23" s="3157">
        <v>13786</v>
      </c>
      <c r="N23" s="3157">
        <v>19461</v>
      </c>
      <c r="O23" s="3157">
        <v>26283</v>
      </c>
      <c r="P23" s="3157">
        <v>17491</v>
      </c>
      <c r="Q23" s="3157">
        <v>15502</v>
      </c>
      <c r="R23" s="3157">
        <v>19296</v>
      </c>
      <c r="S23" s="3157">
        <v>7842</v>
      </c>
      <c r="T23" s="3157">
        <v>12979</v>
      </c>
      <c r="U23" s="3157">
        <v>14516</v>
      </c>
      <c r="V23" s="3157">
        <v>16144</v>
      </c>
      <c r="W23" s="3157">
        <v>20075</v>
      </c>
      <c r="X23" s="3157">
        <v>23978</v>
      </c>
      <c r="Y23" s="3157">
        <v>23253</v>
      </c>
      <c r="Z23" s="3157">
        <v>27894</v>
      </c>
      <c r="AA23" s="3157">
        <v>21292</v>
      </c>
      <c r="AB23" s="3157">
        <v>18016</v>
      </c>
      <c r="AC23" s="3157">
        <v>20871</v>
      </c>
      <c r="AD23" s="3157">
        <v>25824</v>
      </c>
    </row>
    <row r="24" spans="1:30" s="2970" customFormat="1" x14ac:dyDescent="0.25">
      <c r="A24" s="3204" t="s">
        <v>96</v>
      </c>
      <c r="B24" s="3205">
        <v>12031</v>
      </c>
      <c r="C24" s="3205">
        <v>12523</v>
      </c>
      <c r="D24" s="3205">
        <v>13294</v>
      </c>
      <c r="E24" s="3205">
        <v>14039</v>
      </c>
      <c r="F24" s="3205">
        <v>14274</v>
      </c>
      <c r="G24" s="3205">
        <v>15671</v>
      </c>
      <c r="H24" s="3205">
        <v>16772</v>
      </c>
      <c r="I24" s="3205">
        <v>18012</v>
      </c>
      <c r="J24" s="3205">
        <v>19743</v>
      </c>
      <c r="K24" s="3205">
        <v>22206</v>
      </c>
      <c r="L24" s="3205">
        <v>27713</v>
      </c>
      <c r="M24" s="3205">
        <v>31313</v>
      </c>
      <c r="N24" s="3205">
        <v>34445</v>
      </c>
      <c r="O24" s="3205">
        <v>39789</v>
      </c>
      <c r="P24" s="3205">
        <v>37099</v>
      </c>
      <c r="Q24" s="3205">
        <v>41253</v>
      </c>
      <c r="R24" s="3205">
        <v>43805</v>
      </c>
      <c r="S24" s="3205">
        <v>43752</v>
      </c>
      <c r="T24" s="3205">
        <v>28681</v>
      </c>
      <c r="U24" s="3205">
        <v>30103</v>
      </c>
      <c r="V24" s="3205">
        <v>30463</v>
      </c>
      <c r="W24" s="3205">
        <v>33427</v>
      </c>
      <c r="X24" s="3205">
        <v>32592</v>
      </c>
      <c r="Y24" s="3205">
        <v>43088</v>
      </c>
      <c r="Z24" s="3205">
        <v>45808</v>
      </c>
      <c r="AA24" s="3205">
        <v>40955</v>
      </c>
      <c r="AB24" s="3205">
        <v>60929</v>
      </c>
      <c r="AC24" s="3205">
        <v>62550</v>
      </c>
      <c r="AD24" s="3205">
        <v>67533</v>
      </c>
    </row>
    <row r="25" spans="1:30" x14ac:dyDescent="0.25">
      <c r="A25" s="3155" t="s">
        <v>151</v>
      </c>
      <c r="B25" s="3157">
        <v>39</v>
      </c>
      <c r="C25" s="3157">
        <v>18</v>
      </c>
      <c r="D25" s="3157">
        <v>24</v>
      </c>
      <c r="E25" s="3157">
        <v>87</v>
      </c>
      <c r="F25" s="3157">
        <v>6</v>
      </c>
      <c r="G25" s="3157">
        <v>17</v>
      </c>
      <c r="H25" s="3157">
        <v>24</v>
      </c>
      <c r="I25" s="3157">
        <v>24</v>
      </c>
      <c r="J25" s="3157">
        <v>36</v>
      </c>
      <c r="K25" s="3157">
        <v>28</v>
      </c>
      <c r="L25" s="3157">
        <v>29</v>
      </c>
      <c r="M25" s="3157">
        <v>36</v>
      </c>
      <c r="N25" s="3157">
        <v>56</v>
      </c>
      <c r="O25" s="3157">
        <v>149</v>
      </c>
      <c r="P25" s="3157">
        <v>140</v>
      </c>
      <c r="Q25" s="3157">
        <v>165</v>
      </c>
      <c r="R25" s="3157">
        <v>119</v>
      </c>
      <c r="S25" s="3157">
        <v>182</v>
      </c>
      <c r="T25" s="3157">
        <v>103</v>
      </c>
      <c r="U25" s="3157">
        <v>90</v>
      </c>
      <c r="V25" s="3157">
        <v>127</v>
      </c>
      <c r="W25" s="3157">
        <v>77</v>
      </c>
      <c r="X25" s="3157">
        <v>79</v>
      </c>
      <c r="Y25" s="3157">
        <v>83</v>
      </c>
      <c r="Z25" s="3157">
        <v>99</v>
      </c>
      <c r="AA25" s="3157">
        <v>99</v>
      </c>
      <c r="AB25" s="3157">
        <v>92</v>
      </c>
      <c r="AC25" s="3157">
        <v>313</v>
      </c>
      <c r="AD25" s="3157">
        <v>110</v>
      </c>
    </row>
    <row r="26" spans="1:30" x14ac:dyDescent="0.25">
      <c r="A26" s="3155" t="s">
        <v>152</v>
      </c>
      <c r="B26" s="3158">
        <v>95867</v>
      </c>
      <c r="C26" s="3158">
        <v>112963</v>
      </c>
      <c r="D26" s="3158">
        <v>121340</v>
      </c>
      <c r="E26" s="3158">
        <v>121458</v>
      </c>
      <c r="F26" s="3158">
        <v>131153</v>
      </c>
      <c r="G26" s="3158">
        <v>135192</v>
      </c>
      <c r="H26" s="3158">
        <v>141110</v>
      </c>
      <c r="I26" s="3158">
        <v>146581</v>
      </c>
      <c r="J26" s="3158">
        <v>141592</v>
      </c>
      <c r="K26" s="3158">
        <v>150349</v>
      </c>
      <c r="L26" s="3158">
        <v>151903</v>
      </c>
      <c r="M26" s="3158">
        <v>156528</v>
      </c>
      <c r="N26" s="3158">
        <v>163315</v>
      </c>
      <c r="O26" s="3158">
        <v>152729</v>
      </c>
      <c r="P26" s="3158">
        <v>137650</v>
      </c>
      <c r="Q26" s="3158">
        <v>137910</v>
      </c>
      <c r="R26" s="3158">
        <v>138666</v>
      </c>
      <c r="S26" s="3158">
        <v>124648</v>
      </c>
      <c r="T26" s="3158">
        <v>121495</v>
      </c>
      <c r="U26" s="3158">
        <v>122575</v>
      </c>
      <c r="V26" s="3158">
        <v>127423</v>
      </c>
      <c r="W26" s="3158">
        <v>126537</v>
      </c>
      <c r="X26" s="3158">
        <v>130999</v>
      </c>
      <c r="Y26" s="3158">
        <v>130341</v>
      </c>
      <c r="Z26" s="3158">
        <v>134355</v>
      </c>
      <c r="AA26" s="3158">
        <v>110419</v>
      </c>
      <c r="AB26" s="3158">
        <v>127116</v>
      </c>
      <c r="AC26" s="3158">
        <v>133648</v>
      </c>
      <c r="AD26" s="3158">
        <v>140891</v>
      </c>
    </row>
    <row r="27" spans="1:30" x14ac:dyDescent="0.25">
      <c r="A27" s="3155" t="s">
        <v>153</v>
      </c>
      <c r="B27" s="3157">
        <v>61</v>
      </c>
      <c r="C27" s="3157">
        <v>96</v>
      </c>
      <c r="D27" s="3157">
        <v>78</v>
      </c>
      <c r="E27" s="3157">
        <v>89</v>
      </c>
      <c r="F27" s="3157">
        <v>134</v>
      </c>
      <c r="G27" s="3157">
        <v>100</v>
      </c>
      <c r="H27" s="3157">
        <v>237</v>
      </c>
      <c r="I27" s="3157">
        <v>5</v>
      </c>
      <c r="J27" s="3157">
        <v>45</v>
      </c>
      <c r="K27" s="3157">
        <v>136</v>
      </c>
      <c r="L27" s="3157">
        <v>193</v>
      </c>
      <c r="M27" s="3157">
        <v>239</v>
      </c>
      <c r="N27" s="3157">
        <v>327</v>
      </c>
      <c r="O27" s="3157">
        <v>466</v>
      </c>
      <c r="P27" s="3157">
        <v>448</v>
      </c>
      <c r="Q27" s="3157">
        <v>461</v>
      </c>
      <c r="R27" s="3157">
        <v>432</v>
      </c>
      <c r="S27" s="3157">
        <v>226</v>
      </c>
      <c r="T27" s="3157">
        <v>335</v>
      </c>
      <c r="U27" s="3157">
        <v>490</v>
      </c>
      <c r="V27" s="3157">
        <v>287</v>
      </c>
      <c r="W27" s="3157">
        <v>326</v>
      </c>
      <c r="X27" s="3157">
        <v>400</v>
      </c>
      <c r="Y27" s="3157">
        <v>447</v>
      </c>
      <c r="Z27" s="3157">
        <v>465</v>
      </c>
      <c r="AA27" s="3157">
        <v>394</v>
      </c>
      <c r="AB27" s="3157">
        <v>415</v>
      </c>
      <c r="AC27" s="3157">
        <v>442</v>
      </c>
      <c r="AD27" s="3157">
        <v>483</v>
      </c>
    </row>
    <row r="28" spans="1:30" x14ac:dyDescent="0.25">
      <c r="A28" s="3155" t="s">
        <v>154</v>
      </c>
      <c r="B28" s="3158">
        <v>0</v>
      </c>
      <c r="C28" s="3158">
        <v>15</v>
      </c>
      <c r="D28" s="3158">
        <v>669</v>
      </c>
      <c r="E28" s="3158">
        <v>697</v>
      </c>
      <c r="F28" s="3158">
        <v>635</v>
      </c>
      <c r="G28" s="3158">
        <v>816</v>
      </c>
      <c r="H28" s="3158">
        <v>1059</v>
      </c>
      <c r="I28" s="3158">
        <v>1210</v>
      </c>
      <c r="J28" s="3158">
        <v>1233</v>
      </c>
      <c r="K28" s="3158">
        <v>1301</v>
      </c>
      <c r="L28" s="3158">
        <v>1113</v>
      </c>
      <c r="M28" s="3158">
        <v>1241</v>
      </c>
      <c r="N28" s="3158">
        <v>1225</v>
      </c>
      <c r="O28" s="3158">
        <v>1390</v>
      </c>
      <c r="P28" s="3158">
        <v>1181</v>
      </c>
      <c r="Q28" s="3158">
        <v>971</v>
      </c>
      <c r="R28" s="3158">
        <v>1028</v>
      </c>
      <c r="S28" s="3158">
        <v>854</v>
      </c>
      <c r="T28" s="3158">
        <v>886</v>
      </c>
      <c r="U28" s="3158">
        <v>900</v>
      </c>
      <c r="V28" s="3158">
        <v>896</v>
      </c>
      <c r="W28" s="3158">
        <v>947</v>
      </c>
      <c r="X28" s="3158">
        <v>981</v>
      </c>
      <c r="Y28" s="3158">
        <v>1079</v>
      </c>
      <c r="Z28" s="3158">
        <v>1419</v>
      </c>
      <c r="AA28" s="3158">
        <v>1058</v>
      </c>
      <c r="AB28" s="3158">
        <v>1220</v>
      </c>
      <c r="AC28" s="3158">
        <v>1209</v>
      </c>
      <c r="AD28" s="3158">
        <v>1220</v>
      </c>
    </row>
    <row r="29" spans="1:30" x14ac:dyDescent="0.25">
      <c r="A29" s="3155" t="s">
        <v>155</v>
      </c>
      <c r="B29" s="3157">
        <v>400</v>
      </c>
      <c r="C29" s="3157">
        <v>536</v>
      </c>
      <c r="D29" s="3157">
        <v>830</v>
      </c>
      <c r="E29" s="3157">
        <v>779</v>
      </c>
      <c r="F29" s="3157">
        <v>806</v>
      </c>
      <c r="G29" s="3157">
        <v>1645</v>
      </c>
      <c r="H29" s="3157">
        <v>1828</v>
      </c>
      <c r="I29" s="3157">
        <v>2258</v>
      </c>
      <c r="J29" s="3157">
        <v>2401</v>
      </c>
      <c r="K29" s="3157">
        <v>2604</v>
      </c>
      <c r="L29" s="3157">
        <v>2553</v>
      </c>
      <c r="M29" s="3157">
        <v>3259</v>
      </c>
      <c r="N29" s="3157">
        <v>2661</v>
      </c>
      <c r="O29" s="3157">
        <v>3926</v>
      </c>
      <c r="P29" s="3157">
        <v>3518</v>
      </c>
      <c r="Q29" s="3157">
        <v>3710</v>
      </c>
      <c r="R29" s="3157">
        <v>4039</v>
      </c>
      <c r="S29" s="3157">
        <v>4031</v>
      </c>
      <c r="T29" s="3157">
        <v>4029</v>
      </c>
      <c r="U29" s="3157">
        <v>3899</v>
      </c>
      <c r="V29" s="3157">
        <v>4066</v>
      </c>
      <c r="W29" s="3157">
        <v>4700</v>
      </c>
      <c r="X29" s="3157">
        <v>3310</v>
      </c>
      <c r="Y29" s="3157">
        <v>3382</v>
      </c>
      <c r="Z29" s="3157">
        <v>3633</v>
      </c>
      <c r="AA29" s="3157">
        <v>4111</v>
      </c>
      <c r="AB29" s="3157">
        <v>5301</v>
      </c>
      <c r="AC29" s="3157">
        <v>5677</v>
      </c>
      <c r="AD29" s="3157">
        <v>5966</v>
      </c>
    </row>
    <row r="30" spans="1:30" x14ac:dyDescent="0.25">
      <c r="A30" s="3155" t="s">
        <v>156</v>
      </c>
      <c r="B30" s="3158">
        <v>80</v>
      </c>
      <c r="C30" s="3158">
        <v>82</v>
      </c>
      <c r="D30" s="3158">
        <v>87</v>
      </c>
      <c r="E30" s="3158">
        <v>86</v>
      </c>
      <c r="F30" s="3158">
        <v>88</v>
      </c>
      <c r="G30" s="3158">
        <v>95</v>
      </c>
      <c r="H30" s="3158">
        <v>96</v>
      </c>
      <c r="I30" s="3158">
        <v>98</v>
      </c>
      <c r="J30" s="3158">
        <v>105</v>
      </c>
      <c r="K30" s="3158">
        <v>116</v>
      </c>
      <c r="L30" s="3158">
        <v>121</v>
      </c>
      <c r="M30" s="3158">
        <v>125</v>
      </c>
      <c r="N30" s="3158">
        <v>139</v>
      </c>
      <c r="O30" s="3158">
        <v>147</v>
      </c>
      <c r="P30" s="3158">
        <v>129</v>
      </c>
      <c r="Q30" s="3158">
        <v>144</v>
      </c>
      <c r="R30" s="3158">
        <v>156</v>
      </c>
      <c r="S30" s="3158">
        <v>157</v>
      </c>
      <c r="T30" s="3158">
        <v>177</v>
      </c>
      <c r="U30" s="3158">
        <v>198</v>
      </c>
      <c r="V30" s="3158">
        <v>222</v>
      </c>
      <c r="W30" s="3158">
        <v>239</v>
      </c>
      <c r="X30" s="3158">
        <v>242</v>
      </c>
      <c r="Y30" s="3158">
        <v>266</v>
      </c>
      <c r="Z30" s="3158">
        <v>319</v>
      </c>
      <c r="AA30" s="3158">
        <v>312</v>
      </c>
      <c r="AB30" s="3158">
        <v>333</v>
      </c>
      <c r="AC30" s="3158">
        <v>362</v>
      </c>
      <c r="AD30" s="3158">
        <v>372</v>
      </c>
    </row>
    <row r="31" spans="1:30" x14ac:dyDescent="0.25">
      <c r="A31" s="3155" t="s">
        <v>157</v>
      </c>
      <c r="B31" s="3157">
        <v>191</v>
      </c>
      <c r="C31" s="3157">
        <v>186</v>
      </c>
      <c r="D31" s="3157">
        <v>272</v>
      </c>
      <c r="E31" s="3157">
        <v>390</v>
      </c>
      <c r="F31" s="3157">
        <v>568</v>
      </c>
      <c r="G31" s="3157">
        <v>669</v>
      </c>
      <c r="H31" s="3157">
        <v>564</v>
      </c>
      <c r="I31" s="3157">
        <v>961</v>
      </c>
      <c r="J31" s="3157">
        <v>934</v>
      </c>
      <c r="K31" s="3157">
        <v>1106</v>
      </c>
      <c r="L31" s="3157">
        <v>1244</v>
      </c>
      <c r="M31" s="3157">
        <v>1055</v>
      </c>
      <c r="N31" s="3157">
        <v>1399</v>
      </c>
      <c r="O31" s="3157">
        <v>1272</v>
      </c>
      <c r="P31" s="3157">
        <v>1177</v>
      </c>
      <c r="Q31" s="3157">
        <v>974</v>
      </c>
      <c r="R31" s="3157">
        <v>1189</v>
      </c>
      <c r="S31" s="3157">
        <v>1567</v>
      </c>
      <c r="T31" s="3157">
        <v>1636</v>
      </c>
      <c r="U31" s="3157">
        <v>1798</v>
      </c>
      <c r="V31" s="3157">
        <v>2448</v>
      </c>
      <c r="W31" s="3157">
        <v>2279</v>
      </c>
      <c r="X31" s="3157">
        <v>2939</v>
      </c>
      <c r="Y31" s="3157">
        <v>4578</v>
      </c>
      <c r="Z31" s="3157">
        <v>5030</v>
      </c>
      <c r="AA31" s="3157">
        <v>3800</v>
      </c>
      <c r="AB31" s="3157">
        <v>5007</v>
      </c>
      <c r="AC31" s="3157">
        <v>5703</v>
      </c>
      <c r="AD31" s="3157">
        <v>7047</v>
      </c>
    </row>
    <row r="32" spans="1:30" x14ac:dyDescent="0.25">
      <c r="A32" s="3155" t="s">
        <v>158</v>
      </c>
      <c r="B32" s="3158">
        <v>33</v>
      </c>
      <c r="C32" s="3158">
        <v>37</v>
      </c>
      <c r="D32" s="3158">
        <v>45</v>
      </c>
      <c r="E32" s="3158">
        <v>55</v>
      </c>
      <c r="F32" s="3158">
        <v>62</v>
      </c>
      <c r="G32" s="3158">
        <v>75</v>
      </c>
      <c r="H32" s="3158">
        <v>86</v>
      </c>
      <c r="I32" s="3158">
        <v>98</v>
      </c>
      <c r="J32" s="3158">
        <v>115</v>
      </c>
      <c r="K32" s="3158">
        <v>108</v>
      </c>
      <c r="L32" s="3158">
        <v>135</v>
      </c>
      <c r="M32" s="3158">
        <v>150</v>
      </c>
      <c r="N32" s="3158">
        <v>163</v>
      </c>
      <c r="O32" s="3158">
        <v>82</v>
      </c>
      <c r="P32" s="3158">
        <v>171</v>
      </c>
      <c r="Q32" s="3158">
        <v>191</v>
      </c>
      <c r="R32" s="3158">
        <v>168</v>
      </c>
      <c r="S32" s="3158">
        <v>174</v>
      </c>
      <c r="T32" s="3158">
        <v>181</v>
      </c>
      <c r="U32" s="3158">
        <v>211</v>
      </c>
      <c r="V32" s="3158">
        <v>215</v>
      </c>
      <c r="W32" s="3158">
        <v>246</v>
      </c>
      <c r="X32" s="3158">
        <v>327</v>
      </c>
      <c r="Y32" s="3158">
        <v>361</v>
      </c>
      <c r="Z32" s="3158">
        <v>384</v>
      </c>
      <c r="AA32" s="3158">
        <v>468</v>
      </c>
      <c r="AB32" s="3158">
        <v>559</v>
      </c>
      <c r="AC32" s="3158">
        <v>562</v>
      </c>
      <c r="AD32" s="3158">
        <v>657</v>
      </c>
    </row>
    <row r="33" spans="1:30" x14ac:dyDescent="0.25">
      <c r="A33" s="3155" t="s">
        <v>159</v>
      </c>
      <c r="B33" s="3157">
        <v>4572</v>
      </c>
      <c r="C33" s="3157">
        <v>4618</v>
      </c>
      <c r="D33" s="3157">
        <v>5893</v>
      </c>
      <c r="E33" s="3157">
        <v>6286</v>
      </c>
      <c r="F33" s="3157">
        <v>7119</v>
      </c>
      <c r="G33" s="3157">
        <v>7436</v>
      </c>
      <c r="H33" s="3157">
        <v>10252</v>
      </c>
      <c r="I33" s="3157">
        <v>11050</v>
      </c>
      <c r="J33" s="3157">
        <v>9573</v>
      </c>
      <c r="K33" s="3157">
        <v>10430</v>
      </c>
      <c r="L33" s="3157">
        <v>9274</v>
      </c>
      <c r="M33" s="3157">
        <v>12019</v>
      </c>
      <c r="N33" s="3157">
        <v>13541</v>
      </c>
      <c r="O33" s="3157">
        <v>16271</v>
      </c>
      <c r="P33" s="3157">
        <v>12063</v>
      </c>
      <c r="Q33" s="3157">
        <v>11456</v>
      </c>
      <c r="R33" s="3157">
        <v>10026</v>
      </c>
      <c r="S33" s="3157">
        <v>10954</v>
      </c>
      <c r="T33" s="3157">
        <v>11013</v>
      </c>
      <c r="U33" s="3157">
        <v>11857</v>
      </c>
      <c r="V33" s="3157">
        <v>11770</v>
      </c>
      <c r="W33" s="3157">
        <v>11955</v>
      </c>
      <c r="X33" s="3157">
        <v>12746</v>
      </c>
      <c r="Y33" s="3157">
        <v>14525</v>
      </c>
      <c r="Z33" s="3157">
        <v>18318</v>
      </c>
      <c r="AA33" s="3157">
        <v>16018</v>
      </c>
      <c r="AB33" s="3157">
        <v>16391</v>
      </c>
      <c r="AC33" s="3157">
        <v>18407</v>
      </c>
      <c r="AD33" s="3157">
        <v>21542</v>
      </c>
    </row>
    <row r="34" spans="1:30" x14ac:dyDescent="0.25">
      <c r="A34" s="3155" t="s">
        <v>160</v>
      </c>
      <c r="B34" s="3158">
        <v>6601</v>
      </c>
      <c r="C34" s="3158">
        <v>11302</v>
      </c>
      <c r="D34" s="3158">
        <v>11901</v>
      </c>
      <c r="E34" s="3158">
        <v>12051</v>
      </c>
      <c r="F34" s="3158">
        <v>13243</v>
      </c>
      <c r="G34" s="3158">
        <v>13585</v>
      </c>
      <c r="H34" s="3158">
        <v>12925</v>
      </c>
      <c r="I34" s="3158">
        <v>11220</v>
      </c>
      <c r="J34" s="3158">
        <v>13451</v>
      </c>
      <c r="K34" s="3158">
        <v>15469</v>
      </c>
      <c r="L34" s="3158">
        <v>19035</v>
      </c>
      <c r="M34" s="3158">
        <v>19667</v>
      </c>
      <c r="N34" s="3158">
        <v>21619</v>
      </c>
      <c r="O34" s="3158">
        <v>20574</v>
      </c>
      <c r="P34" s="3158">
        <v>17133</v>
      </c>
      <c r="Q34" s="3158">
        <v>15420</v>
      </c>
      <c r="R34" s="3158">
        <v>13981</v>
      </c>
      <c r="S34" s="3158">
        <v>17688</v>
      </c>
      <c r="T34" s="3158">
        <v>13861</v>
      </c>
      <c r="U34" s="3158">
        <v>15590</v>
      </c>
      <c r="V34" s="3158">
        <v>17295</v>
      </c>
      <c r="W34" s="3158">
        <v>14375</v>
      </c>
      <c r="X34" s="3158">
        <v>15755</v>
      </c>
      <c r="Y34" s="3158">
        <v>17861</v>
      </c>
      <c r="Z34" s="3158">
        <v>16128</v>
      </c>
      <c r="AA34" s="3158">
        <v>9463</v>
      </c>
      <c r="AB34" s="3158">
        <v>14225</v>
      </c>
      <c r="AC34" s="3158">
        <v>18196</v>
      </c>
      <c r="AD34" s="3158">
        <v>18317</v>
      </c>
    </row>
    <row r="35" spans="1:30" x14ac:dyDescent="0.25">
      <c r="A35" s="3155" t="s">
        <v>161</v>
      </c>
      <c r="B35" s="3157">
        <v>3017</v>
      </c>
      <c r="C35" s="3157">
        <v>3134</v>
      </c>
      <c r="D35" s="3157">
        <v>3221</v>
      </c>
      <c r="E35" s="3157">
        <v>4066</v>
      </c>
      <c r="F35" s="3157">
        <v>4766</v>
      </c>
      <c r="G35" s="3157">
        <v>5276</v>
      </c>
      <c r="H35" s="3157">
        <v>6311</v>
      </c>
      <c r="I35" s="3157">
        <v>5875</v>
      </c>
      <c r="J35" s="3157">
        <v>4603</v>
      </c>
      <c r="K35" s="3157">
        <v>9377</v>
      </c>
      <c r="L35" s="3157">
        <v>10787</v>
      </c>
      <c r="M35" s="3157">
        <v>10707</v>
      </c>
      <c r="N35" s="3157">
        <v>10580</v>
      </c>
      <c r="O35" s="3157">
        <v>11392</v>
      </c>
      <c r="P35" s="3157">
        <v>9204</v>
      </c>
      <c r="Q35" s="3157">
        <v>10256</v>
      </c>
      <c r="R35" s="3157">
        <v>9972</v>
      </c>
      <c r="S35" s="3157">
        <v>10259</v>
      </c>
      <c r="T35" s="3157">
        <v>11418</v>
      </c>
      <c r="U35" s="3157">
        <v>14000</v>
      </c>
      <c r="V35" s="3157">
        <v>12892</v>
      </c>
      <c r="W35" s="3157">
        <v>11247</v>
      </c>
      <c r="X35" s="3157">
        <v>12010</v>
      </c>
      <c r="Y35" s="3157">
        <v>12088</v>
      </c>
      <c r="Z35" s="3157">
        <v>12569</v>
      </c>
      <c r="AA35" s="3157">
        <v>13350</v>
      </c>
      <c r="AB35" s="3157">
        <v>12799</v>
      </c>
      <c r="AC35" s="3157">
        <v>16259</v>
      </c>
      <c r="AD35" s="3157">
        <v>17936</v>
      </c>
    </row>
    <row r="36" spans="1:30" x14ac:dyDescent="0.25">
      <c r="A36" s="3155" t="s">
        <v>103</v>
      </c>
      <c r="B36" s="3158">
        <v>3421</v>
      </c>
      <c r="C36" s="3158">
        <v>3651</v>
      </c>
      <c r="D36" s="3158">
        <v>3936</v>
      </c>
      <c r="E36" s="3158">
        <v>4711</v>
      </c>
      <c r="F36" s="3158">
        <v>5257</v>
      </c>
      <c r="G36" s="3158">
        <v>4960</v>
      </c>
      <c r="H36" s="3158">
        <v>5134</v>
      </c>
      <c r="I36" s="3158">
        <v>5329</v>
      </c>
      <c r="J36" s="3158">
        <v>5591</v>
      </c>
      <c r="K36" s="3158">
        <v>5549</v>
      </c>
      <c r="L36" s="3158">
        <v>6044</v>
      </c>
      <c r="M36" s="3158">
        <v>6457</v>
      </c>
      <c r="N36" s="3158">
        <v>7053</v>
      </c>
      <c r="O36" s="3158">
        <v>7135</v>
      </c>
      <c r="P36" s="3158">
        <v>6892</v>
      </c>
      <c r="Q36" s="3158">
        <v>7433</v>
      </c>
      <c r="R36" s="3158">
        <v>7217</v>
      </c>
      <c r="S36" s="3158">
        <v>8051</v>
      </c>
      <c r="T36" s="3158">
        <v>8038</v>
      </c>
      <c r="U36" s="3158">
        <v>7672</v>
      </c>
      <c r="V36" s="3158">
        <v>7284</v>
      </c>
      <c r="W36" s="3158">
        <v>8026</v>
      </c>
      <c r="X36" s="3158">
        <v>7023</v>
      </c>
      <c r="Y36" s="3158">
        <v>7206</v>
      </c>
      <c r="Z36" s="3158">
        <v>7469</v>
      </c>
      <c r="AA36" s="3158">
        <v>6613</v>
      </c>
      <c r="AB36" s="3158">
        <v>6397</v>
      </c>
      <c r="AC36" s="3158">
        <v>7754</v>
      </c>
      <c r="AD36" s="3158">
        <v>7634</v>
      </c>
    </row>
    <row r="37" spans="1:30" x14ac:dyDescent="0.25">
      <c r="A37" s="3155" t="s">
        <v>162</v>
      </c>
      <c r="B37" s="3157">
        <v>853</v>
      </c>
      <c r="C37" s="3157">
        <v>691</v>
      </c>
      <c r="D37" s="3157">
        <v>764</v>
      </c>
      <c r="E37" s="3157">
        <v>1102</v>
      </c>
      <c r="F37" s="3157">
        <v>1367</v>
      </c>
      <c r="G37" s="3157">
        <v>1928</v>
      </c>
      <c r="H37" s="3157">
        <v>1860</v>
      </c>
      <c r="I37" s="3157">
        <v>318</v>
      </c>
      <c r="J37" s="3157">
        <v>313</v>
      </c>
      <c r="K37" s="3157">
        <v>689</v>
      </c>
      <c r="L37" s="3157">
        <v>544</v>
      </c>
      <c r="M37" s="3157">
        <v>893</v>
      </c>
      <c r="N37" s="3157">
        <v>1212</v>
      </c>
      <c r="O37" s="3157">
        <v>559</v>
      </c>
      <c r="P37" s="3157">
        <v>419</v>
      </c>
      <c r="Q37" s="3157">
        <v>461</v>
      </c>
      <c r="R37" s="3157">
        <v>451</v>
      </c>
      <c r="S37" s="3157">
        <v>296</v>
      </c>
      <c r="T37" s="3157">
        <v>342</v>
      </c>
      <c r="U37" s="3157">
        <v>288</v>
      </c>
      <c r="V37" s="3157">
        <v>336</v>
      </c>
      <c r="W37" s="3157">
        <v>360</v>
      </c>
      <c r="X37" s="3157">
        <v>322</v>
      </c>
      <c r="Y37" s="3157">
        <v>606</v>
      </c>
      <c r="Z37" s="3157">
        <v>2689</v>
      </c>
      <c r="AA37" s="3157">
        <v>15</v>
      </c>
      <c r="AB37" s="3157">
        <v>28</v>
      </c>
      <c r="AC37" s="3157">
        <v>139</v>
      </c>
      <c r="AD37" s="3157">
        <v>13</v>
      </c>
    </row>
    <row r="38" spans="1:30" x14ac:dyDescent="0.25">
      <c r="A38" s="3155" t="s">
        <v>163</v>
      </c>
      <c r="B38" s="3158">
        <v>45</v>
      </c>
      <c r="C38" s="3158">
        <v>68</v>
      </c>
      <c r="D38" s="3158">
        <v>90</v>
      </c>
      <c r="E38" s="3158">
        <v>90</v>
      </c>
      <c r="F38" s="3158">
        <v>82</v>
      </c>
      <c r="G38" s="3158">
        <v>78</v>
      </c>
      <c r="H38" s="3158">
        <v>80</v>
      </c>
      <c r="I38" s="3158">
        <v>82</v>
      </c>
      <c r="J38" s="3158">
        <v>86</v>
      </c>
      <c r="K38" s="3158">
        <v>104</v>
      </c>
      <c r="L38" s="3158">
        <v>108</v>
      </c>
      <c r="M38" s="3158">
        <v>100</v>
      </c>
      <c r="N38" s="3158">
        <v>128</v>
      </c>
      <c r="O38" s="3158">
        <v>166</v>
      </c>
      <c r="P38" s="3158">
        <v>135</v>
      </c>
      <c r="Q38" s="3158">
        <v>112</v>
      </c>
      <c r="R38" s="3158">
        <v>115</v>
      </c>
      <c r="S38" s="3158">
        <v>115</v>
      </c>
      <c r="T38" s="3158">
        <v>116</v>
      </c>
      <c r="U38" s="3158">
        <v>137</v>
      </c>
      <c r="V38" s="3158">
        <v>137</v>
      </c>
      <c r="W38" s="3158">
        <v>141</v>
      </c>
      <c r="X38" s="3158">
        <v>151</v>
      </c>
      <c r="Y38" s="3158">
        <v>144</v>
      </c>
      <c r="Z38" s="3158">
        <v>177</v>
      </c>
      <c r="AA38" s="3158">
        <v>147</v>
      </c>
      <c r="AB38" s="3158">
        <v>193</v>
      </c>
      <c r="AC38" s="3158">
        <v>220</v>
      </c>
      <c r="AD38" s="3158">
        <v>217</v>
      </c>
    </row>
    <row r="39" spans="1:30" x14ac:dyDescent="0.25">
      <c r="A39" s="3155" t="s">
        <v>164</v>
      </c>
      <c r="B39" s="3157">
        <v>202</v>
      </c>
      <c r="C39" s="3157">
        <v>207</v>
      </c>
      <c r="D39" s="3157">
        <v>258</v>
      </c>
      <c r="E39" s="3157">
        <v>198</v>
      </c>
      <c r="F39" s="3157">
        <v>180</v>
      </c>
      <c r="G39" s="3157">
        <v>212</v>
      </c>
      <c r="H39" s="3157">
        <v>207</v>
      </c>
      <c r="I39" s="3157">
        <v>214</v>
      </c>
      <c r="J39" s="3157">
        <v>226</v>
      </c>
      <c r="K39" s="3157">
        <v>147</v>
      </c>
      <c r="L39" s="3157">
        <v>123</v>
      </c>
      <c r="M39" s="3157">
        <v>209</v>
      </c>
      <c r="N39" s="3157">
        <v>429</v>
      </c>
      <c r="O39" s="3157">
        <v>603</v>
      </c>
      <c r="P39" s="3157">
        <v>674</v>
      </c>
      <c r="Q39" s="3157">
        <v>499</v>
      </c>
      <c r="R39" s="3157">
        <v>695</v>
      </c>
      <c r="S39" s="3157">
        <v>865</v>
      </c>
      <c r="T39" s="3157">
        <v>911</v>
      </c>
      <c r="U39" s="3157">
        <v>1008</v>
      </c>
      <c r="V39" s="3157">
        <v>1033</v>
      </c>
      <c r="W39" s="3157">
        <v>1035</v>
      </c>
      <c r="X39" s="3157">
        <v>1051</v>
      </c>
      <c r="Y39" s="3157">
        <v>953</v>
      </c>
      <c r="Z39" s="3157">
        <v>937</v>
      </c>
      <c r="AA39" s="3157">
        <v>891</v>
      </c>
      <c r="AB39" s="3157">
        <v>890</v>
      </c>
      <c r="AC39" s="3157">
        <v>870</v>
      </c>
      <c r="AD39" s="3157">
        <v>950</v>
      </c>
    </row>
    <row r="40" spans="1:30" x14ac:dyDescent="0.25">
      <c r="A40" s="3155" t="s">
        <v>165</v>
      </c>
      <c r="B40" s="3158">
        <v>2564</v>
      </c>
      <c r="C40" s="3158">
        <v>2588</v>
      </c>
      <c r="D40" s="3158">
        <v>2880</v>
      </c>
      <c r="E40" s="3158">
        <v>3100</v>
      </c>
      <c r="F40" s="3158">
        <v>3683</v>
      </c>
      <c r="G40" s="3158">
        <v>4776</v>
      </c>
      <c r="H40" s="3158">
        <v>4477</v>
      </c>
      <c r="I40" s="3158">
        <v>4420</v>
      </c>
      <c r="J40" s="3158">
        <v>4827</v>
      </c>
      <c r="K40" s="3158">
        <v>5649</v>
      </c>
      <c r="L40" s="3158">
        <v>4911</v>
      </c>
      <c r="M40" s="3158">
        <v>4773</v>
      </c>
      <c r="N40" s="3158">
        <v>5782</v>
      </c>
      <c r="O40" s="3158">
        <v>5713</v>
      </c>
      <c r="P40" s="3158">
        <v>4611</v>
      </c>
      <c r="Q40" s="3158">
        <v>5294</v>
      </c>
      <c r="R40" s="3158">
        <v>5889</v>
      </c>
      <c r="S40" s="3158">
        <v>5210</v>
      </c>
      <c r="T40" s="3158">
        <v>5867</v>
      </c>
      <c r="U40" s="3158">
        <v>6232</v>
      </c>
      <c r="V40" s="3158">
        <v>6306</v>
      </c>
      <c r="W40" s="3158">
        <v>6711</v>
      </c>
      <c r="X40" s="3158">
        <v>6926</v>
      </c>
      <c r="Y40" s="3158">
        <v>6996</v>
      </c>
      <c r="Z40" s="3158">
        <v>7563</v>
      </c>
      <c r="AA40" s="3158">
        <v>6814</v>
      </c>
      <c r="AB40" s="3158">
        <v>7613</v>
      </c>
      <c r="AC40" s="3158">
        <v>8528</v>
      </c>
      <c r="AD40" s="3158">
        <v>9138</v>
      </c>
    </row>
    <row r="41" spans="1:30" x14ac:dyDescent="0.25">
      <c r="A41" s="3155" t="s">
        <v>166</v>
      </c>
      <c r="B41" s="3157">
        <v>2404</v>
      </c>
      <c r="C41" s="3157">
        <v>3401</v>
      </c>
      <c r="D41" s="3157">
        <v>2614</v>
      </c>
      <c r="E41" s="3157">
        <v>2892</v>
      </c>
      <c r="F41" s="3157">
        <v>3366</v>
      </c>
      <c r="G41" s="3157">
        <v>3092</v>
      </c>
      <c r="H41" s="3157">
        <v>2890</v>
      </c>
      <c r="I41" s="3157">
        <v>3083</v>
      </c>
      <c r="J41" s="3157">
        <v>2949</v>
      </c>
      <c r="K41" s="3157">
        <v>3158</v>
      </c>
      <c r="L41" s="3157">
        <v>4223</v>
      </c>
      <c r="M41" s="3157">
        <v>5963</v>
      </c>
      <c r="N41" s="3157">
        <v>7176</v>
      </c>
      <c r="O41" s="3157">
        <v>7902</v>
      </c>
      <c r="P41" s="3157">
        <v>6198</v>
      </c>
      <c r="Q41" s="3157">
        <v>7512</v>
      </c>
      <c r="R41" s="3157">
        <v>8547</v>
      </c>
      <c r="S41" s="3157">
        <v>9687</v>
      </c>
      <c r="T41" s="3157">
        <v>10510</v>
      </c>
      <c r="U41" s="3157">
        <v>11404</v>
      </c>
      <c r="V41" s="3157">
        <v>13230</v>
      </c>
      <c r="W41" s="3157">
        <v>16970</v>
      </c>
      <c r="X41" s="3157">
        <v>17536</v>
      </c>
      <c r="Y41" s="3157">
        <v>14519</v>
      </c>
      <c r="Z41" s="3157">
        <v>14291</v>
      </c>
      <c r="AA41" s="3157">
        <v>12397</v>
      </c>
      <c r="AB41" s="3157">
        <v>17901</v>
      </c>
      <c r="AC41" s="3157">
        <v>17123</v>
      </c>
      <c r="AD41" s="3157">
        <v>15971</v>
      </c>
    </row>
    <row r="42" spans="1:30" x14ac:dyDescent="0.25">
      <c r="A42" s="3155" t="s">
        <v>167</v>
      </c>
      <c r="B42" s="3158" t="s">
        <v>140</v>
      </c>
      <c r="C42" s="3158" t="s">
        <v>140</v>
      </c>
      <c r="D42" s="3158" t="s">
        <v>140</v>
      </c>
      <c r="E42" s="3158" t="s">
        <v>140</v>
      </c>
      <c r="F42" s="3158" t="s">
        <v>140</v>
      </c>
      <c r="G42" s="3158">
        <v>102</v>
      </c>
      <c r="H42" s="3158">
        <v>87</v>
      </c>
      <c r="I42" s="3158">
        <v>100</v>
      </c>
      <c r="J42" s="3158">
        <v>145</v>
      </c>
      <c r="K42" s="3158">
        <v>188</v>
      </c>
      <c r="L42" s="3158">
        <v>344</v>
      </c>
      <c r="M42" s="3158">
        <v>444</v>
      </c>
      <c r="N42" s="3158">
        <v>541</v>
      </c>
      <c r="O42" s="3158">
        <v>376</v>
      </c>
      <c r="P42" s="3158">
        <v>248</v>
      </c>
      <c r="Q42" s="3158">
        <v>77</v>
      </c>
      <c r="R42" s="3158">
        <v>86</v>
      </c>
      <c r="S42" s="3158">
        <v>113</v>
      </c>
      <c r="T42" s="3158">
        <v>126</v>
      </c>
      <c r="U42" s="3158">
        <v>201</v>
      </c>
      <c r="V42" s="3158" t="s">
        <v>140</v>
      </c>
      <c r="W42" s="3158" t="s">
        <v>140</v>
      </c>
      <c r="X42" s="3158" t="s">
        <v>140</v>
      </c>
      <c r="Y42" s="3158" t="s">
        <v>140</v>
      </c>
      <c r="Z42" s="3158" t="s">
        <v>140</v>
      </c>
      <c r="AA42" s="3158" t="s">
        <v>140</v>
      </c>
      <c r="AB42" s="3158" t="s">
        <v>140</v>
      </c>
      <c r="AC42" s="3158" t="s">
        <v>140</v>
      </c>
      <c r="AD42" s="3158" t="s">
        <v>140</v>
      </c>
    </row>
    <row r="43" spans="1:30" x14ac:dyDescent="0.25">
      <c r="A43" s="3155" t="s">
        <v>168</v>
      </c>
      <c r="B43" s="3157">
        <v>1313</v>
      </c>
      <c r="C43" s="3157">
        <v>1404</v>
      </c>
      <c r="D43" s="3157">
        <v>1636</v>
      </c>
      <c r="E43" s="3157">
        <v>2133</v>
      </c>
      <c r="F43" s="3157">
        <v>2334</v>
      </c>
      <c r="G43" s="3157">
        <v>3667</v>
      </c>
      <c r="H43" s="3157">
        <v>1684</v>
      </c>
      <c r="I43" s="3157">
        <v>5781</v>
      </c>
      <c r="J43" s="3157">
        <v>6936</v>
      </c>
      <c r="K43" s="3157">
        <v>7549</v>
      </c>
      <c r="L43" s="3157">
        <v>12460</v>
      </c>
      <c r="M43" s="3157">
        <v>939</v>
      </c>
      <c r="N43" s="3157">
        <v>2311</v>
      </c>
      <c r="O43" s="3157">
        <v>3225</v>
      </c>
      <c r="P43" s="3157">
        <v>3000</v>
      </c>
      <c r="Q43" s="3157">
        <v>4010</v>
      </c>
      <c r="R43" s="3157">
        <v>4308</v>
      </c>
      <c r="S43" s="3157">
        <v>4816</v>
      </c>
      <c r="T43" s="3157">
        <v>5037</v>
      </c>
      <c r="U43" s="3157">
        <v>5667</v>
      </c>
      <c r="V43" s="3157">
        <v>10213</v>
      </c>
      <c r="W43" s="3157">
        <v>7445</v>
      </c>
      <c r="X43" s="3157">
        <v>7590</v>
      </c>
      <c r="Y43" s="3157">
        <v>7954</v>
      </c>
      <c r="Z43" s="3157">
        <v>8588</v>
      </c>
      <c r="AA43" s="3157">
        <v>7360</v>
      </c>
      <c r="AB43" s="3157">
        <v>15678</v>
      </c>
      <c r="AC43" s="3157">
        <v>7440</v>
      </c>
      <c r="AD43" s="3157" t="s">
        <v>140</v>
      </c>
    </row>
    <row r="44" spans="1:30" x14ac:dyDescent="0.25">
      <c r="A44" s="3155" t="s">
        <v>169</v>
      </c>
      <c r="B44" s="3158">
        <v>6987</v>
      </c>
      <c r="C44" s="3158">
        <v>7732</v>
      </c>
      <c r="D44" s="3158">
        <v>6470</v>
      </c>
      <c r="E44" s="3158">
        <v>8558</v>
      </c>
      <c r="F44" s="3158">
        <v>11351</v>
      </c>
      <c r="G44" s="3158">
        <v>15506</v>
      </c>
      <c r="H44" s="3158">
        <v>12923</v>
      </c>
      <c r="I44" s="3158">
        <v>12804</v>
      </c>
      <c r="J44" s="3158">
        <v>8912</v>
      </c>
      <c r="K44" s="3158">
        <v>10241</v>
      </c>
      <c r="L44" s="3158">
        <v>12062</v>
      </c>
      <c r="M44" s="3158">
        <v>14140</v>
      </c>
      <c r="N44" s="3158">
        <v>15859</v>
      </c>
      <c r="O44" s="3158">
        <v>16629</v>
      </c>
      <c r="P44" s="3158">
        <v>14936</v>
      </c>
      <c r="Q44" s="3158">
        <v>19451</v>
      </c>
      <c r="R44" s="3158">
        <v>22520</v>
      </c>
      <c r="S44" s="3158">
        <v>24537</v>
      </c>
      <c r="T44" s="3158">
        <v>26892</v>
      </c>
      <c r="U44" s="3158">
        <v>29513</v>
      </c>
      <c r="V44" s="3158">
        <v>30296</v>
      </c>
      <c r="W44" s="3158">
        <v>29293</v>
      </c>
      <c r="X44" s="3158">
        <v>31527</v>
      </c>
      <c r="Y44" s="3158">
        <v>29452</v>
      </c>
      <c r="Z44" s="3158">
        <v>31090</v>
      </c>
      <c r="AA44" s="3158">
        <v>31756</v>
      </c>
      <c r="AB44" s="3158">
        <v>31574</v>
      </c>
      <c r="AC44" s="3158">
        <v>32900</v>
      </c>
      <c r="AD44" s="3158">
        <v>32883</v>
      </c>
    </row>
    <row r="45" spans="1:30" x14ac:dyDescent="0.25">
      <c r="A45" s="3155" t="s">
        <v>170</v>
      </c>
      <c r="B45" s="3157">
        <v>41035</v>
      </c>
      <c r="C45" s="3157">
        <v>44850</v>
      </c>
      <c r="D45" s="3157">
        <v>50384</v>
      </c>
      <c r="E45" s="3157">
        <v>51822</v>
      </c>
      <c r="F45" s="3157">
        <v>50715</v>
      </c>
      <c r="G45" s="3157">
        <v>65241</v>
      </c>
      <c r="H45" s="3157">
        <v>62881</v>
      </c>
      <c r="I45" s="3157">
        <v>63978</v>
      </c>
      <c r="J45" s="3157">
        <v>57709</v>
      </c>
      <c r="K45" s="3157">
        <v>66295</v>
      </c>
      <c r="L45" s="3157">
        <v>75042</v>
      </c>
      <c r="M45" s="3157">
        <v>81406</v>
      </c>
      <c r="N45" s="3157">
        <v>88951</v>
      </c>
      <c r="O45" s="3157">
        <v>81393</v>
      </c>
      <c r="P45" s="3157">
        <v>84550</v>
      </c>
      <c r="Q45" s="3157">
        <v>77899</v>
      </c>
      <c r="R45" s="3157">
        <v>76092</v>
      </c>
      <c r="S45" s="3157">
        <v>87665</v>
      </c>
      <c r="T45" s="3157">
        <v>97044</v>
      </c>
      <c r="U45" s="3157">
        <v>107950</v>
      </c>
      <c r="V45" s="3157">
        <v>155704</v>
      </c>
      <c r="W45" s="3157">
        <v>128236</v>
      </c>
      <c r="X45" s="3157">
        <v>120360</v>
      </c>
      <c r="Y45" s="3157">
        <v>136430</v>
      </c>
      <c r="Z45" s="3157">
        <v>145098</v>
      </c>
      <c r="AA45" s="3157">
        <f>Z45*AA46/Z46</f>
        <v>117116.41906877082</v>
      </c>
      <c r="AB45" s="3258">
        <f t="shared" ref="AB45:AD45" si="0">AA45*AB46/AA46</f>
        <v>135313.52423479361</v>
      </c>
      <c r="AC45" s="3258">
        <f t="shared" si="0"/>
        <v>142686.77293273064</v>
      </c>
      <c r="AD45" s="3258">
        <f t="shared" si="0"/>
        <v>157534.2581916574</v>
      </c>
    </row>
    <row r="46" spans="1:30" x14ac:dyDescent="0.25">
      <c r="A46" s="3155" t="s">
        <v>171</v>
      </c>
      <c r="B46" s="3158" t="s">
        <v>140</v>
      </c>
      <c r="C46" s="3158" t="s">
        <v>140</v>
      </c>
      <c r="D46" s="3158" t="s">
        <v>140</v>
      </c>
      <c r="E46" s="3158" t="s">
        <v>140</v>
      </c>
      <c r="F46" s="3158" t="s">
        <v>140</v>
      </c>
      <c r="G46" s="3158" t="s">
        <v>140</v>
      </c>
      <c r="H46" s="3158" t="s">
        <v>140</v>
      </c>
      <c r="I46" s="3158" t="s">
        <v>140</v>
      </c>
      <c r="J46" s="3158" t="s">
        <v>140</v>
      </c>
      <c r="K46" s="3158" t="s">
        <v>140</v>
      </c>
      <c r="L46" s="3158" t="s">
        <v>140</v>
      </c>
      <c r="M46" s="3158" t="s">
        <v>140</v>
      </c>
      <c r="N46" s="3158" t="s">
        <v>140</v>
      </c>
      <c r="O46" s="3158" t="s">
        <v>140</v>
      </c>
      <c r="P46" s="3158" t="s">
        <v>140</v>
      </c>
      <c r="Q46" s="3158" t="s">
        <v>140</v>
      </c>
      <c r="R46" s="3158" t="s">
        <v>140</v>
      </c>
      <c r="S46" s="3158" t="s">
        <v>140</v>
      </c>
      <c r="T46" s="3158" t="s">
        <v>140</v>
      </c>
      <c r="U46" s="3158" t="s">
        <v>140</v>
      </c>
      <c r="V46" s="3158" t="s">
        <v>140</v>
      </c>
      <c r="W46" s="3158" t="s">
        <v>140</v>
      </c>
      <c r="X46" s="3158" t="s">
        <v>140</v>
      </c>
      <c r="Y46" s="3158" t="s">
        <v>140</v>
      </c>
      <c r="Z46" s="3325">
        <v>127874</v>
      </c>
      <c r="AA46" s="3325">
        <v>103214</v>
      </c>
      <c r="AB46" s="3325">
        <v>119251</v>
      </c>
      <c r="AC46" s="3325">
        <v>125749</v>
      </c>
      <c r="AD46" s="3325">
        <v>138834</v>
      </c>
    </row>
    <row r="47" spans="1:30" x14ac:dyDescent="0.25">
      <c r="A47" s="3155" t="s">
        <v>172</v>
      </c>
      <c r="B47" s="3157" t="s">
        <v>140</v>
      </c>
      <c r="C47" s="3157" t="s">
        <v>140</v>
      </c>
      <c r="D47" s="3157" t="s">
        <v>140</v>
      </c>
      <c r="E47" s="3157" t="s">
        <v>140</v>
      </c>
      <c r="F47" s="3157" t="s">
        <v>140</v>
      </c>
      <c r="G47" s="3157" t="s">
        <v>140</v>
      </c>
      <c r="H47" s="3157" t="s">
        <v>140</v>
      </c>
      <c r="I47" s="3157" t="s">
        <v>140</v>
      </c>
      <c r="J47" s="3157" t="s">
        <v>140</v>
      </c>
      <c r="K47" s="3157" t="s">
        <v>140</v>
      </c>
      <c r="L47" s="3157">
        <v>762</v>
      </c>
      <c r="M47" s="3157">
        <v>991</v>
      </c>
      <c r="N47" s="3157">
        <v>1769</v>
      </c>
      <c r="O47" s="3157">
        <v>2658</v>
      </c>
      <c r="P47" s="3157">
        <v>1761</v>
      </c>
      <c r="Q47" s="3157">
        <v>1960</v>
      </c>
      <c r="R47" s="3157">
        <v>2170</v>
      </c>
      <c r="S47" s="3157">
        <v>2323</v>
      </c>
      <c r="T47" s="3157">
        <v>2015</v>
      </c>
      <c r="U47" s="3157">
        <v>1945</v>
      </c>
      <c r="V47" s="3157" t="s">
        <v>140</v>
      </c>
      <c r="W47" s="3157" t="s">
        <v>140</v>
      </c>
      <c r="X47" s="3157" t="s">
        <v>140</v>
      </c>
      <c r="Y47" s="3157" t="s">
        <v>140</v>
      </c>
      <c r="Z47" s="3157" t="s">
        <v>140</v>
      </c>
      <c r="AA47" s="3157" t="s">
        <v>140</v>
      </c>
      <c r="AB47" s="3157" t="s">
        <v>140</v>
      </c>
      <c r="AC47" s="3157" t="s">
        <v>140</v>
      </c>
      <c r="AD47" s="3157" t="s">
        <v>140</v>
      </c>
    </row>
    <row r="48" spans="1:30" x14ac:dyDescent="0.25">
      <c r="A48" s="3155" t="s">
        <v>173</v>
      </c>
      <c r="B48" s="3158" t="s">
        <v>140</v>
      </c>
      <c r="C48" s="3158" t="s">
        <v>140</v>
      </c>
      <c r="D48" s="3158" t="s">
        <v>140</v>
      </c>
      <c r="E48" s="3158" t="s">
        <v>140</v>
      </c>
      <c r="F48" s="3158" t="s">
        <v>140</v>
      </c>
      <c r="G48" s="3158" t="s">
        <v>140</v>
      </c>
      <c r="H48" s="3158" t="s">
        <v>140</v>
      </c>
      <c r="I48" s="3158" t="s">
        <v>140</v>
      </c>
      <c r="J48" s="3158" t="s">
        <v>140</v>
      </c>
      <c r="K48" s="3158" t="s">
        <v>140</v>
      </c>
      <c r="L48" s="3158" t="s">
        <v>140</v>
      </c>
      <c r="M48" s="3158" t="s">
        <v>140</v>
      </c>
      <c r="N48" s="3158" t="s">
        <v>140</v>
      </c>
      <c r="O48" s="3158" t="s">
        <v>140</v>
      </c>
      <c r="P48" s="3158">
        <v>44768</v>
      </c>
      <c r="Q48" s="3158">
        <v>66105</v>
      </c>
      <c r="R48" s="3158">
        <v>81175</v>
      </c>
      <c r="S48" s="3158">
        <v>83311</v>
      </c>
      <c r="T48" s="3158">
        <v>113550</v>
      </c>
      <c r="U48" s="3158">
        <v>111296</v>
      </c>
      <c r="V48" s="3158">
        <v>128732</v>
      </c>
      <c r="W48" s="3158">
        <v>109267</v>
      </c>
      <c r="X48" s="3158">
        <v>116605</v>
      </c>
      <c r="Y48" s="3158">
        <v>75095</v>
      </c>
      <c r="Z48" s="3158">
        <v>68200</v>
      </c>
      <c r="AA48" s="3158">
        <v>61314</v>
      </c>
      <c r="AB48" s="3158">
        <v>62849</v>
      </c>
      <c r="AC48" s="3158">
        <v>107857</v>
      </c>
      <c r="AD48" s="3158">
        <v>89502</v>
      </c>
    </row>
    <row r="49" spans="1:34" x14ac:dyDescent="0.25">
      <c r="A49" s="3280"/>
      <c r="B49" s="3279" t="s">
        <v>6</v>
      </c>
      <c r="C49" s="3279" t="s">
        <v>7</v>
      </c>
      <c r="D49" s="3279" t="s">
        <v>8</v>
      </c>
      <c r="E49" s="3279" t="s">
        <v>9</v>
      </c>
      <c r="F49" s="3279" t="s">
        <v>10</v>
      </c>
      <c r="G49" s="3279" t="s">
        <v>11</v>
      </c>
      <c r="H49" s="3279" t="s">
        <v>12</v>
      </c>
      <c r="I49" s="3279" t="s">
        <v>13</v>
      </c>
      <c r="J49" s="3279" t="s">
        <v>14</v>
      </c>
      <c r="K49" s="3279" t="s">
        <v>15</v>
      </c>
      <c r="L49" s="3279" t="s">
        <v>16</v>
      </c>
      <c r="M49" s="3279" t="s">
        <v>17</v>
      </c>
      <c r="N49" s="3279" t="s">
        <v>18</v>
      </c>
      <c r="O49" s="3279" t="s">
        <v>19</v>
      </c>
      <c r="P49" s="3279" t="s">
        <v>20</v>
      </c>
      <c r="Q49" s="3279" t="s">
        <v>21</v>
      </c>
      <c r="R49" s="3279" t="s">
        <v>22</v>
      </c>
      <c r="S49" s="3279" t="s">
        <v>23</v>
      </c>
      <c r="T49" s="3279" t="s">
        <v>24</v>
      </c>
      <c r="U49" s="3279" t="s">
        <v>25</v>
      </c>
      <c r="V49" s="3279" t="s">
        <v>26</v>
      </c>
      <c r="W49" s="3279" t="s">
        <v>27</v>
      </c>
      <c r="X49" s="3279" t="s">
        <v>28</v>
      </c>
      <c r="Y49" s="3279" t="s">
        <v>29</v>
      </c>
      <c r="Z49" s="3279" t="s">
        <v>30</v>
      </c>
      <c r="AA49" s="3279" t="s">
        <v>31</v>
      </c>
      <c r="AB49" s="3279" t="s">
        <v>32</v>
      </c>
      <c r="AC49" s="3279" t="s">
        <v>33</v>
      </c>
      <c r="AD49" s="3279" t="s">
        <v>34</v>
      </c>
    </row>
    <row r="50" spans="1:34" x14ac:dyDescent="0.25">
      <c r="A50" s="3319" t="s">
        <v>90</v>
      </c>
      <c r="B50" s="3321">
        <f>B19/1000</f>
        <v>119.721</v>
      </c>
      <c r="C50" s="3321">
        <f t="shared" ref="C50:AD50" si="1">C19/1000</f>
        <v>114.846</v>
      </c>
      <c r="D50" s="3321">
        <f t="shared" si="1"/>
        <v>126.30200000000001</v>
      </c>
      <c r="E50" s="3321">
        <f t="shared" si="1"/>
        <v>135.44900000000001</v>
      </c>
      <c r="F50" s="3321">
        <f t="shared" si="1"/>
        <v>150.96899999999999</v>
      </c>
      <c r="G50" s="3321">
        <f t="shared" si="1"/>
        <v>144.92500000000001</v>
      </c>
      <c r="H50" s="3321">
        <f t="shared" si="1"/>
        <v>177.93100000000001</v>
      </c>
      <c r="I50" s="3321">
        <f t="shared" si="1"/>
        <v>168.512</v>
      </c>
      <c r="J50" s="3321">
        <f t="shared" si="1"/>
        <v>202.02799999999999</v>
      </c>
      <c r="K50" s="3321">
        <f t="shared" si="1"/>
        <v>210.35400000000001</v>
      </c>
      <c r="L50" s="3321">
        <f t="shared" si="1"/>
        <v>238.12700000000001</v>
      </c>
      <c r="M50" s="3321">
        <f t="shared" si="1"/>
        <v>262.27800000000002</v>
      </c>
      <c r="N50" s="3321">
        <f t="shared" si="1"/>
        <v>272.06599999999997</v>
      </c>
      <c r="O50" s="3321">
        <f t="shared" si="1"/>
        <v>261.10899999999998</v>
      </c>
      <c r="P50" s="3321">
        <f t="shared" si="1"/>
        <v>250.43799999999999</v>
      </c>
      <c r="Q50" s="3321">
        <f t="shared" si="1"/>
        <v>232.654</v>
      </c>
      <c r="R50" s="3321">
        <f t="shared" si="1"/>
        <v>237.49100000000001</v>
      </c>
      <c r="S50" s="3321">
        <f t="shared" si="1"/>
        <v>244.72300000000001</v>
      </c>
      <c r="T50" s="3321">
        <f t="shared" si="1"/>
        <v>243.768</v>
      </c>
      <c r="U50" s="3321">
        <f t="shared" si="1"/>
        <v>239.37100000000001</v>
      </c>
      <c r="V50" s="3321">
        <f t="shared" si="1"/>
        <v>247.066</v>
      </c>
      <c r="W50" s="3321">
        <f t="shared" si="1"/>
        <v>259.72199999999998</v>
      </c>
      <c r="X50" s="3321">
        <f t="shared" si="1"/>
        <v>264.39299999999997</v>
      </c>
      <c r="Y50" s="3321">
        <f t="shared" si="1"/>
        <v>292.83600000000001</v>
      </c>
      <c r="Z50" s="3321">
        <f t="shared" si="1"/>
        <v>263.601</v>
      </c>
      <c r="AA50" s="3321">
        <f t="shared" si="1"/>
        <v>230.65799999999999</v>
      </c>
      <c r="AB50" s="3321">
        <f t="shared" si="1"/>
        <v>268.75400000000002</v>
      </c>
      <c r="AC50" s="3321">
        <f t="shared" si="1"/>
        <v>354.666</v>
      </c>
      <c r="AD50" s="3321">
        <f t="shared" si="1"/>
        <v>341.40600000000001</v>
      </c>
      <c r="AE50" s="3073">
        <f>AD50-B50</f>
        <v>221.685</v>
      </c>
      <c r="AF50" s="3249">
        <f>AD50/B50*100-100</f>
        <v>185.16801563635454</v>
      </c>
      <c r="AG50" s="3249">
        <f>AD50/B50</f>
        <v>2.8516801563635452</v>
      </c>
    </row>
    <row r="51" spans="1:34" x14ac:dyDescent="0.25">
      <c r="A51" t="s">
        <v>96</v>
      </c>
      <c r="B51" s="3073">
        <f t="shared" ref="B51:AD51" si="2">B24/1000</f>
        <v>12.031000000000001</v>
      </c>
      <c r="C51" s="3073">
        <f t="shared" si="2"/>
        <v>12.523</v>
      </c>
      <c r="D51" s="3073">
        <f t="shared" si="2"/>
        <v>13.294</v>
      </c>
      <c r="E51" s="3073">
        <f t="shared" si="2"/>
        <v>14.039</v>
      </c>
      <c r="F51" s="3073">
        <f t="shared" si="2"/>
        <v>14.273999999999999</v>
      </c>
      <c r="G51" s="3073">
        <f t="shared" si="2"/>
        <v>15.670999999999999</v>
      </c>
      <c r="H51" s="3073">
        <f t="shared" si="2"/>
        <v>16.771999999999998</v>
      </c>
      <c r="I51" s="3073">
        <f t="shared" si="2"/>
        <v>18.012</v>
      </c>
      <c r="J51" s="3073">
        <f t="shared" si="2"/>
        <v>19.742999999999999</v>
      </c>
      <c r="K51" s="3073">
        <f t="shared" si="2"/>
        <v>22.206</v>
      </c>
      <c r="L51" s="3073">
        <f t="shared" si="2"/>
        <v>27.713000000000001</v>
      </c>
      <c r="M51" s="3073">
        <f t="shared" si="2"/>
        <v>31.312999999999999</v>
      </c>
      <c r="N51" s="3073">
        <f t="shared" si="2"/>
        <v>34.445</v>
      </c>
      <c r="O51" s="3073">
        <f t="shared" si="2"/>
        <v>39.789000000000001</v>
      </c>
      <c r="P51" s="3073">
        <f t="shared" si="2"/>
        <v>37.098999999999997</v>
      </c>
      <c r="Q51" s="3073">
        <f t="shared" si="2"/>
        <v>41.253</v>
      </c>
      <c r="R51" s="3073">
        <f t="shared" si="2"/>
        <v>43.805</v>
      </c>
      <c r="S51" s="3073">
        <f t="shared" si="2"/>
        <v>43.752000000000002</v>
      </c>
      <c r="T51" s="3073">
        <f t="shared" si="2"/>
        <v>28.681000000000001</v>
      </c>
      <c r="U51" s="3073">
        <f t="shared" si="2"/>
        <v>30.103000000000002</v>
      </c>
      <c r="V51" s="3073">
        <f t="shared" si="2"/>
        <v>30.463000000000001</v>
      </c>
      <c r="W51" s="3073">
        <f t="shared" si="2"/>
        <v>33.427</v>
      </c>
      <c r="X51" s="3073">
        <f t="shared" si="2"/>
        <v>32.591999999999999</v>
      </c>
      <c r="Y51" s="3073">
        <f t="shared" si="2"/>
        <v>43.088000000000001</v>
      </c>
      <c r="Z51" s="3073">
        <f t="shared" si="2"/>
        <v>45.808</v>
      </c>
      <c r="AA51" s="3073">
        <f t="shared" si="2"/>
        <v>40.954999999999998</v>
      </c>
      <c r="AB51" s="3073">
        <f t="shared" si="2"/>
        <v>60.929000000000002</v>
      </c>
      <c r="AC51" s="3073">
        <f t="shared" si="2"/>
        <v>62.55</v>
      </c>
      <c r="AD51" s="3073">
        <f t="shared" si="2"/>
        <v>67.533000000000001</v>
      </c>
      <c r="AE51" s="3073">
        <f t="shared" ref="AE51:AE53" si="3">AD51-B51</f>
        <v>55.502000000000002</v>
      </c>
      <c r="AF51" s="3249">
        <f t="shared" ref="AF51:AF53" si="4">AD51/B51*100-100</f>
        <v>461.32491064749399</v>
      </c>
      <c r="AG51" s="3249">
        <f t="shared" ref="AG51:AG53" si="5">AD51/B51</f>
        <v>5.6132491064749397</v>
      </c>
      <c r="AH51" s="3248" t="s">
        <v>243</v>
      </c>
    </row>
    <row r="52" spans="1:34" x14ac:dyDescent="0.25">
      <c r="A52" s="3320" t="s">
        <v>251</v>
      </c>
      <c r="B52" s="3321">
        <f>B45/1000</f>
        <v>41.034999999999997</v>
      </c>
      <c r="C52" s="3321">
        <f t="shared" ref="C52:AD52" si="6">C45/1000</f>
        <v>44.85</v>
      </c>
      <c r="D52" s="3321">
        <f t="shared" si="6"/>
        <v>50.384</v>
      </c>
      <c r="E52" s="3321">
        <f t="shared" si="6"/>
        <v>51.822000000000003</v>
      </c>
      <c r="F52" s="3321">
        <f t="shared" si="6"/>
        <v>50.715000000000003</v>
      </c>
      <c r="G52" s="3321">
        <f t="shared" si="6"/>
        <v>65.241</v>
      </c>
      <c r="H52" s="3321">
        <f t="shared" si="6"/>
        <v>62.881</v>
      </c>
      <c r="I52" s="3321">
        <f t="shared" si="6"/>
        <v>63.978000000000002</v>
      </c>
      <c r="J52" s="3321">
        <f t="shared" si="6"/>
        <v>57.709000000000003</v>
      </c>
      <c r="K52" s="3321">
        <f t="shared" si="6"/>
        <v>66.295000000000002</v>
      </c>
      <c r="L52" s="3321">
        <f t="shared" si="6"/>
        <v>75.042000000000002</v>
      </c>
      <c r="M52" s="3321">
        <f t="shared" si="6"/>
        <v>81.406000000000006</v>
      </c>
      <c r="N52" s="3321">
        <f t="shared" si="6"/>
        <v>88.950999999999993</v>
      </c>
      <c r="O52" s="3321">
        <f t="shared" si="6"/>
        <v>81.393000000000001</v>
      </c>
      <c r="P52" s="3321">
        <f t="shared" si="6"/>
        <v>84.55</v>
      </c>
      <c r="Q52" s="3321">
        <f t="shared" si="6"/>
        <v>77.899000000000001</v>
      </c>
      <c r="R52" s="3321">
        <f t="shared" si="6"/>
        <v>76.091999999999999</v>
      </c>
      <c r="S52" s="3321">
        <f t="shared" si="6"/>
        <v>87.665000000000006</v>
      </c>
      <c r="T52" s="3321">
        <f t="shared" si="6"/>
        <v>97.043999999999997</v>
      </c>
      <c r="U52" s="3321">
        <f t="shared" si="6"/>
        <v>107.95</v>
      </c>
      <c r="V52" s="3321">
        <f t="shared" si="6"/>
        <v>155.70400000000001</v>
      </c>
      <c r="W52" s="3321">
        <f t="shared" si="6"/>
        <v>128.23599999999999</v>
      </c>
      <c r="X52" s="3321">
        <f t="shared" si="6"/>
        <v>120.36</v>
      </c>
      <c r="Y52" s="3321">
        <f t="shared" si="6"/>
        <v>136.43</v>
      </c>
      <c r="Z52" s="3321">
        <f t="shared" si="6"/>
        <v>145.09800000000001</v>
      </c>
      <c r="AA52" s="3321">
        <f t="shared" si="6"/>
        <v>117.11641906877082</v>
      </c>
      <c r="AB52" s="3321">
        <f t="shared" si="6"/>
        <v>135.31352423479362</v>
      </c>
      <c r="AC52" s="3321">
        <f t="shared" si="6"/>
        <v>142.68677293273063</v>
      </c>
      <c r="AD52" s="3321">
        <f t="shared" si="6"/>
        <v>157.53425819165739</v>
      </c>
      <c r="AE52" s="3073">
        <f t="shared" si="3"/>
        <v>116.49925819165739</v>
      </c>
      <c r="AF52" s="3249">
        <f t="shared" si="4"/>
        <v>283.90217665811474</v>
      </c>
      <c r="AG52" s="3249">
        <f t="shared" si="5"/>
        <v>3.8390217665811477</v>
      </c>
    </row>
    <row r="53" spans="1:34" x14ac:dyDescent="0.25">
      <c r="A53" t="s">
        <v>99</v>
      </c>
      <c r="B53" s="3073">
        <f>B26/1000</f>
        <v>95.867000000000004</v>
      </c>
      <c r="C53" s="3073">
        <f t="shared" ref="C53:AD53" si="7">C26/1000</f>
        <v>112.96299999999999</v>
      </c>
      <c r="D53" s="3073">
        <f t="shared" si="7"/>
        <v>121.34</v>
      </c>
      <c r="E53" s="3073">
        <f t="shared" si="7"/>
        <v>121.458</v>
      </c>
      <c r="F53" s="3073">
        <f t="shared" si="7"/>
        <v>131.15299999999999</v>
      </c>
      <c r="G53" s="3073">
        <f t="shared" si="7"/>
        <v>135.19200000000001</v>
      </c>
      <c r="H53" s="3073">
        <f t="shared" si="7"/>
        <v>141.11000000000001</v>
      </c>
      <c r="I53" s="3073">
        <f t="shared" si="7"/>
        <v>146.58099999999999</v>
      </c>
      <c r="J53" s="3073">
        <f t="shared" si="7"/>
        <v>141.59200000000001</v>
      </c>
      <c r="K53" s="3073">
        <f t="shared" si="7"/>
        <v>150.34899999999999</v>
      </c>
      <c r="L53" s="3073">
        <f t="shared" si="7"/>
        <v>151.90299999999999</v>
      </c>
      <c r="M53" s="3073">
        <f t="shared" si="7"/>
        <v>156.52799999999999</v>
      </c>
      <c r="N53" s="3073">
        <f t="shared" si="7"/>
        <v>163.315</v>
      </c>
      <c r="O53" s="3073">
        <f t="shared" si="7"/>
        <v>152.72900000000001</v>
      </c>
      <c r="P53" s="3073">
        <f t="shared" si="7"/>
        <v>137.65</v>
      </c>
      <c r="Q53" s="3073">
        <f t="shared" si="7"/>
        <v>137.91</v>
      </c>
      <c r="R53" s="3073">
        <f t="shared" si="7"/>
        <v>138.666</v>
      </c>
      <c r="S53" s="3073">
        <f t="shared" si="7"/>
        <v>124.648</v>
      </c>
      <c r="T53" s="3073">
        <f t="shared" si="7"/>
        <v>121.495</v>
      </c>
      <c r="U53" s="3073">
        <f t="shared" si="7"/>
        <v>122.575</v>
      </c>
      <c r="V53" s="3073">
        <f t="shared" si="7"/>
        <v>127.423</v>
      </c>
      <c r="W53" s="3073">
        <f t="shared" si="7"/>
        <v>126.53700000000001</v>
      </c>
      <c r="X53" s="3073">
        <f t="shared" si="7"/>
        <v>130.999</v>
      </c>
      <c r="Y53" s="3073">
        <f t="shared" si="7"/>
        <v>130.34100000000001</v>
      </c>
      <c r="Z53" s="3073">
        <f t="shared" si="7"/>
        <v>134.35499999999999</v>
      </c>
      <c r="AA53" s="3073">
        <f t="shared" si="7"/>
        <v>110.419</v>
      </c>
      <c r="AB53" s="3073">
        <f t="shared" si="7"/>
        <v>127.116</v>
      </c>
      <c r="AC53" s="3073">
        <f t="shared" si="7"/>
        <v>133.648</v>
      </c>
      <c r="AD53" s="3073">
        <f t="shared" si="7"/>
        <v>140.89099999999999</v>
      </c>
      <c r="AE53" s="3073">
        <f t="shared" si="3"/>
        <v>45.023999999999987</v>
      </c>
      <c r="AF53" s="3249">
        <f t="shared" si="4"/>
        <v>46.965066185444414</v>
      </c>
      <c r="AG53" s="3249">
        <f t="shared" si="5"/>
        <v>1.469650661854444</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I56"/>
  <sheetViews>
    <sheetView topLeftCell="W19" workbookViewId="0">
      <selection activeCell="AG37" sqref="AG37"/>
    </sheetView>
  </sheetViews>
  <sheetFormatPr baseColWidth="10" defaultRowHeight="15" x14ac:dyDescent="0.25"/>
  <sheetData>
    <row r="1" spans="1:30" x14ac:dyDescent="0.25">
      <c r="A1" s="3214" t="s">
        <v>239</v>
      </c>
      <c r="B1" s="3212"/>
      <c r="C1" s="3212"/>
      <c r="D1" s="3212"/>
      <c r="E1" s="3212"/>
      <c r="F1" s="3212"/>
      <c r="G1" s="3212"/>
      <c r="H1" s="3212"/>
      <c r="I1" s="3212"/>
      <c r="J1" s="3212"/>
      <c r="K1" s="3212"/>
      <c r="L1" s="3212"/>
      <c r="M1" s="3212"/>
      <c r="N1" s="3212"/>
      <c r="O1" s="3212"/>
      <c r="P1" s="3212"/>
      <c r="Q1" s="3212"/>
      <c r="R1" s="3212"/>
      <c r="S1" s="3212"/>
      <c r="T1" s="3212"/>
      <c r="U1" s="3212"/>
      <c r="V1" s="3212"/>
      <c r="W1" s="3212"/>
      <c r="X1" s="3212"/>
      <c r="Y1" s="3212"/>
      <c r="Z1" s="3212"/>
      <c r="AA1" s="3212"/>
      <c r="AB1" s="3212"/>
      <c r="AC1" s="3212"/>
      <c r="AD1" s="3212"/>
    </row>
    <row r="2" spans="1:30" x14ac:dyDescent="0.25">
      <c r="A2" s="3214" t="s">
        <v>123</v>
      </c>
      <c r="B2" s="3213" t="s">
        <v>240</v>
      </c>
      <c r="C2" s="3212"/>
      <c r="D2" s="3212"/>
      <c r="E2" s="3212"/>
      <c r="F2" s="3212"/>
      <c r="G2" s="3212"/>
      <c r="H2" s="3212"/>
      <c r="I2" s="3212"/>
      <c r="J2" s="3212"/>
      <c r="K2" s="3212"/>
      <c r="L2" s="3212"/>
      <c r="M2" s="3212"/>
      <c r="N2" s="3212"/>
      <c r="O2" s="3212"/>
      <c r="P2" s="3212"/>
      <c r="Q2" s="3212"/>
      <c r="R2" s="3212"/>
      <c r="S2" s="3212"/>
      <c r="T2" s="3212"/>
      <c r="U2" s="3212"/>
      <c r="V2" s="3212"/>
      <c r="W2" s="3212"/>
      <c r="X2" s="3212"/>
      <c r="Y2" s="3212"/>
      <c r="Z2" s="3212"/>
      <c r="AA2" s="3212"/>
      <c r="AB2" s="3212"/>
      <c r="AC2" s="3212"/>
      <c r="AD2" s="3212"/>
    </row>
    <row r="3" spans="1:30" x14ac:dyDescent="0.25">
      <c r="A3" s="3214" t="s">
        <v>125</v>
      </c>
      <c r="B3" s="3214" t="s">
        <v>126</v>
      </c>
      <c r="C3" s="3212"/>
      <c r="D3" s="3212"/>
      <c r="E3" s="3212"/>
      <c r="F3" s="3212"/>
      <c r="G3" s="3212"/>
      <c r="H3" s="3212"/>
      <c r="I3" s="3212"/>
      <c r="J3" s="3212"/>
      <c r="K3" s="3212"/>
      <c r="L3" s="3212"/>
      <c r="M3" s="3212"/>
      <c r="N3" s="3212"/>
      <c r="O3" s="3212"/>
      <c r="P3" s="3212"/>
      <c r="Q3" s="3212"/>
      <c r="R3" s="3212"/>
      <c r="S3" s="3212"/>
      <c r="T3" s="3212"/>
      <c r="U3" s="3212"/>
      <c r="V3" s="3212"/>
      <c r="W3" s="3212"/>
      <c r="X3" s="3212"/>
      <c r="Y3" s="3212"/>
      <c r="Z3" s="3212"/>
      <c r="AA3" s="3212"/>
      <c r="AB3" s="3212"/>
      <c r="AC3" s="3212"/>
      <c r="AD3" s="3212"/>
    </row>
    <row r="5" spans="1:30" x14ac:dyDescent="0.25">
      <c r="A5" s="3213" t="s">
        <v>127</v>
      </c>
      <c r="B5" s="3212"/>
      <c r="C5" s="3214" t="s">
        <v>128</v>
      </c>
      <c r="D5" s="3212"/>
      <c r="E5" s="3212"/>
      <c r="F5" s="3212"/>
      <c r="G5" s="3212"/>
      <c r="H5" s="3212"/>
      <c r="I5" s="3212"/>
      <c r="J5" s="3212"/>
      <c r="K5" s="3212"/>
      <c r="L5" s="3212"/>
      <c r="M5" s="3212"/>
      <c r="N5" s="3212"/>
      <c r="O5" s="3212"/>
      <c r="P5" s="3212"/>
      <c r="Q5" s="3212"/>
      <c r="R5" s="3212"/>
      <c r="S5" s="3212"/>
      <c r="T5" s="3212"/>
      <c r="U5" s="3212"/>
      <c r="V5" s="3212"/>
      <c r="W5" s="3212"/>
      <c r="X5" s="3212"/>
      <c r="Y5" s="3212"/>
      <c r="Z5" s="3212"/>
      <c r="AA5" s="3212"/>
      <c r="AB5" s="3212"/>
      <c r="AC5" s="3212"/>
      <c r="AD5" s="3212"/>
    </row>
    <row r="6" spans="1:30" x14ac:dyDescent="0.25">
      <c r="A6" s="3213" t="s">
        <v>129</v>
      </c>
      <c r="B6" s="3212"/>
      <c r="C6" s="3214" t="s">
        <v>130</v>
      </c>
      <c r="D6" s="3212"/>
      <c r="E6" s="3212"/>
      <c r="F6" s="3212"/>
      <c r="G6" s="3212"/>
      <c r="H6" s="3212"/>
      <c r="I6" s="3212"/>
      <c r="J6" s="3212"/>
      <c r="K6" s="3212"/>
      <c r="L6" s="3212"/>
      <c r="M6" s="3212"/>
      <c r="N6" s="3212"/>
      <c r="O6" s="3212"/>
      <c r="P6" s="3212"/>
      <c r="Q6" s="3212"/>
      <c r="R6" s="3212"/>
      <c r="S6" s="3212"/>
      <c r="T6" s="3212"/>
      <c r="U6" s="3212"/>
      <c r="V6" s="3212"/>
      <c r="W6" s="3212"/>
      <c r="X6" s="3212"/>
      <c r="Y6" s="3212"/>
      <c r="Z6" s="3212"/>
      <c r="AA6" s="3212"/>
      <c r="AB6" s="3212"/>
      <c r="AC6" s="3212"/>
      <c r="AD6" s="3212"/>
    </row>
    <row r="7" spans="1:30" x14ac:dyDescent="0.25">
      <c r="A7" s="3213" t="s">
        <v>131</v>
      </c>
      <c r="B7" s="3212"/>
      <c r="C7" s="3214" t="s">
        <v>189</v>
      </c>
      <c r="D7" s="3212"/>
      <c r="E7" s="3212"/>
      <c r="F7" s="3212"/>
      <c r="G7" s="3212"/>
      <c r="H7" s="3212"/>
      <c r="I7" s="3212"/>
      <c r="J7" s="3212"/>
      <c r="K7" s="3212"/>
      <c r="L7" s="3212"/>
      <c r="M7" s="3212"/>
      <c r="N7" s="3212"/>
      <c r="O7" s="3212"/>
      <c r="P7" s="3212"/>
      <c r="Q7" s="3212"/>
      <c r="R7" s="3212"/>
      <c r="S7" s="3212"/>
      <c r="T7" s="3212"/>
      <c r="U7" s="3212"/>
      <c r="V7" s="3212"/>
      <c r="W7" s="3212"/>
      <c r="X7" s="3212"/>
      <c r="Y7" s="3212"/>
      <c r="Z7" s="3212"/>
      <c r="AA7" s="3212"/>
      <c r="AB7" s="3212"/>
      <c r="AC7" s="3212"/>
      <c r="AD7" s="3212"/>
    </row>
    <row r="8" spans="1:30" x14ac:dyDescent="0.25">
      <c r="A8" s="3213" t="s">
        <v>133</v>
      </c>
      <c r="B8" s="3212"/>
      <c r="C8" s="3214" t="s">
        <v>184</v>
      </c>
      <c r="D8" s="3212"/>
      <c r="E8" s="3212"/>
      <c r="F8" s="3212"/>
      <c r="G8" s="3212"/>
      <c r="H8" s="3212"/>
      <c r="I8" s="3212"/>
      <c r="J8" s="3212"/>
      <c r="K8" s="3212"/>
      <c r="L8" s="3212"/>
      <c r="M8" s="3212"/>
      <c r="N8" s="3212"/>
      <c r="O8" s="3212"/>
      <c r="P8" s="3212"/>
      <c r="Q8" s="3212"/>
      <c r="R8" s="3212"/>
      <c r="S8" s="3212"/>
      <c r="T8" s="3212"/>
      <c r="U8" s="3212"/>
      <c r="V8" s="3212"/>
      <c r="W8" s="3212"/>
      <c r="X8" s="3212"/>
      <c r="Y8" s="3212"/>
      <c r="Z8" s="3212"/>
      <c r="AA8" s="3212"/>
      <c r="AB8" s="3212"/>
      <c r="AC8" s="3212"/>
      <c r="AD8" s="3212"/>
    </row>
    <row r="9" spans="1:30" x14ac:dyDescent="0.25">
      <c r="A9" s="3213" t="s">
        <v>135</v>
      </c>
      <c r="B9" s="3212"/>
      <c r="C9" s="3214" t="s">
        <v>190</v>
      </c>
      <c r="D9" s="3212"/>
      <c r="E9" s="3212"/>
      <c r="F9" s="3212"/>
      <c r="G9" s="3212"/>
      <c r="H9" s="3212"/>
      <c r="I9" s="3212"/>
      <c r="J9" s="3212"/>
      <c r="K9" s="3212"/>
      <c r="L9" s="3212"/>
      <c r="M9" s="3212"/>
      <c r="N9" s="3212"/>
      <c r="O9" s="3212"/>
      <c r="P9" s="3212"/>
      <c r="Q9" s="3212"/>
      <c r="R9" s="3212"/>
      <c r="S9" s="3212"/>
      <c r="T9" s="3212"/>
      <c r="U9" s="3212"/>
      <c r="V9" s="3212"/>
      <c r="W9" s="3212"/>
      <c r="X9" s="3212"/>
      <c r="Y9" s="3212"/>
      <c r="Z9" s="3212"/>
      <c r="AA9" s="3212"/>
      <c r="AB9" s="3212"/>
      <c r="AC9" s="3212"/>
      <c r="AD9" s="3212"/>
    </row>
    <row r="11" spans="1:30" x14ac:dyDescent="0.25">
      <c r="A11" s="3216" t="s">
        <v>137</v>
      </c>
      <c r="B11" s="3215" t="s">
        <v>6</v>
      </c>
      <c r="C11" s="3215" t="s">
        <v>7</v>
      </c>
      <c r="D11" s="3215" t="s">
        <v>8</v>
      </c>
      <c r="E11" s="3215" t="s">
        <v>9</v>
      </c>
      <c r="F11" s="3215" t="s">
        <v>10</v>
      </c>
      <c r="G11" s="3215" t="s">
        <v>11</v>
      </c>
      <c r="H11" s="3215" t="s">
        <v>12</v>
      </c>
      <c r="I11" s="3215" t="s">
        <v>13</v>
      </c>
      <c r="J11" s="3215" t="s">
        <v>14</v>
      </c>
      <c r="K11" s="3215" t="s">
        <v>15</v>
      </c>
      <c r="L11" s="3215" t="s">
        <v>16</v>
      </c>
      <c r="M11" s="3215" t="s">
        <v>17</v>
      </c>
      <c r="N11" s="3215" t="s">
        <v>18</v>
      </c>
      <c r="O11" s="3215" t="s">
        <v>19</v>
      </c>
      <c r="P11" s="3215" t="s">
        <v>20</v>
      </c>
      <c r="Q11" s="3215" t="s">
        <v>21</v>
      </c>
      <c r="R11" s="3215" t="s">
        <v>22</v>
      </c>
      <c r="S11" s="3215" t="s">
        <v>23</v>
      </c>
      <c r="T11" s="3215" t="s">
        <v>24</v>
      </c>
      <c r="U11" s="3215" t="s">
        <v>25</v>
      </c>
      <c r="V11" s="3215" t="s">
        <v>26</v>
      </c>
      <c r="W11" s="3215" t="s">
        <v>27</v>
      </c>
      <c r="X11" s="3215" t="s">
        <v>28</v>
      </c>
      <c r="Y11" s="3215" t="s">
        <v>29</v>
      </c>
      <c r="Z11" s="3215" t="s">
        <v>30</v>
      </c>
      <c r="AA11" s="3215" t="s">
        <v>31</v>
      </c>
      <c r="AB11" s="3215" t="s">
        <v>32</v>
      </c>
      <c r="AC11" s="3215" t="s">
        <v>33</v>
      </c>
      <c r="AD11" s="3215" t="s">
        <v>34</v>
      </c>
    </row>
    <row r="12" spans="1:30" x14ac:dyDescent="0.25">
      <c r="A12" s="3217" t="s">
        <v>138</v>
      </c>
      <c r="B12" s="3219" t="s">
        <v>35</v>
      </c>
      <c r="C12" s="3219" t="s">
        <v>35</v>
      </c>
      <c r="D12" s="3219" t="s">
        <v>35</v>
      </c>
      <c r="E12" s="3219" t="s">
        <v>35</v>
      </c>
      <c r="F12" s="3219" t="s">
        <v>35</v>
      </c>
      <c r="G12" s="3219" t="s">
        <v>35</v>
      </c>
      <c r="H12" s="3219" t="s">
        <v>35</v>
      </c>
      <c r="I12" s="3219" t="s">
        <v>35</v>
      </c>
      <c r="J12" s="3219" t="s">
        <v>35</v>
      </c>
      <c r="K12" s="3219" t="s">
        <v>35</v>
      </c>
      <c r="L12" s="3219" t="s">
        <v>35</v>
      </c>
      <c r="M12" s="3219" t="s">
        <v>35</v>
      </c>
      <c r="N12" s="3219" t="s">
        <v>35</v>
      </c>
      <c r="O12" s="3219" t="s">
        <v>35</v>
      </c>
      <c r="P12" s="3219" t="s">
        <v>35</v>
      </c>
      <c r="Q12" s="3219" t="s">
        <v>35</v>
      </c>
      <c r="R12" s="3219" t="s">
        <v>35</v>
      </c>
      <c r="S12" s="3219" t="s">
        <v>35</v>
      </c>
      <c r="T12" s="3219" t="s">
        <v>35</v>
      </c>
      <c r="U12" s="3219" t="s">
        <v>35</v>
      </c>
      <c r="V12" s="3219" t="s">
        <v>35</v>
      </c>
      <c r="W12" s="3219" t="s">
        <v>35</v>
      </c>
      <c r="X12" s="3219" t="s">
        <v>35</v>
      </c>
      <c r="Y12" s="3219" t="s">
        <v>35</v>
      </c>
      <c r="Z12" s="3219" t="s">
        <v>35</v>
      </c>
      <c r="AA12" s="3219" t="s">
        <v>35</v>
      </c>
      <c r="AB12" s="3219" t="s">
        <v>35</v>
      </c>
      <c r="AC12" s="3219" t="s">
        <v>35</v>
      </c>
      <c r="AD12" s="3219" t="s">
        <v>35</v>
      </c>
    </row>
    <row r="13" spans="1:30" x14ac:dyDescent="0.25">
      <c r="A13" s="3218" t="s">
        <v>139</v>
      </c>
      <c r="B13" s="3220" t="s">
        <v>140</v>
      </c>
      <c r="C13" s="3220" t="s">
        <v>140</v>
      </c>
      <c r="D13" s="3220" t="s">
        <v>140</v>
      </c>
      <c r="E13" s="3220" t="s">
        <v>140</v>
      </c>
      <c r="F13" s="3220" t="s">
        <v>140</v>
      </c>
      <c r="G13" s="3220" t="s">
        <v>140</v>
      </c>
      <c r="H13" s="3220" t="s">
        <v>140</v>
      </c>
      <c r="I13" s="3220" t="s">
        <v>140</v>
      </c>
      <c r="J13" s="3220" t="s">
        <v>140</v>
      </c>
      <c r="K13" s="3220" t="s">
        <v>140</v>
      </c>
      <c r="L13" s="3220" t="s">
        <v>140</v>
      </c>
      <c r="M13" s="3220" t="s">
        <v>140</v>
      </c>
      <c r="N13" s="3220" t="s">
        <v>140</v>
      </c>
      <c r="O13" s="3220" t="s">
        <v>140</v>
      </c>
      <c r="P13" s="3220" t="s">
        <v>140</v>
      </c>
      <c r="Q13" s="3220" t="s">
        <v>140</v>
      </c>
      <c r="R13" s="3220" t="s">
        <v>140</v>
      </c>
      <c r="S13" s="3220" t="s">
        <v>140</v>
      </c>
      <c r="T13" s="3220" t="s">
        <v>140</v>
      </c>
      <c r="U13" s="3220" t="s">
        <v>140</v>
      </c>
      <c r="V13" s="3220" t="s">
        <v>140</v>
      </c>
      <c r="W13" s="3220" t="s">
        <v>140</v>
      </c>
      <c r="X13" s="3220" t="s">
        <v>140</v>
      </c>
      <c r="Y13" s="3220" t="s">
        <v>140</v>
      </c>
      <c r="Z13" s="3220" t="s">
        <v>140</v>
      </c>
      <c r="AA13" s="3220" t="s">
        <v>140</v>
      </c>
      <c r="AB13" s="3220" t="s">
        <v>140</v>
      </c>
      <c r="AC13" s="3220" t="s">
        <v>140</v>
      </c>
      <c r="AD13" s="3220" t="s">
        <v>140</v>
      </c>
    </row>
    <row r="14" spans="1:30" x14ac:dyDescent="0.25">
      <c r="A14" s="3218" t="s">
        <v>141</v>
      </c>
      <c r="B14" s="3221" t="s">
        <v>140</v>
      </c>
      <c r="C14" s="3221" t="s">
        <v>140</v>
      </c>
      <c r="D14" s="3221" t="s">
        <v>140</v>
      </c>
      <c r="E14" s="3221" t="s">
        <v>140</v>
      </c>
      <c r="F14" s="3221" t="s">
        <v>140</v>
      </c>
      <c r="G14" s="3221" t="s">
        <v>140</v>
      </c>
      <c r="H14" s="3221" t="s">
        <v>140</v>
      </c>
      <c r="I14" s="3221" t="s">
        <v>140</v>
      </c>
      <c r="J14" s="3221" t="s">
        <v>140</v>
      </c>
      <c r="K14" s="3221" t="s">
        <v>140</v>
      </c>
      <c r="L14" s="3221" t="s">
        <v>140</v>
      </c>
      <c r="M14" s="3221" t="s">
        <v>140</v>
      </c>
      <c r="N14" s="3221" t="s">
        <v>140</v>
      </c>
      <c r="O14" s="3221" t="s">
        <v>140</v>
      </c>
      <c r="P14" s="3221" t="s">
        <v>140</v>
      </c>
      <c r="Q14" s="3221" t="s">
        <v>140</v>
      </c>
      <c r="R14" s="3221" t="s">
        <v>140</v>
      </c>
      <c r="S14" s="3221" t="s">
        <v>140</v>
      </c>
      <c r="T14" s="3221" t="s">
        <v>140</v>
      </c>
      <c r="U14" s="3221" t="s">
        <v>140</v>
      </c>
      <c r="V14" s="3221" t="s">
        <v>140</v>
      </c>
      <c r="W14" s="3221" t="s">
        <v>140</v>
      </c>
      <c r="X14" s="3221" t="s">
        <v>140</v>
      </c>
      <c r="Y14" s="3221" t="s">
        <v>140</v>
      </c>
      <c r="Z14" s="3221" t="s">
        <v>140</v>
      </c>
      <c r="AA14" s="3221" t="s">
        <v>140</v>
      </c>
      <c r="AB14" s="3221" t="s">
        <v>140</v>
      </c>
      <c r="AC14" s="3221" t="s">
        <v>140</v>
      </c>
      <c r="AD14" s="3221" t="s">
        <v>140</v>
      </c>
    </row>
    <row r="15" spans="1:30" x14ac:dyDescent="0.25">
      <c r="A15" s="3218" t="s">
        <v>142</v>
      </c>
      <c r="B15" s="3220">
        <v>6546</v>
      </c>
      <c r="C15" s="3220">
        <v>5448</v>
      </c>
      <c r="D15" s="3220">
        <v>5298</v>
      </c>
      <c r="E15" s="3220">
        <v>6994</v>
      </c>
      <c r="F15" s="3220">
        <v>7769</v>
      </c>
      <c r="G15" s="3220">
        <v>9472</v>
      </c>
      <c r="H15" s="3220">
        <v>10249</v>
      </c>
      <c r="I15" s="3220">
        <v>9324</v>
      </c>
      <c r="J15" s="3220">
        <v>10608</v>
      </c>
      <c r="K15" s="3220">
        <v>10756</v>
      </c>
      <c r="L15" s="3220">
        <v>11002</v>
      </c>
      <c r="M15" s="3220">
        <v>11616</v>
      </c>
      <c r="N15" s="3220">
        <v>12589</v>
      </c>
      <c r="O15" s="3220">
        <v>14170</v>
      </c>
      <c r="P15" s="3220">
        <v>11686</v>
      </c>
      <c r="Q15" s="3220">
        <v>11995</v>
      </c>
      <c r="R15" s="3220">
        <v>12565</v>
      </c>
      <c r="S15" s="3220">
        <v>13169</v>
      </c>
      <c r="T15" s="3220">
        <v>13509</v>
      </c>
      <c r="U15" s="3220">
        <v>13896</v>
      </c>
      <c r="V15" s="3220">
        <v>14271</v>
      </c>
      <c r="W15" s="3220">
        <v>14497</v>
      </c>
      <c r="X15" s="3220">
        <v>15521</v>
      </c>
      <c r="Y15" s="3220">
        <v>15929</v>
      </c>
      <c r="Z15" s="3220">
        <v>17318</v>
      </c>
      <c r="AA15" s="3220">
        <v>15855</v>
      </c>
      <c r="AB15" s="3220">
        <v>19873</v>
      </c>
      <c r="AC15" s="3220">
        <v>22469</v>
      </c>
      <c r="AD15" s="3220">
        <v>23256</v>
      </c>
    </row>
    <row r="16" spans="1:30" x14ac:dyDescent="0.25">
      <c r="A16" s="3218" t="s">
        <v>143</v>
      </c>
      <c r="B16" s="3221">
        <v>15</v>
      </c>
      <c r="C16" s="3221">
        <v>11</v>
      </c>
      <c r="D16" s="3221">
        <v>6</v>
      </c>
      <c r="E16" s="3221">
        <v>11</v>
      </c>
      <c r="F16" s="3221">
        <v>263</v>
      </c>
      <c r="G16" s="3221">
        <v>327</v>
      </c>
      <c r="H16" s="3221">
        <v>454</v>
      </c>
      <c r="I16" s="3221">
        <v>472</v>
      </c>
      <c r="J16" s="3221">
        <v>487</v>
      </c>
      <c r="K16" s="3221">
        <v>516</v>
      </c>
      <c r="L16" s="3221">
        <v>545</v>
      </c>
      <c r="M16" s="3221">
        <v>521</v>
      </c>
      <c r="N16" s="3221">
        <v>603</v>
      </c>
      <c r="O16" s="3221">
        <v>631</v>
      </c>
      <c r="P16" s="3221">
        <v>882</v>
      </c>
      <c r="Q16" s="3221">
        <v>905</v>
      </c>
      <c r="R16" s="3221">
        <v>1083</v>
      </c>
      <c r="S16" s="3221">
        <v>1083</v>
      </c>
      <c r="T16" s="3221">
        <v>951</v>
      </c>
      <c r="U16" s="3221">
        <v>1297</v>
      </c>
      <c r="V16" s="3221">
        <v>1427</v>
      </c>
      <c r="W16" s="3221">
        <v>1817</v>
      </c>
      <c r="X16" s="3221">
        <v>2388</v>
      </c>
      <c r="Y16" s="3221" t="s">
        <v>140</v>
      </c>
      <c r="Z16" s="3221" t="s">
        <v>140</v>
      </c>
      <c r="AA16" s="3221" t="s">
        <v>140</v>
      </c>
      <c r="AB16" s="3221" t="s">
        <v>140</v>
      </c>
      <c r="AC16" s="3221" t="s">
        <v>140</v>
      </c>
      <c r="AD16" s="3221" t="s">
        <v>140</v>
      </c>
    </row>
    <row r="17" spans="1:30" x14ac:dyDescent="0.25">
      <c r="A17" s="3218" t="s">
        <v>144</v>
      </c>
      <c r="B17" s="3220">
        <v>898</v>
      </c>
      <c r="C17" s="3220">
        <v>970</v>
      </c>
      <c r="D17" s="3220">
        <v>956</v>
      </c>
      <c r="E17" s="3220">
        <v>1113</v>
      </c>
      <c r="F17" s="3220">
        <v>1174</v>
      </c>
      <c r="G17" s="3220">
        <v>1131</v>
      </c>
      <c r="H17" s="3220">
        <v>1367</v>
      </c>
      <c r="I17" s="3220">
        <v>1623</v>
      </c>
      <c r="J17" s="3220">
        <v>1827</v>
      </c>
      <c r="K17" s="3220">
        <v>1920</v>
      </c>
      <c r="L17" s="3220">
        <v>2371</v>
      </c>
      <c r="M17" s="3220">
        <v>2621</v>
      </c>
      <c r="N17" s="3220">
        <v>2605</v>
      </c>
      <c r="O17" s="3220">
        <v>2949</v>
      </c>
      <c r="P17" s="3220">
        <v>2305</v>
      </c>
      <c r="Q17" s="3220">
        <v>2042</v>
      </c>
      <c r="R17" s="3220">
        <v>2227</v>
      </c>
      <c r="S17" s="3220">
        <v>1892</v>
      </c>
      <c r="T17" s="3220">
        <v>2021</v>
      </c>
      <c r="U17" s="3220">
        <v>2402</v>
      </c>
      <c r="V17" s="3220">
        <v>2276</v>
      </c>
      <c r="W17" s="3220">
        <v>1774</v>
      </c>
      <c r="X17" s="3220">
        <v>1821</v>
      </c>
      <c r="Y17" s="3220">
        <v>1921</v>
      </c>
      <c r="Z17" s="3220">
        <v>2009</v>
      </c>
      <c r="AA17" s="3220">
        <v>1926</v>
      </c>
      <c r="AB17" s="3220">
        <v>1674</v>
      </c>
      <c r="AC17" s="3220">
        <v>2199</v>
      </c>
      <c r="AD17" s="3220">
        <v>2751</v>
      </c>
    </row>
    <row r="18" spans="1:30" x14ac:dyDescent="0.25">
      <c r="A18" s="3218" t="s">
        <v>145</v>
      </c>
      <c r="B18" s="3221" t="s">
        <v>140</v>
      </c>
      <c r="C18" s="3221" t="s">
        <v>140</v>
      </c>
      <c r="D18" s="3221" t="s">
        <v>140</v>
      </c>
      <c r="E18" s="3221" t="s">
        <v>140</v>
      </c>
      <c r="F18" s="3221" t="s">
        <v>140</v>
      </c>
      <c r="G18" s="3221" t="s">
        <v>140</v>
      </c>
      <c r="H18" s="3221" t="s">
        <v>140</v>
      </c>
      <c r="I18" s="3221" t="s">
        <v>140</v>
      </c>
      <c r="J18" s="3221" t="s">
        <v>140</v>
      </c>
      <c r="K18" s="3221" t="s">
        <v>140</v>
      </c>
      <c r="L18" s="3221" t="s">
        <v>140</v>
      </c>
      <c r="M18" s="3221" t="s">
        <v>140</v>
      </c>
      <c r="N18" s="3221" t="s">
        <v>140</v>
      </c>
      <c r="O18" s="3221" t="s">
        <v>140</v>
      </c>
      <c r="P18" s="3221" t="s">
        <v>140</v>
      </c>
      <c r="Q18" s="3221" t="s">
        <v>140</v>
      </c>
      <c r="R18" s="3221" t="s">
        <v>140</v>
      </c>
      <c r="S18" s="3221" t="s">
        <v>140</v>
      </c>
      <c r="T18" s="3221" t="s">
        <v>140</v>
      </c>
      <c r="U18" s="3221" t="s">
        <v>140</v>
      </c>
      <c r="V18" s="3221" t="s">
        <v>140</v>
      </c>
      <c r="W18" s="3221" t="s">
        <v>140</v>
      </c>
      <c r="X18" s="3221" t="s">
        <v>140</v>
      </c>
      <c r="Y18" s="3221" t="s">
        <v>140</v>
      </c>
      <c r="Z18" s="3221" t="s">
        <v>140</v>
      </c>
      <c r="AA18" s="3221" t="s">
        <v>140</v>
      </c>
      <c r="AB18" s="3221" t="s">
        <v>140</v>
      </c>
      <c r="AC18" s="3221" t="s">
        <v>140</v>
      </c>
      <c r="AD18" s="3221" t="s">
        <v>140</v>
      </c>
    </row>
    <row r="19" spans="1:30" x14ac:dyDescent="0.25">
      <c r="A19" s="3218" t="s">
        <v>146</v>
      </c>
      <c r="B19" s="3220" t="s">
        <v>140</v>
      </c>
      <c r="C19" s="3220" t="s">
        <v>140</v>
      </c>
      <c r="D19" s="3220" t="s">
        <v>140</v>
      </c>
      <c r="E19" s="3220" t="s">
        <v>140</v>
      </c>
      <c r="F19" s="3220" t="s">
        <v>140</v>
      </c>
      <c r="G19" s="3220" t="s">
        <v>140</v>
      </c>
      <c r="H19" s="3220" t="s">
        <v>140</v>
      </c>
      <c r="I19" s="3220" t="s">
        <v>140</v>
      </c>
      <c r="J19" s="3220" t="s">
        <v>140</v>
      </c>
      <c r="K19" s="3220" t="s">
        <v>140</v>
      </c>
      <c r="L19" s="3220" t="s">
        <v>140</v>
      </c>
      <c r="M19" s="3220" t="s">
        <v>140</v>
      </c>
      <c r="N19" s="3220" t="s">
        <v>140</v>
      </c>
      <c r="O19" s="3220" t="s">
        <v>140</v>
      </c>
      <c r="P19" s="3220" t="s">
        <v>140</v>
      </c>
      <c r="Q19" s="3220" t="s">
        <v>140</v>
      </c>
      <c r="R19" s="3220" t="s">
        <v>140</v>
      </c>
      <c r="S19" s="3220" t="s">
        <v>140</v>
      </c>
      <c r="T19" s="3220" t="s">
        <v>140</v>
      </c>
      <c r="U19" s="3220" t="s">
        <v>140</v>
      </c>
      <c r="V19" s="3220" t="s">
        <v>140</v>
      </c>
      <c r="W19" s="3220" t="s">
        <v>140</v>
      </c>
      <c r="X19" s="3220" t="s">
        <v>140</v>
      </c>
      <c r="Y19" s="3220" t="s">
        <v>140</v>
      </c>
      <c r="Z19" s="3220" t="s">
        <v>140</v>
      </c>
      <c r="AA19" s="3220" t="s">
        <v>140</v>
      </c>
      <c r="AB19" s="3220" t="s">
        <v>140</v>
      </c>
      <c r="AC19" s="3220" t="s">
        <v>140</v>
      </c>
      <c r="AD19" s="3220" t="s">
        <v>140</v>
      </c>
    </row>
    <row r="20" spans="1:30" x14ac:dyDescent="0.25">
      <c r="A20" s="3218" t="s">
        <v>147</v>
      </c>
      <c r="B20" s="3221">
        <v>55</v>
      </c>
      <c r="C20" s="3221">
        <v>58</v>
      </c>
      <c r="D20" s="3221">
        <v>36</v>
      </c>
      <c r="E20" s="3221">
        <v>66</v>
      </c>
      <c r="F20" s="3221">
        <v>69</v>
      </c>
      <c r="G20" s="3221">
        <v>70</v>
      </c>
      <c r="H20" s="3221">
        <v>89</v>
      </c>
      <c r="I20" s="3221">
        <v>89</v>
      </c>
      <c r="J20" s="3221">
        <v>198</v>
      </c>
      <c r="K20" s="3221">
        <v>225</v>
      </c>
      <c r="L20" s="3221">
        <v>200</v>
      </c>
      <c r="M20" s="3221">
        <v>443</v>
      </c>
      <c r="N20" s="3221">
        <v>526</v>
      </c>
      <c r="O20" s="3221">
        <v>552</v>
      </c>
      <c r="P20" s="3221">
        <v>401</v>
      </c>
      <c r="Q20" s="3221">
        <v>433</v>
      </c>
      <c r="R20" s="3221">
        <v>641</v>
      </c>
      <c r="S20" s="3221">
        <v>409</v>
      </c>
      <c r="T20" s="3221">
        <v>713</v>
      </c>
      <c r="U20" s="3221">
        <v>570</v>
      </c>
      <c r="V20" s="3221">
        <v>752</v>
      </c>
      <c r="W20" s="3221">
        <v>857</v>
      </c>
      <c r="X20" s="3221">
        <v>822</v>
      </c>
      <c r="Y20" s="3221">
        <v>896</v>
      </c>
      <c r="Z20" s="3221">
        <v>707</v>
      </c>
      <c r="AA20" s="3221">
        <v>703</v>
      </c>
      <c r="AB20" s="3221">
        <v>612</v>
      </c>
      <c r="AC20" s="3221">
        <v>664</v>
      </c>
      <c r="AD20" s="3221">
        <v>817</v>
      </c>
    </row>
    <row r="21" spans="1:30" x14ac:dyDescent="0.25">
      <c r="A21" s="3218" t="s">
        <v>148</v>
      </c>
      <c r="B21" s="3220" t="s">
        <v>140</v>
      </c>
      <c r="C21" s="3220" t="s">
        <v>140</v>
      </c>
      <c r="D21" s="3220" t="s">
        <v>140</v>
      </c>
      <c r="E21" s="3220" t="s">
        <v>140</v>
      </c>
      <c r="F21" s="3220" t="s">
        <v>140</v>
      </c>
      <c r="G21" s="3220" t="s">
        <v>140</v>
      </c>
      <c r="H21" s="3220" t="s">
        <v>140</v>
      </c>
      <c r="I21" s="3220" t="s">
        <v>140</v>
      </c>
      <c r="J21" s="3220" t="s">
        <v>140</v>
      </c>
      <c r="K21" s="3220" t="s">
        <v>140</v>
      </c>
      <c r="L21" s="3220" t="s">
        <v>140</v>
      </c>
      <c r="M21" s="3220" t="s">
        <v>140</v>
      </c>
      <c r="N21" s="3220" t="s">
        <v>140</v>
      </c>
      <c r="O21" s="3220" t="s">
        <v>140</v>
      </c>
      <c r="P21" s="3220" t="s">
        <v>140</v>
      </c>
      <c r="Q21" s="3220" t="s">
        <v>140</v>
      </c>
      <c r="R21" s="3220" t="s">
        <v>140</v>
      </c>
      <c r="S21" s="3220" t="s">
        <v>140</v>
      </c>
      <c r="T21" s="3220" t="s">
        <v>140</v>
      </c>
      <c r="U21" s="3220" t="s">
        <v>140</v>
      </c>
      <c r="V21" s="3220" t="s">
        <v>140</v>
      </c>
      <c r="W21" s="3220" t="s">
        <v>140</v>
      </c>
      <c r="X21" s="3220" t="s">
        <v>140</v>
      </c>
      <c r="Y21" s="3220" t="s">
        <v>140</v>
      </c>
      <c r="Z21" s="3220" t="s">
        <v>140</v>
      </c>
      <c r="AA21" s="3220" t="s">
        <v>140</v>
      </c>
      <c r="AB21" s="3220" t="s">
        <v>140</v>
      </c>
      <c r="AC21" s="3220" t="s">
        <v>140</v>
      </c>
      <c r="AD21" s="3220" t="s">
        <v>140</v>
      </c>
    </row>
    <row r="22" spans="1:30" s="3324" customFormat="1" x14ac:dyDescent="0.25">
      <c r="A22" s="3322" t="s">
        <v>149</v>
      </c>
      <c r="B22" s="3323">
        <v>685</v>
      </c>
      <c r="C22" s="3323">
        <v>1155</v>
      </c>
      <c r="D22" s="3323">
        <v>811</v>
      </c>
      <c r="E22" s="3323">
        <v>1162</v>
      </c>
      <c r="F22" s="3323">
        <v>2260</v>
      </c>
      <c r="G22" s="3323">
        <v>2301</v>
      </c>
      <c r="H22" s="3323">
        <v>2556</v>
      </c>
      <c r="I22" s="3323">
        <v>2407</v>
      </c>
      <c r="J22" s="3323">
        <v>2397</v>
      </c>
      <c r="K22" s="3323">
        <v>2359</v>
      </c>
      <c r="L22" s="3323">
        <v>1923</v>
      </c>
      <c r="M22" s="3323">
        <v>1643</v>
      </c>
      <c r="N22" s="3323">
        <v>1890</v>
      </c>
      <c r="O22" s="3323">
        <v>3359</v>
      </c>
      <c r="P22" s="3323">
        <v>2271</v>
      </c>
      <c r="Q22" s="3323">
        <v>1644</v>
      </c>
      <c r="R22" s="3323">
        <v>1003</v>
      </c>
      <c r="S22" s="3323">
        <v>1120</v>
      </c>
      <c r="T22" s="3323">
        <v>763</v>
      </c>
      <c r="U22" s="3323">
        <v>1130</v>
      </c>
      <c r="V22" s="3323">
        <v>899</v>
      </c>
      <c r="W22" s="3323">
        <v>1262</v>
      </c>
      <c r="X22" s="3323">
        <v>2706</v>
      </c>
      <c r="Y22" s="3323">
        <v>1595</v>
      </c>
      <c r="Z22" s="3323">
        <v>2524</v>
      </c>
      <c r="AA22" s="3323">
        <v>2868</v>
      </c>
      <c r="AB22" s="3323">
        <v>3047</v>
      </c>
      <c r="AC22" s="3323">
        <v>4020</v>
      </c>
      <c r="AD22" s="3323">
        <v>4240</v>
      </c>
    </row>
    <row r="23" spans="1:30" s="3324" customFormat="1" x14ac:dyDescent="0.25">
      <c r="A23" s="3326" t="s">
        <v>150</v>
      </c>
      <c r="B23" s="3327" t="s">
        <v>140</v>
      </c>
      <c r="C23" s="3327" t="s">
        <v>140</v>
      </c>
      <c r="D23" s="3327" t="s">
        <v>140</v>
      </c>
      <c r="E23" s="3327" t="s">
        <v>140</v>
      </c>
      <c r="F23" s="3327" t="s">
        <v>140</v>
      </c>
      <c r="G23" s="3327" t="s">
        <v>140</v>
      </c>
      <c r="H23" s="3327" t="s">
        <v>140</v>
      </c>
      <c r="I23" s="3327" t="s">
        <v>140</v>
      </c>
      <c r="J23" s="3327" t="s">
        <v>140</v>
      </c>
      <c r="K23" s="3327" t="s">
        <v>140</v>
      </c>
      <c r="L23" s="3327" t="s">
        <v>140</v>
      </c>
      <c r="M23" s="3327" t="s">
        <v>140</v>
      </c>
      <c r="N23" s="3327" t="s">
        <v>140</v>
      </c>
      <c r="O23" s="3327" t="s">
        <v>140</v>
      </c>
      <c r="P23" s="3327" t="s">
        <v>140</v>
      </c>
      <c r="Q23" s="3327" t="s">
        <v>140</v>
      </c>
      <c r="R23" s="3327" t="s">
        <v>140</v>
      </c>
      <c r="S23" s="3327" t="s">
        <v>140</v>
      </c>
      <c r="T23" s="3327" t="s">
        <v>140</v>
      </c>
      <c r="U23" s="3327" t="s">
        <v>140</v>
      </c>
      <c r="V23" s="3327" t="s">
        <v>140</v>
      </c>
      <c r="W23" s="3327" t="s">
        <v>140</v>
      </c>
      <c r="X23" s="3327" t="s">
        <v>140</v>
      </c>
      <c r="Y23" s="3327" t="s">
        <v>140</v>
      </c>
      <c r="Z23" s="3327" t="s">
        <v>140</v>
      </c>
      <c r="AA23" s="3327" t="s">
        <v>140</v>
      </c>
      <c r="AB23" s="3327" t="s">
        <v>140</v>
      </c>
      <c r="AC23" s="3327" t="s">
        <v>140</v>
      </c>
      <c r="AD23" s="3327" t="s">
        <v>140</v>
      </c>
    </row>
    <row r="24" spans="1:30" s="3324" customFormat="1" x14ac:dyDescent="0.25">
      <c r="A24" s="3322" t="s">
        <v>96</v>
      </c>
      <c r="B24" s="3323">
        <v>12031</v>
      </c>
      <c r="C24" s="3323">
        <v>12523</v>
      </c>
      <c r="D24" s="3323">
        <v>13294</v>
      </c>
      <c r="E24" s="3323">
        <v>14039</v>
      </c>
      <c r="F24" s="3323">
        <v>14274</v>
      </c>
      <c r="G24" s="3323">
        <v>15671</v>
      </c>
      <c r="H24" s="3323">
        <v>16772</v>
      </c>
      <c r="I24" s="3323">
        <v>18012</v>
      </c>
      <c r="J24" s="3323">
        <v>19743</v>
      </c>
      <c r="K24" s="3323">
        <v>22206</v>
      </c>
      <c r="L24" s="3323">
        <v>27713</v>
      </c>
      <c r="M24" s="3323">
        <v>31313</v>
      </c>
      <c r="N24" s="3323">
        <v>34445</v>
      </c>
      <c r="O24" s="3323">
        <v>39789</v>
      </c>
      <c r="P24" s="3323">
        <v>37099</v>
      </c>
      <c r="Q24" s="3323">
        <v>41253</v>
      </c>
      <c r="R24" s="3323">
        <v>43805</v>
      </c>
      <c r="S24" s="3323">
        <v>43752</v>
      </c>
      <c r="T24" s="3323">
        <v>28681</v>
      </c>
      <c r="U24" s="3323">
        <v>30103</v>
      </c>
      <c r="V24" s="3323">
        <v>30463</v>
      </c>
      <c r="W24" s="3323">
        <v>33427</v>
      </c>
      <c r="X24" s="3323">
        <v>32592</v>
      </c>
      <c r="Y24" s="3323">
        <v>43088</v>
      </c>
      <c r="Z24" s="3323">
        <v>45808</v>
      </c>
      <c r="AA24" s="3323">
        <v>40955</v>
      </c>
      <c r="AB24" s="3323">
        <v>60929</v>
      </c>
      <c r="AC24" s="3323">
        <v>62550</v>
      </c>
      <c r="AD24" s="3323">
        <v>67533</v>
      </c>
    </row>
    <row r="25" spans="1:30" x14ac:dyDescent="0.25">
      <c r="A25" s="3218" t="s">
        <v>151</v>
      </c>
      <c r="B25" s="3220">
        <v>39</v>
      </c>
      <c r="C25" s="3220">
        <v>18</v>
      </c>
      <c r="D25" s="3220">
        <v>24</v>
      </c>
      <c r="E25" s="3220">
        <v>87</v>
      </c>
      <c r="F25" s="3220">
        <v>6</v>
      </c>
      <c r="G25" s="3220">
        <v>17</v>
      </c>
      <c r="H25" s="3220">
        <v>24</v>
      </c>
      <c r="I25" s="3220">
        <v>24</v>
      </c>
      <c r="J25" s="3220">
        <v>36</v>
      </c>
      <c r="K25" s="3220">
        <v>28</v>
      </c>
      <c r="L25" s="3220">
        <v>29</v>
      </c>
      <c r="M25" s="3220">
        <v>36</v>
      </c>
      <c r="N25" s="3220">
        <v>56</v>
      </c>
      <c r="O25" s="3220">
        <v>149</v>
      </c>
      <c r="P25" s="3220">
        <v>140</v>
      </c>
      <c r="Q25" s="3220">
        <v>165</v>
      </c>
      <c r="R25" s="3220">
        <v>119</v>
      </c>
      <c r="S25" s="3220">
        <v>182</v>
      </c>
      <c r="T25" s="3220">
        <v>103</v>
      </c>
      <c r="U25" s="3220">
        <v>90</v>
      </c>
      <c r="V25" s="3220">
        <v>127</v>
      </c>
      <c r="W25" s="3220">
        <v>77</v>
      </c>
      <c r="X25" s="3220">
        <v>79</v>
      </c>
      <c r="Y25" s="3220">
        <v>83</v>
      </c>
      <c r="Z25" s="3220">
        <v>99</v>
      </c>
      <c r="AA25" s="3220">
        <v>99</v>
      </c>
      <c r="AB25" s="3220">
        <v>92</v>
      </c>
      <c r="AC25" s="3220">
        <v>313</v>
      </c>
      <c r="AD25" s="3220">
        <v>110</v>
      </c>
    </row>
    <row r="26" spans="1:30" x14ac:dyDescent="0.25">
      <c r="A26" s="3218" t="s">
        <v>152</v>
      </c>
      <c r="B26" s="3221" t="s">
        <v>140</v>
      </c>
      <c r="C26" s="3221" t="s">
        <v>140</v>
      </c>
      <c r="D26" s="3221" t="s">
        <v>140</v>
      </c>
      <c r="E26" s="3221" t="s">
        <v>140</v>
      </c>
      <c r="F26" s="3221" t="s">
        <v>140</v>
      </c>
      <c r="G26" s="3221" t="s">
        <v>140</v>
      </c>
      <c r="H26" s="3221" t="s">
        <v>140</v>
      </c>
      <c r="I26" s="3221" t="s">
        <v>140</v>
      </c>
      <c r="J26" s="3221" t="s">
        <v>140</v>
      </c>
      <c r="K26" s="3221" t="s">
        <v>140</v>
      </c>
      <c r="L26" s="3221" t="s">
        <v>140</v>
      </c>
      <c r="M26" s="3221" t="s">
        <v>140</v>
      </c>
      <c r="N26" s="3221" t="s">
        <v>140</v>
      </c>
      <c r="O26" s="3221" t="s">
        <v>140</v>
      </c>
      <c r="P26" s="3221" t="s">
        <v>140</v>
      </c>
      <c r="Q26" s="3221" t="s">
        <v>140</v>
      </c>
      <c r="R26" s="3221" t="s">
        <v>140</v>
      </c>
      <c r="S26" s="3221" t="s">
        <v>140</v>
      </c>
      <c r="T26" s="3221" t="s">
        <v>140</v>
      </c>
      <c r="U26" s="3221" t="s">
        <v>140</v>
      </c>
      <c r="V26" s="3221" t="s">
        <v>140</v>
      </c>
      <c r="W26" s="3221" t="s">
        <v>140</v>
      </c>
      <c r="X26" s="3221" t="s">
        <v>140</v>
      </c>
      <c r="Y26" s="3221" t="s">
        <v>140</v>
      </c>
      <c r="Z26" s="3221" t="s">
        <v>140</v>
      </c>
      <c r="AA26" s="3221" t="s">
        <v>140</v>
      </c>
      <c r="AB26" s="3221" t="s">
        <v>140</v>
      </c>
      <c r="AC26" s="3221" t="s">
        <v>140</v>
      </c>
      <c r="AD26" s="3221" t="s">
        <v>140</v>
      </c>
    </row>
    <row r="27" spans="1:30" x14ac:dyDescent="0.25">
      <c r="A27" s="3218" t="s">
        <v>153</v>
      </c>
      <c r="B27" s="3220">
        <v>31</v>
      </c>
      <c r="C27" s="3220">
        <v>48</v>
      </c>
      <c r="D27" s="3220">
        <v>40</v>
      </c>
      <c r="E27" s="3220">
        <v>45</v>
      </c>
      <c r="F27" s="3220">
        <v>68</v>
      </c>
      <c r="G27" s="3220">
        <v>51</v>
      </c>
      <c r="H27" s="3220">
        <v>119</v>
      </c>
      <c r="I27" s="3220">
        <v>3</v>
      </c>
      <c r="J27" s="3220">
        <v>23</v>
      </c>
      <c r="K27" s="3220">
        <v>69</v>
      </c>
      <c r="L27" s="3220">
        <v>97</v>
      </c>
      <c r="M27" s="3220">
        <v>120</v>
      </c>
      <c r="N27" s="3220">
        <v>164</v>
      </c>
      <c r="O27" s="3220">
        <v>235</v>
      </c>
      <c r="P27" s="3220">
        <v>224</v>
      </c>
      <c r="Q27" s="3220">
        <v>231</v>
      </c>
      <c r="R27" s="3220">
        <v>216</v>
      </c>
      <c r="S27" s="3220">
        <v>120</v>
      </c>
      <c r="T27" s="3220">
        <v>168</v>
      </c>
      <c r="U27" s="3220">
        <v>246</v>
      </c>
      <c r="V27" s="3220">
        <v>149</v>
      </c>
      <c r="W27" s="3220">
        <v>166</v>
      </c>
      <c r="X27" s="3220">
        <v>204</v>
      </c>
      <c r="Y27" s="3220">
        <v>227</v>
      </c>
      <c r="Z27" s="3220">
        <v>238</v>
      </c>
      <c r="AA27" s="3220">
        <v>200</v>
      </c>
      <c r="AB27" s="3220">
        <v>214</v>
      </c>
      <c r="AC27" s="3220">
        <v>230</v>
      </c>
      <c r="AD27" s="3220">
        <v>255</v>
      </c>
    </row>
    <row r="28" spans="1:30" x14ac:dyDescent="0.25">
      <c r="A28" s="3218" t="s">
        <v>154</v>
      </c>
      <c r="B28" s="3221">
        <v>0</v>
      </c>
      <c r="C28" s="3221">
        <v>7</v>
      </c>
      <c r="D28" s="3221">
        <v>0</v>
      </c>
      <c r="E28" s="3221">
        <v>0</v>
      </c>
      <c r="F28" s="3221">
        <v>6</v>
      </c>
      <c r="G28" s="3221">
        <v>78</v>
      </c>
      <c r="H28" s="3221">
        <v>91</v>
      </c>
      <c r="I28" s="3221">
        <v>103</v>
      </c>
      <c r="J28" s="3221">
        <v>65</v>
      </c>
      <c r="K28" s="3221">
        <v>76</v>
      </c>
      <c r="L28" s="3221">
        <v>153</v>
      </c>
      <c r="M28" s="3221">
        <v>303</v>
      </c>
      <c r="N28" s="3221">
        <v>407</v>
      </c>
      <c r="O28" s="3221">
        <v>596</v>
      </c>
      <c r="P28" s="3221">
        <v>684</v>
      </c>
      <c r="Q28" s="3221">
        <v>186</v>
      </c>
      <c r="R28" s="3221">
        <v>135</v>
      </c>
      <c r="S28" s="3221">
        <v>188</v>
      </c>
      <c r="T28" s="3221">
        <v>195</v>
      </c>
      <c r="U28" s="3221">
        <v>211</v>
      </c>
      <c r="V28" s="3221">
        <v>209</v>
      </c>
      <c r="W28" s="3221">
        <v>261</v>
      </c>
      <c r="X28" s="3221">
        <v>245</v>
      </c>
      <c r="Y28" s="3221">
        <v>325</v>
      </c>
      <c r="Z28" s="3221">
        <v>594</v>
      </c>
      <c r="AA28" s="3221">
        <v>243</v>
      </c>
      <c r="AB28" s="3221">
        <v>363</v>
      </c>
      <c r="AC28" s="3221">
        <v>306</v>
      </c>
      <c r="AD28" s="3221">
        <v>299</v>
      </c>
    </row>
    <row r="29" spans="1:30" x14ac:dyDescent="0.25">
      <c r="A29" s="3218" t="s">
        <v>155</v>
      </c>
      <c r="B29" s="3220" t="s">
        <v>140</v>
      </c>
      <c r="C29" s="3220" t="s">
        <v>140</v>
      </c>
      <c r="D29" s="3220" t="s">
        <v>140</v>
      </c>
      <c r="E29" s="3220" t="s">
        <v>140</v>
      </c>
      <c r="F29" s="3220" t="s">
        <v>140</v>
      </c>
      <c r="G29" s="3220" t="s">
        <v>140</v>
      </c>
      <c r="H29" s="3220" t="s">
        <v>140</v>
      </c>
      <c r="I29" s="3220" t="s">
        <v>140</v>
      </c>
      <c r="J29" s="3220" t="s">
        <v>140</v>
      </c>
      <c r="K29" s="3220" t="s">
        <v>140</v>
      </c>
      <c r="L29" s="3220" t="s">
        <v>140</v>
      </c>
      <c r="M29" s="3220" t="s">
        <v>140</v>
      </c>
      <c r="N29" s="3220" t="s">
        <v>140</v>
      </c>
      <c r="O29" s="3220" t="s">
        <v>140</v>
      </c>
      <c r="P29" s="3220" t="s">
        <v>140</v>
      </c>
      <c r="Q29" s="3220" t="s">
        <v>140</v>
      </c>
      <c r="R29" s="3220" t="s">
        <v>140</v>
      </c>
      <c r="S29" s="3220" t="s">
        <v>140</v>
      </c>
      <c r="T29" s="3220" t="s">
        <v>140</v>
      </c>
      <c r="U29" s="3220" t="s">
        <v>140</v>
      </c>
      <c r="V29" s="3220" t="s">
        <v>140</v>
      </c>
      <c r="W29" s="3220" t="s">
        <v>140</v>
      </c>
      <c r="X29" s="3220" t="s">
        <v>140</v>
      </c>
      <c r="Y29" s="3220" t="s">
        <v>140</v>
      </c>
      <c r="Z29" s="3220" t="s">
        <v>140</v>
      </c>
      <c r="AA29" s="3220" t="s">
        <v>140</v>
      </c>
      <c r="AB29" s="3220" t="s">
        <v>140</v>
      </c>
      <c r="AC29" s="3220" t="s">
        <v>140</v>
      </c>
      <c r="AD29" s="3220" t="s">
        <v>140</v>
      </c>
    </row>
    <row r="30" spans="1:30" x14ac:dyDescent="0.25">
      <c r="A30" s="3218" t="s">
        <v>156</v>
      </c>
      <c r="B30" s="3221">
        <v>21</v>
      </c>
      <c r="C30" s="3221">
        <v>21</v>
      </c>
      <c r="D30" s="3221">
        <v>23</v>
      </c>
      <c r="E30" s="3221">
        <v>27</v>
      </c>
      <c r="F30" s="3221">
        <v>27</v>
      </c>
      <c r="G30" s="3221">
        <v>33</v>
      </c>
      <c r="H30" s="3221">
        <v>33</v>
      </c>
      <c r="I30" s="3221">
        <v>35</v>
      </c>
      <c r="J30" s="3221">
        <v>39</v>
      </c>
      <c r="K30" s="3221">
        <v>47</v>
      </c>
      <c r="L30" s="3221">
        <v>50</v>
      </c>
      <c r="M30" s="3221">
        <v>53</v>
      </c>
      <c r="N30" s="3221">
        <v>63</v>
      </c>
      <c r="O30" s="3221">
        <v>68</v>
      </c>
      <c r="P30" s="3221">
        <v>43</v>
      </c>
      <c r="Q30" s="3221">
        <v>56</v>
      </c>
      <c r="R30" s="3221">
        <v>65</v>
      </c>
      <c r="S30" s="3221">
        <v>63</v>
      </c>
      <c r="T30" s="3221">
        <v>82</v>
      </c>
      <c r="U30" s="3221">
        <v>90</v>
      </c>
      <c r="V30" s="3221">
        <v>108</v>
      </c>
      <c r="W30" s="3221">
        <v>100</v>
      </c>
      <c r="X30" s="3221">
        <v>96</v>
      </c>
      <c r="Y30" s="3221">
        <v>133</v>
      </c>
      <c r="Z30" s="3221">
        <v>159</v>
      </c>
      <c r="AA30" s="3221">
        <v>144</v>
      </c>
      <c r="AB30" s="3221">
        <v>165</v>
      </c>
      <c r="AC30" s="3221">
        <v>188</v>
      </c>
      <c r="AD30" s="3221">
        <v>206</v>
      </c>
    </row>
    <row r="31" spans="1:30" x14ac:dyDescent="0.25">
      <c r="A31" s="3218" t="s">
        <v>157</v>
      </c>
      <c r="B31" s="3220">
        <v>191</v>
      </c>
      <c r="C31" s="3220">
        <v>186</v>
      </c>
      <c r="D31" s="3220">
        <v>272</v>
      </c>
      <c r="E31" s="3220">
        <v>390</v>
      </c>
      <c r="F31" s="3220">
        <v>568</v>
      </c>
      <c r="G31" s="3220">
        <v>669</v>
      </c>
      <c r="H31" s="3220">
        <v>564</v>
      </c>
      <c r="I31" s="3220">
        <v>961</v>
      </c>
      <c r="J31" s="3220">
        <v>934</v>
      </c>
      <c r="K31" s="3220">
        <v>1106</v>
      </c>
      <c r="L31" s="3220">
        <v>1244</v>
      </c>
      <c r="M31" s="3220">
        <v>1055</v>
      </c>
      <c r="N31" s="3220">
        <v>1399</v>
      </c>
      <c r="O31" s="3220">
        <v>1272</v>
      </c>
      <c r="P31" s="3220">
        <v>1177</v>
      </c>
      <c r="Q31" s="3220">
        <v>974</v>
      </c>
      <c r="R31" s="3220">
        <v>1189</v>
      </c>
      <c r="S31" s="3220">
        <v>1567</v>
      </c>
      <c r="T31" s="3220">
        <v>1636</v>
      </c>
      <c r="U31" s="3220">
        <v>1798</v>
      </c>
      <c r="V31" s="3220">
        <v>2448</v>
      </c>
      <c r="W31" s="3220">
        <v>2279</v>
      </c>
      <c r="X31" s="3220">
        <v>2939</v>
      </c>
      <c r="Y31" s="3220">
        <v>4578</v>
      </c>
      <c r="Z31" s="3220">
        <v>5030</v>
      </c>
      <c r="AA31" s="3220">
        <v>3800</v>
      </c>
      <c r="AB31" s="3220">
        <v>5007</v>
      </c>
      <c r="AC31" s="3220">
        <v>5703</v>
      </c>
      <c r="AD31" s="3220">
        <v>7047</v>
      </c>
    </row>
    <row r="32" spans="1:30" x14ac:dyDescent="0.25">
      <c r="A32" s="3218" t="s">
        <v>158</v>
      </c>
      <c r="B32" s="3221">
        <v>28</v>
      </c>
      <c r="C32" s="3221">
        <v>32</v>
      </c>
      <c r="D32" s="3221">
        <v>38</v>
      </c>
      <c r="E32" s="3221">
        <v>47</v>
      </c>
      <c r="F32" s="3221">
        <v>51</v>
      </c>
      <c r="G32" s="3221">
        <v>62</v>
      </c>
      <c r="H32" s="3221">
        <v>71</v>
      </c>
      <c r="I32" s="3221">
        <v>81</v>
      </c>
      <c r="J32" s="3221">
        <v>95</v>
      </c>
      <c r="K32" s="3221">
        <v>85</v>
      </c>
      <c r="L32" s="3221">
        <v>107</v>
      </c>
      <c r="M32" s="3221">
        <v>128</v>
      </c>
      <c r="N32" s="3221">
        <v>145</v>
      </c>
      <c r="O32" s="3221">
        <v>69</v>
      </c>
      <c r="P32" s="3221">
        <v>153</v>
      </c>
      <c r="Q32" s="3221">
        <v>176</v>
      </c>
      <c r="R32" s="3221">
        <v>154</v>
      </c>
      <c r="S32" s="3221">
        <v>158</v>
      </c>
      <c r="T32" s="3221">
        <v>164</v>
      </c>
      <c r="U32" s="3221">
        <v>189</v>
      </c>
      <c r="V32" s="3221">
        <v>191</v>
      </c>
      <c r="W32" s="3221">
        <v>222</v>
      </c>
      <c r="X32" s="3221">
        <v>298</v>
      </c>
      <c r="Y32" s="3221">
        <v>328</v>
      </c>
      <c r="Z32" s="3221">
        <v>359</v>
      </c>
      <c r="AA32" s="3221">
        <v>425</v>
      </c>
      <c r="AB32" s="3221">
        <v>516</v>
      </c>
      <c r="AC32" s="3221">
        <v>516</v>
      </c>
      <c r="AD32" s="3221">
        <v>606</v>
      </c>
    </row>
    <row r="33" spans="1:30" x14ac:dyDescent="0.25">
      <c r="A33" s="3218" t="s">
        <v>159</v>
      </c>
      <c r="B33" s="3220">
        <v>4293</v>
      </c>
      <c r="C33" s="3220">
        <v>4335</v>
      </c>
      <c r="D33" s="3220">
        <v>5611</v>
      </c>
      <c r="E33" s="3220">
        <v>5996</v>
      </c>
      <c r="F33" s="3220">
        <v>6817</v>
      </c>
      <c r="G33" s="3220">
        <v>7123</v>
      </c>
      <c r="H33" s="3220">
        <v>9930</v>
      </c>
      <c r="I33" s="3220">
        <v>10717</v>
      </c>
      <c r="J33" s="3220">
        <v>9231</v>
      </c>
      <c r="K33" s="3220">
        <v>10077</v>
      </c>
      <c r="L33" s="3220">
        <v>8908</v>
      </c>
      <c r="M33" s="3220">
        <v>11642</v>
      </c>
      <c r="N33" s="3220">
        <v>13152</v>
      </c>
      <c r="O33" s="3220">
        <v>15870</v>
      </c>
      <c r="P33" s="3220">
        <v>11649</v>
      </c>
      <c r="Q33" s="3220">
        <v>10886</v>
      </c>
      <c r="R33" s="3220">
        <v>9519</v>
      </c>
      <c r="S33" s="3220">
        <v>10408</v>
      </c>
      <c r="T33" s="3220">
        <v>10381</v>
      </c>
      <c r="U33" s="3220">
        <v>11101</v>
      </c>
      <c r="V33" s="3220">
        <v>10923</v>
      </c>
      <c r="W33" s="3220">
        <v>11177</v>
      </c>
      <c r="X33" s="3220">
        <v>11590</v>
      </c>
      <c r="Y33" s="3220">
        <v>13302</v>
      </c>
      <c r="Z33" s="3220">
        <v>16819</v>
      </c>
      <c r="AA33" s="3220">
        <v>15198</v>
      </c>
      <c r="AB33" s="3220">
        <v>14796</v>
      </c>
      <c r="AC33" s="3220">
        <v>16376</v>
      </c>
      <c r="AD33" s="3220">
        <v>19575</v>
      </c>
    </row>
    <row r="34" spans="1:30" x14ac:dyDescent="0.25">
      <c r="A34" s="3218" t="s">
        <v>160</v>
      </c>
      <c r="B34" s="3221" t="s">
        <v>140</v>
      </c>
      <c r="C34" s="3221" t="s">
        <v>140</v>
      </c>
      <c r="D34" s="3221" t="s">
        <v>140</v>
      </c>
      <c r="E34" s="3221" t="s">
        <v>140</v>
      </c>
      <c r="F34" s="3221" t="s">
        <v>140</v>
      </c>
      <c r="G34" s="3221" t="s">
        <v>140</v>
      </c>
      <c r="H34" s="3221" t="s">
        <v>140</v>
      </c>
      <c r="I34" s="3221" t="s">
        <v>140</v>
      </c>
      <c r="J34" s="3221" t="s">
        <v>140</v>
      </c>
      <c r="K34" s="3221" t="s">
        <v>140</v>
      </c>
      <c r="L34" s="3221" t="s">
        <v>140</v>
      </c>
      <c r="M34" s="3221" t="s">
        <v>140</v>
      </c>
      <c r="N34" s="3221" t="s">
        <v>140</v>
      </c>
      <c r="O34" s="3221" t="s">
        <v>140</v>
      </c>
      <c r="P34" s="3221" t="s">
        <v>140</v>
      </c>
      <c r="Q34" s="3221" t="s">
        <v>140</v>
      </c>
      <c r="R34" s="3221" t="s">
        <v>140</v>
      </c>
      <c r="S34" s="3221" t="s">
        <v>140</v>
      </c>
      <c r="T34" s="3221" t="s">
        <v>140</v>
      </c>
      <c r="U34" s="3221" t="s">
        <v>140</v>
      </c>
      <c r="V34" s="3221" t="s">
        <v>140</v>
      </c>
      <c r="W34" s="3221" t="s">
        <v>140</v>
      </c>
      <c r="X34" s="3221" t="s">
        <v>140</v>
      </c>
      <c r="Y34" s="3221" t="s">
        <v>140</v>
      </c>
      <c r="Z34" s="3221" t="s">
        <v>140</v>
      </c>
      <c r="AA34" s="3221" t="s">
        <v>140</v>
      </c>
      <c r="AB34" s="3221" t="s">
        <v>140</v>
      </c>
      <c r="AC34" s="3221" t="s">
        <v>140</v>
      </c>
      <c r="AD34" s="3221" t="s">
        <v>140</v>
      </c>
    </row>
    <row r="35" spans="1:30" x14ac:dyDescent="0.25">
      <c r="A35" s="3218" t="s">
        <v>161</v>
      </c>
      <c r="B35" s="3220" t="s">
        <v>140</v>
      </c>
      <c r="C35" s="3220" t="s">
        <v>140</v>
      </c>
      <c r="D35" s="3220" t="s">
        <v>140</v>
      </c>
      <c r="E35" s="3220" t="s">
        <v>140</v>
      </c>
      <c r="F35" s="3220" t="s">
        <v>140</v>
      </c>
      <c r="G35" s="3220" t="s">
        <v>140</v>
      </c>
      <c r="H35" s="3220" t="s">
        <v>140</v>
      </c>
      <c r="I35" s="3220" t="s">
        <v>140</v>
      </c>
      <c r="J35" s="3220" t="s">
        <v>140</v>
      </c>
      <c r="K35" s="3220" t="s">
        <v>140</v>
      </c>
      <c r="L35" s="3220" t="s">
        <v>140</v>
      </c>
      <c r="M35" s="3220" t="s">
        <v>140</v>
      </c>
      <c r="N35" s="3220" t="s">
        <v>140</v>
      </c>
      <c r="O35" s="3220" t="s">
        <v>140</v>
      </c>
      <c r="P35" s="3220" t="s">
        <v>140</v>
      </c>
      <c r="Q35" s="3220" t="s">
        <v>140</v>
      </c>
      <c r="R35" s="3220" t="s">
        <v>140</v>
      </c>
      <c r="S35" s="3220" t="s">
        <v>140</v>
      </c>
      <c r="T35" s="3220" t="s">
        <v>140</v>
      </c>
      <c r="U35" s="3220" t="s">
        <v>140</v>
      </c>
      <c r="V35" s="3220" t="s">
        <v>140</v>
      </c>
      <c r="W35" s="3220" t="s">
        <v>140</v>
      </c>
      <c r="X35" s="3220" t="s">
        <v>140</v>
      </c>
      <c r="Y35" s="3220" t="s">
        <v>140</v>
      </c>
      <c r="Z35" s="3220" t="s">
        <v>140</v>
      </c>
      <c r="AA35" s="3220" t="s">
        <v>140</v>
      </c>
      <c r="AB35" s="3220" t="s">
        <v>140</v>
      </c>
      <c r="AC35" s="3220" t="s">
        <v>140</v>
      </c>
      <c r="AD35" s="3220" t="s">
        <v>140</v>
      </c>
    </row>
    <row r="36" spans="1:30" s="3324" customFormat="1" x14ac:dyDescent="0.25">
      <c r="A36" s="3322" t="s">
        <v>103</v>
      </c>
      <c r="B36" s="3323">
        <v>3421</v>
      </c>
      <c r="C36" s="3323">
        <v>3651</v>
      </c>
      <c r="D36" s="3323">
        <v>3936</v>
      </c>
      <c r="E36" s="3323">
        <v>4710</v>
      </c>
      <c r="F36" s="3323">
        <v>5256</v>
      </c>
      <c r="G36" s="3323">
        <v>4959</v>
      </c>
      <c r="H36" s="3323">
        <v>5133</v>
      </c>
      <c r="I36" s="3323">
        <v>5327</v>
      </c>
      <c r="J36" s="3323">
        <v>5589</v>
      </c>
      <c r="K36" s="3323">
        <v>5548</v>
      </c>
      <c r="L36" s="3323">
        <v>6043</v>
      </c>
      <c r="M36" s="3323">
        <v>6456</v>
      </c>
      <c r="N36" s="3323">
        <v>7051</v>
      </c>
      <c r="O36" s="3323">
        <v>7134</v>
      </c>
      <c r="P36" s="3323">
        <v>6890</v>
      </c>
      <c r="Q36" s="3323">
        <v>7431</v>
      </c>
      <c r="R36" s="3323">
        <v>7214</v>
      </c>
      <c r="S36" s="3323">
        <v>8048</v>
      </c>
      <c r="T36" s="3323">
        <v>8032</v>
      </c>
      <c r="U36" s="3323">
        <v>7661</v>
      </c>
      <c r="V36" s="3323">
        <v>7267</v>
      </c>
      <c r="W36" s="3323">
        <v>8003</v>
      </c>
      <c r="X36" s="3323">
        <v>6989</v>
      </c>
      <c r="Y36" s="3323">
        <v>7164</v>
      </c>
      <c r="Z36" s="3323">
        <v>7413</v>
      </c>
      <c r="AA36" s="3323">
        <v>6548</v>
      </c>
      <c r="AB36" s="3323">
        <v>6315</v>
      </c>
      <c r="AC36" s="3323">
        <v>7654</v>
      </c>
      <c r="AD36" s="3323" t="s">
        <v>140</v>
      </c>
    </row>
    <row r="37" spans="1:30" x14ac:dyDescent="0.25">
      <c r="A37" s="3218" t="s">
        <v>162</v>
      </c>
      <c r="B37" s="3220">
        <v>853</v>
      </c>
      <c r="C37" s="3220">
        <v>691</v>
      </c>
      <c r="D37" s="3220">
        <v>764</v>
      </c>
      <c r="E37" s="3220">
        <v>1102</v>
      </c>
      <c r="F37" s="3220">
        <v>1367</v>
      </c>
      <c r="G37" s="3220">
        <v>1928</v>
      </c>
      <c r="H37" s="3220">
        <v>1860</v>
      </c>
      <c r="I37" s="3220">
        <v>318</v>
      </c>
      <c r="J37" s="3220">
        <v>313</v>
      </c>
      <c r="K37" s="3220">
        <v>689</v>
      </c>
      <c r="L37" s="3220">
        <v>544</v>
      </c>
      <c r="M37" s="3220">
        <v>893</v>
      </c>
      <c r="N37" s="3220">
        <v>1212</v>
      </c>
      <c r="O37" s="3220">
        <v>559</v>
      </c>
      <c r="P37" s="3220">
        <v>419</v>
      </c>
      <c r="Q37" s="3220">
        <v>461</v>
      </c>
      <c r="R37" s="3220">
        <v>451</v>
      </c>
      <c r="S37" s="3220">
        <v>296</v>
      </c>
      <c r="T37" s="3220">
        <v>342</v>
      </c>
      <c r="U37" s="3220">
        <v>288</v>
      </c>
      <c r="V37" s="3220">
        <v>336</v>
      </c>
      <c r="W37" s="3220">
        <v>360</v>
      </c>
      <c r="X37" s="3220">
        <v>322</v>
      </c>
      <c r="Y37" s="3220">
        <v>606</v>
      </c>
      <c r="Z37" s="3220">
        <v>2689</v>
      </c>
      <c r="AA37" s="3220">
        <v>15</v>
      </c>
      <c r="AB37" s="3220">
        <v>28</v>
      </c>
      <c r="AC37" s="3220">
        <v>139</v>
      </c>
      <c r="AD37" s="3220">
        <v>13</v>
      </c>
    </row>
    <row r="38" spans="1:30" x14ac:dyDescent="0.25">
      <c r="A38" s="3218" t="s">
        <v>163</v>
      </c>
      <c r="B38" s="3221">
        <v>45</v>
      </c>
      <c r="C38" s="3221">
        <v>68</v>
      </c>
      <c r="D38" s="3221">
        <v>90</v>
      </c>
      <c r="E38" s="3221">
        <v>90</v>
      </c>
      <c r="F38" s="3221">
        <v>82</v>
      </c>
      <c r="G38" s="3221">
        <v>78</v>
      </c>
      <c r="H38" s="3221">
        <v>80</v>
      </c>
      <c r="I38" s="3221">
        <v>82</v>
      </c>
      <c r="J38" s="3221">
        <v>86</v>
      </c>
      <c r="K38" s="3221">
        <v>104</v>
      </c>
      <c r="L38" s="3221">
        <v>108</v>
      </c>
      <c r="M38" s="3221">
        <v>100</v>
      </c>
      <c r="N38" s="3221">
        <v>128</v>
      </c>
      <c r="O38" s="3221">
        <v>166</v>
      </c>
      <c r="P38" s="3221">
        <v>135</v>
      </c>
      <c r="Q38" s="3221">
        <v>112</v>
      </c>
      <c r="R38" s="3221">
        <v>115</v>
      </c>
      <c r="S38" s="3221">
        <v>115</v>
      </c>
      <c r="T38" s="3221">
        <v>116</v>
      </c>
      <c r="U38" s="3221">
        <v>137</v>
      </c>
      <c r="V38" s="3221">
        <v>137</v>
      </c>
      <c r="W38" s="3221">
        <v>141</v>
      </c>
      <c r="X38" s="3221">
        <v>151</v>
      </c>
      <c r="Y38" s="3221">
        <v>144</v>
      </c>
      <c r="Z38" s="3221">
        <v>177</v>
      </c>
      <c r="AA38" s="3221">
        <v>147</v>
      </c>
      <c r="AB38" s="3221">
        <v>193</v>
      </c>
      <c r="AC38" s="3221">
        <v>220</v>
      </c>
      <c r="AD38" s="3221">
        <v>217</v>
      </c>
    </row>
    <row r="39" spans="1:30" x14ac:dyDescent="0.25">
      <c r="A39" s="3218" t="s">
        <v>164</v>
      </c>
      <c r="B39" s="3220">
        <v>170</v>
      </c>
      <c r="C39" s="3220">
        <v>184</v>
      </c>
      <c r="D39" s="3220">
        <v>224</v>
      </c>
      <c r="E39" s="3220">
        <v>169</v>
      </c>
      <c r="F39" s="3220">
        <v>161</v>
      </c>
      <c r="G39" s="3220">
        <v>192</v>
      </c>
      <c r="H39" s="3220">
        <v>194</v>
      </c>
      <c r="I39" s="3220">
        <v>202</v>
      </c>
      <c r="J39" s="3220">
        <v>214</v>
      </c>
      <c r="K39" s="3220">
        <v>137</v>
      </c>
      <c r="L39" s="3220">
        <v>114</v>
      </c>
      <c r="M39" s="3220">
        <v>200</v>
      </c>
      <c r="N39" s="3220">
        <v>423</v>
      </c>
      <c r="O39" s="3220">
        <v>597</v>
      </c>
      <c r="P39" s="3220">
        <v>669</v>
      </c>
      <c r="Q39" s="3220">
        <v>492</v>
      </c>
      <c r="R39" s="3220">
        <v>687</v>
      </c>
      <c r="S39" s="3220">
        <v>862</v>
      </c>
      <c r="T39" s="3220">
        <v>907</v>
      </c>
      <c r="U39" s="3220">
        <v>1004</v>
      </c>
      <c r="V39" s="3220">
        <v>1020</v>
      </c>
      <c r="W39" s="3220">
        <v>1016</v>
      </c>
      <c r="X39" s="3220">
        <v>1029</v>
      </c>
      <c r="Y39" s="3220">
        <v>937</v>
      </c>
      <c r="Z39" s="3220">
        <v>919</v>
      </c>
      <c r="AA39" s="3220">
        <v>871</v>
      </c>
      <c r="AB39" s="3220">
        <v>867</v>
      </c>
      <c r="AC39" s="3220">
        <v>845</v>
      </c>
      <c r="AD39" s="3220">
        <v>925</v>
      </c>
    </row>
    <row r="40" spans="1:30" x14ac:dyDescent="0.25">
      <c r="A40" s="3218" t="s">
        <v>165</v>
      </c>
      <c r="B40" s="3221">
        <v>501</v>
      </c>
      <c r="C40" s="3221">
        <v>794</v>
      </c>
      <c r="D40" s="3221">
        <v>1028</v>
      </c>
      <c r="E40" s="3221">
        <v>1328</v>
      </c>
      <c r="F40" s="3221">
        <v>1936</v>
      </c>
      <c r="G40" s="3221">
        <v>2981</v>
      </c>
      <c r="H40" s="3221">
        <v>2810</v>
      </c>
      <c r="I40" s="3221">
        <v>2790</v>
      </c>
      <c r="J40" s="3221">
        <v>3280</v>
      </c>
      <c r="K40" s="3221">
        <v>4191</v>
      </c>
      <c r="L40" s="3221">
        <v>3535</v>
      </c>
      <c r="M40" s="3221">
        <v>3325</v>
      </c>
      <c r="N40" s="3221">
        <v>3885</v>
      </c>
      <c r="O40" s="3221">
        <v>4072</v>
      </c>
      <c r="P40" s="3221">
        <v>3600</v>
      </c>
      <c r="Q40" s="3221">
        <v>3959</v>
      </c>
      <c r="R40" s="3221">
        <v>4530</v>
      </c>
      <c r="S40" s="3221">
        <v>4240</v>
      </c>
      <c r="T40" s="3221">
        <v>4506</v>
      </c>
      <c r="U40" s="3221">
        <v>4480</v>
      </c>
      <c r="V40" s="3221">
        <v>4577</v>
      </c>
      <c r="W40" s="3221">
        <v>5340</v>
      </c>
      <c r="X40" s="3221">
        <v>5604</v>
      </c>
      <c r="Y40" s="3221">
        <v>5655</v>
      </c>
      <c r="Z40" s="3221">
        <v>6205</v>
      </c>
      <c r="AA40" s="3221">
        <v>5484</v>
      </c>
      <c r="AB40" s="3221">
        <v>6290</v>
      </c>
      <c r="AC40" s="3221">
        <v>6885</v>
      </c>
      <c r="AD40" s="3221">
        <v>6768</v>
      </c>
    </row>
    <row r="41" spans="1:30" x14ac:dyDescent="0.25">
      <c r="A41" s="3218" t="s">
        <v>166</v>
      </c>
      <c r="B41" s="3220">
        <v>2404</v>
      </c>
      <c r="C41" s="3220">
        <v>3401</v>
      </c>
      <c r="D41" s="3220">
        <v>2614</v>
      </c>
      <c r="E41" s="3220">
        <v>2806</v>
      </c>
      <c r="F41" s="3220">
        <v>3289</v>
      </c>
      <c r="G41" s="3220">
        <v>3001</v>
      </c>
      <c r="H41" s="3220">
        <v>2787</v>
      </c>
      <c r="I41" s="3220">
        <v>3072</v>
      </c>
      <c r="J41" s="3220">
        <v>2903</v>
      </c>
      <c r="K41" s="3220">
        <v>3104</v>
      </c>
      <c r="L41" s="3220">
        <v>4160</v>
      </c>
      <c r="M41" s="3220">
        <v>5888</v>
      </c>
      <c r="N41" s="3220">
        <v>7093</v>
      </c>
      <c r="O41" s="3220">
        <v>7816</v>
      </c>
      <c r="P41" s="3220">
        <v>6109</v>
      </c>
      <c r="Q41" s="3220">
        <v>7407</v>
      </c>
      <c r="R41" s="3220">
        <v>8444</v>
      </c>
      <c r="S41" s="3220">
        <v>9588</v>
      </c>
      <c r="T41" s="3220">
        <v>10413</v>
      </c>
      <c r="U41" s="3220">
        <v>11306</v>
      </c>
      <c r="V41" s="3220">
        <v>13126</v>
      </c>
      <c r="W41" s="3220">
        <v>16859</v>
      </c>
      <c r="X41" s="3220">
        <v>17418</v>
      </c>
      <c r="Y41" s="3220">
        <v>14398</v>
      </c>
      <c r="Z41" s="3220">
        <v>14162</v>
      </c>
      <c r="AA41" s="3220">
        <v>12256</v>
      </c>
      <c r="AB41" s="3220">
        <v>17745</v>
      </c>
      <c r="AC41" s="3220">
        <v>16961</v>
      </c>
      <c r="AD41" s="3220">
        <v>15811</v>
      </c>
    </row>
    <row r="42" spans="1:30" x14ac:dyDescent="0.25">
      <c r="A42" s="3218" t="s">
        <v>167</v>
      </c>
      <c r="B42" s="3221" t="s">
        <v>140</v>
      </c>
      <c r="C42" s="3221" t="s">
        <v>140</v>
      </c>
      <c r="D42" s="3221" t="s">
        <v>140</v>
      </c>
      <c r="E42" s="3221" t="s">
        <v>140</v>
      </c>
      <c r="F42" s="3221" t="s">
        <v>140</v>
      </c>
      <c r="G42" s="3221">
        <v>102</v>
      </c>
      <c r="H42" s="3221">
        <v>87</v>
      </c>
      <c r="I42" s="3221">
        <v>100</v>
      </c>
      <c r="J42" s="3221">
        <v>145</v>
      </c>
      <c r="K42" s="3221">
        <v>188</v>
      </c>
      <c r="L42" s="3221">
        <v>344</v>
      </c>
      <c r="M42" s="3221">
        <v>444</v>
      </c>
      <c r="N42" s="3221">
        <v>541</v>
      </c>
      <c r="O42" s="3221">
        <v>376</v>
      </c>
      <c r="P42" s="3221">
        <v>248</v>
      </c>
      <c r="Q42" s="3221">
        <v>77</v>
      </c>
      <c r="R42" s="3221">
        <v>86</v>
      </c>
      <c r="S42" s="3221">
        <v>113</v>
      </c>
      <c r="T42" s="3221">
        <v>126</v>
      </c>
      <c r="U42" s="3221">
        <v>201</v>
      </c>
      <c r="V42" s="3221" t="s">
        <v>140</v>
      </c>
      <c r="W42" s="3221" t="s">
        <v>140</v>
      </c>
      <c r="X42" s="3221" t="s">
        <v>140</v>
      </c>
      <c r="Y42" s="3221" t="s">
        <v>140</v>
      </c>
      <c r="Z42" s="3221" t="s">
        <v>140</v>
      </c>
      <c r="AA42" s="3221" t="s">
        <v>140</v>
      </c>
      <c r="AB42" s="3221" t="s">
        <v>140</v>
      </c>
      <c r="AC42" s="3221" t="s">
        <v>140</v>
      </c>
      <c r="AD42" s="3221" t="s">
        <v>140</v>
      </c>
    </row>
    <row r="43" spans="1:30" x14ac:dyDescent="0.25">
      <c r="A43" s="3218" t="s">
        <v>168</v>
      </c>
      <c r="B43" s="3220" t="s">
        <v>140</v>
      </c>
      <c r="C43" s="3220" t="s">
        <v>140</v>
      </c>
      <c r="D43" s="3220" t="s">
        <v>140</v>
      </c>
      <c r="E43" s="3220" t="s">
        <v>140</v>
      </c>
      <c r="F43" s="3220" t="s">
        <v>140</v>
      </c>
      <c r="G43" s="3220" t="s">
        <v>140</v>
      </c>
      <c r="H43" s="3220" t="s">
        <v>140</v>
      </c>
      <c r="I43" s="3220" t="s">
        <v>140</v>
      </c>
      <c r="J43" s="3220" t="s">
        <v>140</v>
      </c>
      <c r="K43" s="3220" t="s">
        <v>140</v>
      </c>
      <c r="L43" s="3220" t="s">
        <v>140</v>
      </c>
      <c r="M43" s="3220" t="s">
        <v>140</v>
      </c>
      <c r="N43" s="3220" t="s">
        <v>140</v>
      </c>
      <c r="O43" s="3220" t="s">
        <v>140</v>
      </c>
      <c r="P43" s="3220" t="s">
        <v>140</v>
      </c>
      <c r="Q43" s="3220" t="s">
        <v>140</v>
      </c>
      <c r="R43" s="3220" t="s">
        <v>140</v>
      </c>
      <c r="S43" s="3220" t="s">
        <v>140</v>
      </c>
      <c r="T43" s="3220" t="s">
        <v>140</v>
      </c>
      <c r="U43" s="3220" t="s">
        <v>140</v>
      </c>
      <c r="V43" s="3220" t="s">
        <v>140</v>
      </c>
      <c r="W43" s="3220" t="s">
        <v>140</v>
      </c>
      <c r="X43" s="3220" t="s">
        <v>140</v>
      </c>
      <c r="Y43" s="3220" t="s">
        <v>140</v>
      </c>
      <c r="Z43" s="3220" t="s">
        <v>140</v>
      </c>
      <c r="AA43" s="3220" t="s">
        <v>140</v>
      </c>
      <c r="AB43" s="3220" t="s">
        <v>140</v>
      </c>
      <c r="AC43" s="3220" t="s">
        <v>140</v>
      </c>
      <c r="AD43" s="3220" t="s">
        <v>140</v>
      </c>
    </row>
    <row r="44" spans="1:30" x14ac:dyDescent="0.25">
      <c r="A44" s="3218" t="s">
        <v>169</v>
      </c>
      <c r="B44" s="3221">
        <v>6702</v>
      </c>
      <c r="C44" s="3221">
        <v>7462</v>
      </c>
      <c r="D44" s="3221">
        <v>6163</v>
      </c>
      <c r="E44" s="3221">
        <v>8162</v>
      </c>
      <c r="F44" s="3221">
        <v>10884</v>
      </c>
      <c r="G44" s="3221">
        <v>15013</v>
      </c>
      <c r="H44" s="3221">
        <v>12284</v>
      </c>
      <c r="I44" s="3221">
        <v>12294</v>
      </c>
      <c r="J44" s="3221">
        <v>8581</v>
      </c>
      <c r="K44" s="3221">
        <v>9914</v>
      </c>
      <c r="L44" s="3221">
        <v>11711</v>
      </c>
      <c r="M44" s="3221">
        <v>13769</v>
      </c>
      <c r="N44" s="3221">
        <v>15435</v>
      </c>
      <c r="O44" s="3221">
        <v>16145</v>
      </c>
      <c r="P44" s="3221">
        <v>14480</v>
      </c>
      <c r="Q44" s="3221">
        <v>18982</v>
      </c>
      <c r="R44" s="3221">
        <v>21966</v>
      </c>
      <c r="S44" s="3221">
        <v>23997</v>
      </c>
      <c r="T44" s="3221">
        <v>26437</v>
      </c>
      <c r="U44" s="3221">
        <v>29080</v>
      </c>
      <c r="V44" s="3221">
        <v>29913</v>
      </c>
      <c r="W44" s="3221">
        <v>28928</v>
      </c>
      <c r="X44" s="3221">
        <v>31169</v>
      </c>
      <c r="Y44" s="3221">
        <v>29113</v>
      </c>
      <c r="Z44" s="3221">
        <v>30719</v>
      </c>
      <c r="AA44" s="3221">
        <v>31380</v>
      </c>
      <c r="AB44" s="3221">
        <v>31164</v>
      </c>
      <c r="AC44" s="3221">
        <v>32451</v>
      </c>
      <c r="AD44" s="3221">
        <v>32469</v>
      </c>
    </row>
    <row r="45" spans="1:30" x14ac:dyDescent="0.25">
      <c r="A45" s="3218" t="s">
        <v>170</v>
      </c>
      <c r="B45" s="3220" t="s">
        <v>140</v>
      </c>
      <c r="C45" s="3220" t="s">
        <v>140</v>
      </c>
      <c r="D45" s="3220" t="s">
        <v>140</v>
      </c>
      <c r="E45" s="3220" t="s">
        <v>140</v>
      </c>
      <c r="F45" s="3220" t="s">
        <v>140</v>
      </c>
      <c r="G45" s="3220" t="s">
        <v>140</v>
      </c>
      <c r="H45" s="3220" t="s">
        <v>140</v>
      </c>
      <c r="I45" s="3220" t="s">
        <v>140</v>
      </c>
      <c r="J45" s="3220" t="s">
        <v>140</v>
      </c>
      <c r="K45" s="3220" t="s">
        <v>140</v>
      </c>
      <c r="L45" s="3220" t="s">
        <v>140</v>
      </c>
      <c r="M45" s="3220" t="s">
        <v>140</v>
      </c>
      <c r="N45" s="3220" t="s">
        <v>140</v>
      </c>
      <c r="O45" s="3220" t="s">
        <v>140</v>
      </c>
      <c r="P45" s="3220" t="s">
        <v>140</v>
      </c>
      <c r="Q45" s="3220" t="s">
        <v>140</v>
      </c>
      <c r="R45" s="3220" t="s">
        <v>140</v>
      </c>
      <c r="S45" s="3220" t="s">
        <v>140</v>
      </c>
      <c r="T45" s="3220" t="s">
        <v>140</v>
      </c>
      <c r="U45" s="3220" t="s">
        <v>140</v>
      </c>
      <c r="V45" s="3220" t="s">
        <v>140</v>
      </c>
      <c r="W45" s="3220" t="s">
        <v>140</v>
      </c>
      <c r="X45" s="3220" t="s">
        <v>140</v>
      </c>
      <c r="Y45" s="3220" t="s">
        <v>140</v>
      </c>
      <c r="Z45" s="3220" t="s">
        <v>140</v>
      </c>
      <c r="AA45" s="3220" t="s">
        <v>140</v>
      </c>
      <c r="AB45" s="3220" t="s">
        <v>140</v>
      </c>
      <c r="AC45" s="3220" t="s">
        <v>140</v>
      </c>
      <c r="AD45" s="3220" t="s">
        <v>140</v>
      </c>
    </row>
    <row r="46" spans="1:30" x14ac:dyDescent="0.25">
      <c r="A46" s="3218" t="s">
        <v>171</v>
      </c>
      <c r="B46" s="3221" t="s">
        <v>140</v>
      </c>
      <c r="C46" s="3221" t="s">
        <v>140</v>
      </c>
      <c r="D46" s="3221" t="s">
        <v>140</v>
      </c>
      <c r="E46" s="3221" t="s">
        <v>140</v>
      </c>
      <c r="F46" s="3221" t="s">
        <v>140</v>
      </c>
      <c r="G46" s="3221" t="s">
        <v>140</v>
      </c>
      <c r="H46" s="3221" t="s">
        <v>140</v>
      </c>
      <c r="I46" s="3221" t="s">
        <v>140</v>
      </c>
      <c r="J46" s="3221" t="s">
        <v>140</v>
      </c>
      <c r="K46" s="3221" t="s">
        <v>140</v>
      </c>
      <c r="L46" s="3221" t="s">
        <v>140</v>
      </c>
      <c r="M46" s="3221" t="s">
        <v>140</v>
      </c>
      <c r="N46" s="3221" t="s">
        <v>140</v>
      </c>
      <c r="O46" s="3221" t="s">
        <v>140</v>
      </c>
      <c r="P46" s="3221" t="s">
        <v>140</v>
      </c>
      <c r="Q46" s="3221" t="s">
        <v>140</v>
      </c>
      <c r="R46" s="3221" t="s">
        <v>140</v>
      </c>
      <c r="S46" s="3221" t="s">
        <v>140</v>
      </c>
      <c r="T46" s="3221" t="s">
        <v>140</v>
      </c>
      <c r="U46" s="3221" t="s">
        <v>140</v>
      </c>
      <c r="V46" s="3221" t="s">
        <v>140</v>
      </c>
      <c r="W46" s="3221" t="s">
        <v>140</v>
      </c>
      <c r="X46" s="3221" t="s">
        <v>140</v>
      </c>
      <c r="Y46" s="3221" t="s">
        <v>140</v>
      </c>
      <c r="Z46" s="3221" t="s">
        <v>140</v>
      </c>
      <c r="AA46" s="3221" t="s">
        <v>140</v>
      </c>
      <c r="AB46" s="3221" t="s">
        <v>140</v>
      </c>
      <c r="AC46" s="3221" t="s">
        <v>140</v>
      </c>
      <c r="AD46" s="3221" t="s">
        <v>140</v>
      </c>
    </row>
    <row r="47" spans="1:30" x14ac:dyDescent="0.25">
      <c r="A47" s="3218" t="s">
        <v>172</v>
      </c>
      <c r="B47" s="3220" t="s">
        <v>140</v>
      </c>
      <c r="C47" s="3220" t="s">
        <v>140</v>
      </c>
      <c r="D47" s="3220" t="s">
        <v>140</v>
      </c>
      <c r="E47" s="3220" t="s">
        <v>140</v>
      </c>
      <c r="F47" s="3220" t="s">
        <v>140</v>
      </c>
      <c r="G47" s="3220" t="s">
        <v>140</v>
      </c>
      <c r="H47" s="3220" t="s">
        <v>140</v>
      </c>
      <c r="I47" s="3220" t="s">
        <v>140</v>
      </c>
      <c r="J47" s="3220" t="s">
        <v>140</v>
      </c>
      <c r="K47" s="3220" t="s">
        <v>140</v>
      </c>
      <c r="L47" s="3220" t="s">
        <v>140</v>
      </c>
      <c r="M47" s="3220" t="s">
        <v>140</v>
      </c>
      <c r="N47" s="3220" t="s">
        <v>140</v>
      </c>
      <c r="O47" s="3220" t="s">
        <v>140</v>
      </c>
      <c r="P47" s="3220" t="s">
        <v>140</v>
      </c>
      <c r="Q47" s="3220" t="s">
        <v>140</v>
      </c>
      <c r="R47" s="3220" t="s">
        <v>140</v>
      </c>
      <c r="S47" s="3220" t="s">
        <v>140</v>
      </c>
      <c r="T47" s="3220" t="s">
        <v>140</v>
      </c>
      <c r="U47" s="3220" t="s">
        <v>140</v>
      </c>
      <c r="V47" s="3220" t="s">
        <v>140</v>
      </c>
      <c r="W47" s="3220" t="s">
        <v>140</v>
      </c>
      <c r="X47" s="3220" t="s">
        <v>140</v>
      </c>
      <c r="Y47" s="3220" t="s">
        <v>140</v>
      </c>
      <c r="Z47" s="3220" t="s">
        <v>140</v>
      </c>
      <c r="AA47" s="3220" t="s">
        <v>140</v>
      </c>
      <c r="AB47" s="3220" t="s">
        <v>140</v>
      </c>
      <c r="AC47" s="3220" t="s">
        <v>140</v>
      </c>
      <c r="AD47" s="3220" t="s">
        <v>140</v>
      </c>
    </row>
    <row r="48" spans="1:30" x14ac:dyDescent="0.25">
      <c r="A48" s="3218" t="s">
        <v>173</v>
      </c>
      <c r="B48" s="3221" t="s">
        <v>140</v>
      </c>
      <c r="C48" s="3221" t="s">
        <v>140</v>
      </c>
      <c r="D48" s="3221" t="s">
        <v>140</v>
      </c>
      <c r="E48" s="3221" t="s">
        <v>140</v>
      </c>
      <c r="F48" s="3221" t="s">
        <v>140</v>
      </c>
      <c r="G48" s="3221" t="s">
        <v>140</v>
      </c>
      <c r="H48" s="3221" t="s">
        <v>140</v>
      </c>
      <c r="I48" s="3221" t="s">
        <v>140</v>
      </c>
      <c r="J48" s="3221" t="s">
        <v>140</v>
      </c>
      <c r="K48" s="3221" t="s">
        <v>140</v>
      </c>
      <c r="L48" s="3221" t="s">
        <v>140</v>
      </c>
      <c r="M48" s="3221" t="s">
        <v>140</v>
      </c>
      <c r="N48" s="3221" t="s">
        <v>140</v>
      </c>
      <c r="O48" s="3221" t="s">
        <v>140</v>
      </c>
      <c r="P48" s="3221">
        <v>44768</v>
      </c>
      <c r="Q48" s="3221">
        <v>66105</v>
      </c>
      <c r="R48" s="3221">
        <v>81175</v>
      </c>
      <c r="S48" s="3221">
        <v>83311</v>
      </c>
      <c r="T48" s="3221">
        <v>113550</v>
      </c>
      <c r="U48" s="3221">
        <v>111296</v>
      </c>
      <c r="V48" s="3221">
        <v>128732</v>
      </c>
      <c r="W48" s="3221">
        <v>109267</v>
      </c>
      <c r="X48" s="3221">
        <v>116605</v>
      </c>
      <c r="Y48" s="3221">
        <v>75095</v>
      </c>
      <c r="Z48" s="3221">
        <v>68200</v>
      </c>
      <c r="AA48" s="3221">
        <v>61314</v>
      </c>
      <c r="AB48" s="3221">
        <v>62849</v>
      </c>
      <c r="AC48" s="3221">
        <v>107857</v>
      </c>
      <c r="AD48" s="3221">
        <v>89502</v>
      </c>
    </row>
    <row r="49" spans="1:35" ht="15.75" x14ac:dyDescent="0.25">
      <c r="A49" s="3280"/>
      <c r="B49" s="3279" t="s">
        <v>6</v>
      </c>
      <c r="C49" s="3279" t="s">
        <v>7</v>
      </c>
      <c r="D49" s="3279" t="s">
        <v>8</v>
      </c>
      <c r="E49" s="3279" t="s">
        <v>9</v>
      </c>
      <c r="F49" s="3279" t="s">
        <v>10</v>
      </c>
      <c r="G49" s="3279" t="s">
        <v>11</v>
      </c>
      <c r="H49" s="3279" t="s">
        <v>12</v>
      </c>
      <c r="I49" s="3279" t="s">
        <v>13</v>
      </c>
      <c r="J49" s="3279" t="s">
        <v>14</v>
      </c>
      <c r="K49" s="3279" t="s">
        <v>15</v>
      </c>
      <c r="L49" s="3279" t="s">
        <v>16</v>
      </c>
      <c r="M49" s="3279" t="s">
        <v>17</v>
      </c>
      <c r="N49" s="3279" t="s">
        <v>18</v>
      </c>
      <c r="O49" s="3279" t="s">
        <v>19</v>
      </c>
      <c r="P49" s="3279" t="s">
        <v>20</v>
      </c>
      <c r="Q49" s="3279" t="s">
        <v>21</v>
      </c>
      <c r="R49" s="3279" t="s">
        <v>22</v>
      </c>
      <c r="S49" s="3279" t="s">
        <v>23</v>
      </c>
      <c r="T49" s="3279" t="s">
        <v>24</v>
      </c>
      <c r="U49" s="3279" t="s">
        <v>25</v>
      </c>
      <c r="V49" s="3279" t="s">
        <v>26</v>
      </c>
      <c r="W49" s="3279" t="s">
        <v>27</v>
      </c>
      <c r="X49" s="3279" t="s">
        <v>28</v>
      </c>
      <c r="Y49" s="3279" t="s">
        <v>29</v>
      </c>
      <c r="Z49" s="3279" t="s">
        <v>30</v>
      </c>
      <c r="AA49" s="3279" t="s">
        <v>31</v>
      </c>
      <c r="AB49" s="3279" t="s">
        <v>32</v>
      </c>
      <c r="AC49" s="3279" t="s">
        <v>33</v>
      </c>
      <c r="AD49" s="3279" t="s">
        <v>34</v>
      </c>
      <c r="AI49" s="3309" t="s">
        <v>243</v>
      </c>
    </row>
    <row r="50" spans="1:35" x14ac:dyDescent="0.25">
      <c r="A50" s="3319" t="s">
        <v>96</v>
      </c>
      <c r="B50" s="3321">
        <f>B24/1000</f>
        <v>12.031000000000001</v>
      </c>
      <c r="C50" s="3321">
        <f t="shared" ref="C50:AD50" si="0">C24/1000</f>
        <v>12.523</v>
      </c>
      <c r="D50" s="3321">
        <f t="shared" si="0"/>
        <v>13.294</v>
      </c>
      <c r="E50" s="3321">
        <f t="shared" si="0"/>
        <v>14.039</v>
      </c>
      <c r="F50" s="3321">
        <f t="shared" si="0"/>
        <v>14.273999999999999</v>
      </c>
      <c r="G50" s="3321">
        <f t="shared" si="0"/>
        <v>15.670999999999999</v>
      </c>
      <c r="H50" s="3321">
        <f t="shared" si="0"/>
        <v>16.771999999999998</v>
      </c>
      <c r="I50" s="3321">
        <f t="shared" si="0"/>
        <v>18.012</v>
      </c>
      <c r="J50" s="3321">
        <f t="shared" si="0"/>
        <v>19.742999999999999</v>
      </c>
      <c r="K50" s="3321">
        <f t="shared" si="0"/>
        <v>22.206</v>
      </c>
      <c r="L50" s="3321">
        <f t="shared" si="0"/>
        <v>27.713000000000001</v>
      </c>
      <c r="M50" s="3321">
        <f t="shared" si="0"/>
        <v>31.312999999999999</v>
      </c>
      <c r="N50" s="3321">
        <f t="shared" si="0"/>
        <v>34.445</v>
      </c>
      <c r="O50" s="3321">
        <f t="shared" si="0"/>
        <v>39.789000000000001</v>
      </c>
      <c r="P50" s="3321">
        <f t="shared" si="0"/>
        <v>37.098999999999997</v>
      </c>
      <c r="Q50" s="3321">
        <f t="shared" si="0"/>
        <v>41.253</v>
      </c>
      <c r="R50" s="3321">
        <f t="shared" si="0"/>
        <v>43.805</v>
      </c>
      <c r="S50" s="3321">
        <f t="shared" si="0"/>
        <v>43.752000000000002</v>
      </c>
      <c r="T50" s="3321">
        <f t="shared" si="0"/>
        <v>28.681000000000001</v>
      </c>
      <c r="U50" s="3321">
        <f t="shared" si="0"/>
        <v>30.103000000000002</v>
      </c>
      <c r="V50" s="3321">
        <f t="shared" si="0"/>
        <v>30.463000000000001</v>
      </c>
      <c r="W50" s="3321">
        <f t="shared" si="0"/>
        <v>33.427</v>
      </c>
      <c r="X50" s="3321">
        <f t="shared" si="0"/>
        <v>32.591999999999999</v>
      </c>
      <c r="Y50" s="3321">
        <f t="shared" si="0"/>
        <v>43.088000000000001</v>
      </c>
      <c r="Z50" s="3321">
        <f t="shared" si="0"/>
        <v>45.808</v>
      </c>
      <c r="AA50" s="3321">
        <f t="shared" si="0"/>
        <v>40.954999999999998</v>
      </c>
      <c r="AB50" s="3321">
        <f t="shared" si="0"/>
        <v>60.929000000000002</v>
      </c>
      <c r="AC50" s="3321">
        <f t="shared" si="0"/>
        <v>62.55</v>
      </c>
      <c r="AD50" s="3321">
        <f t="shared" si="0"/>
        <v>67.533000000000001</v>
      </c>
      <c r="AE50" s="3073">
        <f>AD50-B50</f>
        <v>55.502000000000002</v>
      </c>
      <c r="AF50" s="3249">
        <f>AD50/B50*100-100</f>
        <v>461.32491064749399</v>
      </c>
      <c r="AG50" s="3249">
        <f>AD50/B50</f>
        <v>5.6132491064749397</v>
      </c>
    </row>
    <row r="51" spans="1:35" x14ac:dyDescent="0.25">
      <c r="A51" s="3320" t="s">
        <v>107</v>
      </c>
      <c r="B51" s="3321">
        <f t="shared" ref="B51:AD51" si="1">B44/1000</f>
        <v>6.702</v>
      </c>
      <c r="C51" s="3321">
        <f t="shared" si="1"/>
        <v>7.4619999999999997</v>
      </c>
      <c r="D51" s="3321">
        <f t="shared" si="1"/>
        <v>6.1630000000000003</v>
      </c>
      <c r="E51" s="3321">
        <f t="shared" si="1"/>
        <v>8.1620000000000008</v>
      </c>
      <c r="F51" s="3321">
        <f t="shared" si="1"/>
        <v>10.884</v>
      </c>
      <c r="G51" s="3321">
        <f t="shared" si="1"/>
        <v>15.013</v>
      </c>
      <c r="H51" s="3321">
        <f t="shared" si="1"/>
        <v>12.284000000000001</v>
      </c>
      <c r="I51" s="3321">
        <f t="shared" si="1"/>
        <v>12.294</v>
      </c>
      <c r="J51" s="3321">
        <f t="shared" si="1"/>
        <v>8.5809999999999995</v>
      </c>
      <c r="K51" s="3321">
        <f t="shared" si="1"/>
        <v>9.9139999999999997</v>
      </c>
      <c r="L51" s="3321">
        <f t="shared" si="1"/>
        <v>11.711</v>
      </c>
      <c r="M51" s="3321">
        <f t="shared" si="1"/>
        <v>13.769</v>
      </c>
      <c r="N51" s="3321">
        <f t="shared" si="1"/>
        <v>15.435</v>
      </c>
      <c r="O51" s="3321">
        <f t="shared" si="1"/>
        <v>16.145</v>
      </c>
      <c r="P51" s="3321">
        <f t="shared" si="1"/>
        <v>14.48</v>
      </c>
      <c r="Q51" s="3321">
        <f t="shared" si="1"/>
        <v>18.981999999999999</v>
      </c>
      <c r="R51" s="3321">
        <f t="shared" si="1"/>
        <v>21.966000000000001</v>
      </c>
      <c r="S51" s="3321">
        <f t="shared" si="1"/>
        <v>23.997</v>
      </c>
      <c r="T51" s="3321">
        <f t="shared" si="1"/>
        <v>26.437000000000001</v>
      </c>
      <c r="U51" s="3321">
        <f t="shared" si="1"/>
        <v>29.08</v>
      </c>
      <c r="V51" s="3321">
        <f t="shared" si="1"/>
        <v>29.913</v>
      </c>
      <c r="W51" s="3321">
        <f t="shared" si="1"/>
        <v>28.928000000000001</v>
      </c>
      <c r="X51" s="3321">
        <f t="shared" si="1"/>
        <v>31.169</v>
      </c>
      <c r="Y51" s="3321">
        <f t="shared" si="1"/>
        <v>29.113</v>
      </c>
      <c r="Z51" s="3321">
        <f t="shared" si="1"/>
        <v>30.719000000000001</v>
      </c>
      <c r="AA51" s="3321">
        <f t="shared" si="1"/>
        <v>31.38</v>
      </c>
      <c r="AB51" s="3321">
        <f t="shared" si="1"/>
        <v>31.164000000000001</v>
      </c>
      <c r="AC51" s="3321">
        <f t="shared" si="1"/>
        <v>32.451000000000001</v>
      </c>
      <c r="AD51" s="3321">
        <f t="shared" si="1"/>
        <v>32.469000000000001</v>
      </c>
      <c r="AE51" s="3073">
        <f>AD51-B51</f>
        <v>25.767000000000003</v>
      </c>
      <c r="AF51" s="3249">
        <f>AD51/B51*100-100</f>
        <v>384.46732318710832</v>
      </c>
      <c r="AG51" s="3249">
        <f>AD51/B51</f>
        <v>4.8446732318710835</v>
      </c>
    </row>
    <row r="52" spans="1:35" x14ac:dyDescent="0.25">
      <c r="A52" t="s">
        <v>100</v>
      </c>
      <c r="B52" s="3073">
        <f>B33/1000</f>
        <v>4.2930000000000001</v>
      </c>
      <c r="C52" s="3073">
        <f t="shared" ref="C52:AD52" si="2">C33/1000</f>
        <v>4.335</v>
      </c>
      <c r="D52" s="3073">
        <f t="shared" si="2"/>
        <v>5.6109999999999998</v>
      </c>
      <c r="E52" s="3073">
        <f t="shared" si="2"/>
        <v>5.9960000000000004</v>
      </c>
      <c r="F52" s="3073">
        <f t="shared" si="2"/>
        <v>6.8170000000000002</v>
      </c>
      <c r="G52" s="3073">
        <f t="shared" si="2"/>
        <v>7.1230000000000002</v>
      </c>
      <c r="H52" s="3073">
        <f t="shared" si="2"/>
        <v>9.93</v>
      </c>
      <c r="I52" s="3073">
        <f t="shared" si="2"/>
        <v>10.717000000000001</v>
      </c>
      <c r="J52" s="3073">
        <f t="shared" si="2"/>
        <v>9.2309999999999999</v>
      </c>
      <c r="K52" s="3073">
        <f t="shared" si="2"/>
        <v>10.077</v>
      </c>
      <c r="L52" s="3073">
        <f t="shared" si="2"/>
        <v>8.9079999999999995</v>
      </c>
      <c r="M52" s="3073">
        <f t="shared" si="2"/>
        <v>11.641999999999999</v>
      </c>
      <c r="N52" s="3073">
        <f t="shared" si="2"/>
        <v>13.151999999999999</v>
      </c>
      <c r="O52" s="3073">
        <f t="shared" si="2"/>
        <v>15.87</v>
      </c>
      <c r="P52" s="3073">
        <f t="shared" si="2"/>
        <v>11.648999999999999</v>
      </c>
      <c r="Q52" s="3073">
        <f t="shared" si="2"/>
        <v>10.885999999999999</v>
      </c>
      <c r="R52" s="3073">
        <f t="shared" si="2"/>
        <v>9.5190000000000001</v>
      </c>
      <c r="S52" s="3073">
        <f t="shared" si="2"/>
        <v>10.407999999999999</v>
      </c>
      <c r="T52" s="3073">
        <f t="shared" si="2"/>
        <v>10.381</v>
      </c>
      <c r="U52" s="3073">
        <f t="shared" si="2"/>
        <v>11.101000000000001</v>
      </c>
      <c r="V52" s="3073">
        <f t="shared" si="2"/>
        <v>10.923</v>
      </c>
      <c r="W52" s="3073">
        <f t="shared" si="2"/>
        <v>11.177</v>
      </c>
      <c r="X52" s="3073">
        <f t="shared" si="2"/>
        <v>11.59</v>
      </c>
      <c r="Y52" s="3073">
        <f t="shared" si="2"/>
        <v>13.302</v>
      </c>
      <c r="Z52" s="3073">
        <f t="shared" si="2"/>
        <v>16.818999999999999</v>
      </c>
      <c r="AA52" s="3073">
        <f t="shared" si="2"/>
        <v>15.198</v>
      </c>
      <c r="AB52" s="3073">
        <f t="shared" si="2"/>
        <v>14.795999999999999</v>
      </c>
      <c r="AC52" s="3073">
        <f t="shared" si="2"/>
        <v>16.376000000000001</v>
      </c>
      <c r="AD52" s="3073">
        <f t="shared" si="2"/>
        <v>19.574999999999999</v>
      </c>
      <c r="AE52" s="3073">
        <f t="shared" ref="AE52:AE54" si="3">AD52-B52</f>
        <v>15.282</v>
      </c>
      <c r="AF52" s="3249">
        <f t="shared" ref="AF52:AF54" si="4">AD52/B52*100-100</f>
        <v>355.97484276729557</v>
      </c>
      <c r="AG52" s="3249">
        <f t="shared" ref="AG52:AG54" si="5">AD52/B52</f>
        <v>4.5597484276729556</v>
      </c>
    </row>
    <row r="53" spans="1:35" x14ac:dyDescent="0.25">
      <c r="A53" s="3320" t="s">
        <v>92</v>
      </c>
      <c r="B53" s="3321">
        <f>B15/1000</f>
        <v>6.5460000000000003</v>
      </c>
      <c r="C53" s="3321">
        <f t="shared" ref="C53:AD53" si="6">C15/1000</f>
        <v>5.4480000000000004</v>
      </c>
      <c r="D53" s="3321">
        <f t="shared" si="6"/>
        <v>5.298</v>
      </c>
      <c r="E53" s="3321">
        <f t="shared" si="6"/>
        <v>6.9939999999999998</v>
      </c>
      <c r="F53" s="3321">
        <f t="shared" si="6"/>
        <v>7.7690000000000001</v>
      </c>
      <c r="G53" s="3321">
        <f t="shared" si="6"/>
        <v>9.4719999999999995</v>
      </c>
      <c r="H53" s="3321">
        <f t="shared" si="6"/>
        <v>10.249000000000001</v>
      </c>
      <c r="I53" s="3321">
        <f t="shared" si="6"/>
        <v>9.3239999999999998</v>
      </c>
      <c r="J53" s="3321">
        <f t="shared" si="6"/>
        <v>10.608000000000001</v>
      </c>
      <c r="K53" s="3321">
        <f t="shared" si="6"/>
        <v>10.756</v>
      </c>
      <c r="L53" s="3321">
        <f t="shared" si="6"/>
        <v>11.002000000000001</v>
      </c>
      <c r="M53" s="3321">
        <f t="shared" si="6"/>
        <v>11.616</v>
      </c>
      <c r="N53" s="3321">
        <f t="shared" si="6"/>
        <v>12.589</v>
      </c>
      <c r="O53" s="3321">
        <f t="shared" si="6"/>
        <v>14.17</v>
      </c>
      <c r="P53" s="3321">
        <f t="shared" si="6"/>
        <v>11.686</v>
      </c>
      <c r="Q53" s="3321">
        <f t="shared" si="6"/>
        <v>11.994999999999999</v>
      </c>
      <c r="R53" s="3321">
        <f t="shared" si="6"/>
        <v>12.565</v>
      </c>
      <c r="S53" s="3321">
        <f t="shared" si="6"/>
        <v>13.169</v>
      </c>
      <c r="T53" s="3321">
        <f t="shared" si="6"/>
        <v>13.509</v>
      </c>
      <c r="U53" s="3321">
        <f t="shared" si="6"/>
        <v>13.896000000000001</v>
      </c>
      <c r="V53" s="3321">
        <f t="shared" si="6"/>
        <v>14.271000000000001</v>
      </c>
      <c r="W53" s="3321">
        <f t="shared" si="6"/>
        <v>14.497</v>
      </c>
      <c r="X53" s="3321">
        <f t="shared" si="6"/>
        <v>15.521000000000001</v>
      </c>
      <c r="Y53" s="3321">
        <f t="shared" si="6"/>
        <v>15.929</v>
      </c>
      <c r="Z53" s="3321">
        <f t="shared" si="6"/>
        <v>17.318000000000001</v>
      </c>
      <c r="AA53" s="3321">
        <f t="shared" si="6"/>
        <v>15.855</v>
      </c>
      <c r="AB53" s="3321">
        <f t="shared" si="6"/>
        <v>19.873000000000001</v>
      </c>
      <c r="AC53" s="3321">
        <f t="shared" si="6"/>
        <v>22.469000000000001</v>
      </c>
      <c r="AD53" s="3321">
        <f t="shared" si="6"/>
        <v>23.256</v>
      </c>
      <c r="AE53" s="3073">
        <f t="shared" ref="AE53" si="7">AD53-B53</f>
        <v>16.71</v>
      </c>
      <c r="AF53" s="3249">
        <f t="shared" ref="AF53" si="8">AD53/B53*100-100</f>
        <v>255.27039413382215</v>
      </c>
      <c r="AG53" s="3249">
        <f t="shared" ref="AG53" si="9">AD53/B53</f>
        <v>3.5527039413382218</v>
      </c>
    </row>
    <row r="54" spans="1:35" x14ac:dyDescent="0.25">
      <c r="A54" t="s">
        <v>106</v>
      </c>
      <c r="B54" s="3073">
        <f>B41/1000</f>
        <v>2.4039999999999999</v>
      </c>
      <c r="C54" s="3073">
        <f t="shared" ref="C54:AD54" si="10">C41/1000</f>
        <v>3.4009999999999998</v>
      </c>
      <c r="D54" s="3073">
        <f t="shared" si="10"/>
        <v>2.6139999999999999</v>
      </c>
      <c r="E54" s="3073">
        <f t="shared" si="10"/>
        <v>2.806</v>
      </c>
      <c r="F54" s="3073">
        <f t="shared" si="10"/>
        <v>3.2890000000000001</v>
      </c>
      <c r="G54" s="3073">
        <f t="shared" si="10"/>
        <v>3.0009999999999999</v>
      </c>
      <c r="H54" s="3073">
        <f t="shared" si="10"/>
        <v>2.7869999999999999</v>
      </c>
      <c r="I54" s="3073">
        <f t="shared" si="10"/>
        <v>3.0720000000000001</v>
      </c>
      <c r="J54" s="3073">
        <f t="shared" si="10"/>
        <v>2.903</v>
      </c>
      <c r="K54" s="3073">
        <f t="shared" si="10"/>
        <v>3.1040000000000001</v>
      </c>
      <c r="L54" s="3073">
        <f t="shared" si="10"/>
        <v>4.16</v>
      </c>
      <c r="M54" s="3073">
        <f t="shared" si="10"/>
        <v>5.8879999999999999</v>
      </c>
      <c r="N54" s="3073">
        <f t="shared" si="10"/>
        <v>7.093</v>
      </c>
      <c r="O54" s="3073">
        <f t="shared" si="10"/>
        <v>7.8159999999999998</v>
      </c>
      <c r="P54" s="3073">
        <f t="shared" si="10"/>
        <v>6.109</v>
      </c>
      <c r="Q54" s="3073">
        <f t="shared" si="10"/>
        <v>7.407</v>
      </c>
      <c r="R54" s="3073">
        <f t="shared" si="10"/>
        <v>8.4440000000000008</v>
      </c>
      <c r="S54" s="3073">
        <f t="shared" si="10"/>
        <v>9.5879999999999992</v>
      </c>
      <c r="T54" s="3073">
        <f t="shared" si="10"/>
        <v>10.413</v>
      </c>
      <c r="U54" s="3073">
        <f t="shared" si="10"/>
        <v>11.305999999999999</v>
      </c>
      <c r="V54" s="3073">
        <f t="shared" si="10"/>
        <v>13.125999999999999</v>
      </c>
      <c r="W54" s="3073">
        <f t="shared" si="10"/>
        <v>16.859000000000002</v>
      </c>
      <c r="X54" s="3073">
        <f t="shared" si="10"/>
        <v>17.417999999999999</v>
      </c>
      <c r="Y54" s="3073">
        <f t="shared" si="10"/>
        <v>14.398</v>
      </c>
      <c r="Z54" s="3073">
        <f t="shared" si="10"/>
        <v>14.162000000000001</v>
      </c>
      <c r="AA54" s="3073">
        <f t="shared" si="10"/>
        <v>12.256</v>
      </c>
      <c r="AB54" s="3073">
        <f t="shared" si="10"/>
        <v>17.745000000000001</v>
      </c>
      <c r="AC54" s="3073">
        <f t="shared" si="10"/>
        <v>16.960999999999999</v>
      </c>
      <c r="AD54" s="3073">
        <f t="shared" si="10"/>
        <v>15.811</v>
      </c>
      <c r="AE54" s="3073">
        <f t="shared" si="3"/>
        <v>13.407</v>
      </c>
      <c r="AF54" s="3249">
        <f t="shared" si="4"/>
        <v>557.69550748752079</v>
      </c>
      <c r="AG54" s="3249">
        <f t="shared" si="5"/>
        <v>6.5769550748752081</v>
      </c>
    </row>
    <row r="55" spans="1:35" x14ac:dyDescent="0.25">
      <c r="A55" t="s">
        <v>114</v>
      </c>
    </row>
    <row r="56" spans="1:35" x14ac:dyDescent="0.25">
      <c r="A56" t="s">
        <v>103</v>
      </c>
    </row>
  </sheetData>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AF158"/>
  <sheetViews>
    <sheetView topLeftCell="A21" workbookViewId="0">
      <selection activeCell="C124" sqref="C124"/>
    </sheetView>
  </sheetViews>
  <sheetFormatPr baseColWidth="10" defaultColWidth="9.140625" defaultRowHeight="15" x14ac:dyDescent="0.25"/>
  <cols>
    <col min="2" max="2" width="35" customWidth="1"/>
    <col min="3" max="30" width="14" customWidth="1"/>
    <col min="31" max="31" width="12" customWidth="1"/>
  </cols>
  <sheetData>
    <row r="1" spans="2:31" x14ac:dyDescent="0.25">
      <c r="B1" s="3160" t="s">
        <v>78</v>
      </c>
    </row>
    <row r="2" spans="2:31" x14ac:dyDescent="0.25">
      <c r="B2" s="3161" t="s">
        <v>193</v>
      </c>
    </row>
    <row r="3" spans="2:31" x14ac:dyDescent="0.25">
      <c r="B3" s="3161" t="s">
        <v>2</v>
      </c>
    </row>
    <row r="4" spans="2:31" x14ac:dyDescent="0.25">
      <c r="B4" s="3161" t="s">
        <v>194</v>
      </c>
    </row>
    <row r="5" spans="2:31" x14ac:dyDescent="0.25">
      <c r="B5" s="3161" t="s">
        <v>4</v>
      </c>
    </row>
    <row r="7" spans="2:31" ht="30" customHeight="1" x14ac:dyDescent="0.25">
      <c r="B7" s="3162" t="s">
        <v>5</v>
      </c>
      <c r="C7" s="3163" t="s">
        <v>6</v>
      </c>
      <c r="D7" s="3163" t="s">
        <v>7</v>
      </c>
      <c r="E7" s="3163" t="s">
        <v>8</v>
      </c>
      <c r="F7" s="3163" t="s">
        <v>9</v>
      </c>
      <c r="G7" s="3163" t="s">
        <v>10</v>
      </c>
      <c r="H7" s="3163" t="s">
        <v>11</v>
      </c>
      <c r="I7" s="3163" t="s">
        <v>12</v>
      </c>
      <c r="J7" s="3163" t="s">
        <v>13</v>
      </c>
      <c r="K7" s="3163" t="s">
        <v>14</v>
      </c>
      <c r="L7" s="3163" t="s">
        <v>15</v>
      </c>
      <c r="M7" s="3163" t="s">
        <v>16</v>
      </c>
      <c r="N7" s="3163" t="s">
        <v>17</v>
      </c>
      <c r="O7" s="3163" t="s">
        <v>18</v>
      </c>
      <c r="P7" s="3163" t="s">
        <v>19</v>
      </c>
      <c r="Q7" s="3163" t="s">
        <v>20</v>
      </c>
      <c r="R7" s="3163" t="s">
        <v>21</v>
      </c>
      <c r="S7" s="3163" t="s">
        <v>22</v>
      </c>
      <c r="T7" s="3163" t="s">
        <v>23</v>
      </c>
      <c r="U7" s="3163" t="s">
        <v>24</v>
      </c>
      <c r="V7" s="3163" t="s">
        <v>25</v>
      </c>
      <c r="W7" s="3163" t="s">
        <v>26</v>
      </c>
      <c r="X7" s="3163" t="s">
        <v>27</v>
      </c>
      <c r="Y7" s="3163" t="s">
        <v>28</v>
      </c>
      <c r="Z7" s="3163" t="s">
        <v>29</v>
      </c>
      <c r="AA7" s="3163" t="s">
        <v>30</v>
      </c>
      <c r="AB7" s="3163" t="s">
        <v>31</v>
      </c>
      <c r="AC7" s="3163" t="s">
        <v>32</v>
      </c>
      <c r="AD7" s="3163" t="s">
        <v>33</v>
      </c>
      <c r="AE7" s="3163" t="s">
        <v>34</v>
      </c>
    </row>
    <row r="8" spans="2:31" x14ac:dyDescent="0.25">
      <c r="B8" s="3164" t="s">
        <v>195</v>
      </c>
      <c r="C8" s="3165" t="s">
        <v>35</v>
      </c>
      <c r="D8" s="3165" t="s">
        <v>35</v>
      </c>
      <c r="E8" s="3165" t="s">
        <v>35</v>
      </c>
      <c r="F8" s="3165" t="s">
        <v>35</v>
      </c>
      <c r="G8" s="3165" t="s">
        <v>35</v>
      </c>
      <c r="H8" s="3165" t="s">
        <v>35</v>
      </c>
      <c r="I8" s="3165" t="s">
        <v>35</v>
      </c>
      <c r="J8" s="3165" t="s">
        <v>35</v>
      </c>
      <c r="K8" s="3165" t="s">
        <v>35</v>
      </c>
      <c r="L8" s="3165" t="s">
        <v>35</v>
      </c>
      <c r="M8" s="3165" t="s">
        <v>35</v>
      </c>
      <c r="N8" s="3165" t="s">
        <v>35</v>
      </c>
      <c r="O8" s="3165" t="s">
        <v>35</v>
      </c>
      <c r="P8" s="3165" t="s">
        <v>35</v>
      </c>
      <c r="Q8" s="3165" t="s">
        <v>35</v>
      </c>
      <c r="R8" s="3165" t="s">
        <v>35</v>
      </c>
      <c r="S8" s="3165" t="s">
        <v>35</v>
      </c>
      <c r="T8" s="3165" t="s">
        <v>35</v>
      </c>
      <c r="U8" s="3165" t="s">
        <v>35</v>
      </c>
      <c r="V8" s="3165" t="s">
        <v>35</v>
      </c>
      <c r="W8" s="3165" t="s">
        <v>35</v>
      </c>
      <c r="X8" s="3165" t="s">
        <v>35</v>
      </c>
      <c r="Y8" s="3165" t="s">
        <v>35</v>
      </c>
      <c r="Z8" s="3165" t="s">
        <v>35</v>
      </c>
      <c r="AA8" s="3165" t="s">
        <v>35</v>
      </c>
      <c r="AB8" s="3165" t="s">
        <v>35</v>
      </c>
      <c r="AC8" s="3165" t="s">
        <v>35</v>
      </c>
      <c r="AD8" s="3165" t="s">
        <v>35</v>
      </c>
      <c r="AE8" s="3165" t="s">
        <v>35</v>
      </c>
    </row>
    <row r="9" spans="2:31" ht="15" customHeight="1" x14ac:dyDescent="0.25">
      <c r="B9" s="4130" t="s">
        <v>36</v>
      </c>
      <c r="C9" s="4131"/>
      <c r="D9" s="4131"/>
      <c r="E9" s="4131"/>
      <c r="F9" s="4131"/>
      <c r="G9" s="4131"/>
      <c r="H9" s="4131"/>
      <c r="I9" s="4131"/>
      <c r="J9" s="4131"/>
      <c r="K9" s="4131"/>
      <c r="L9" s="4131"/>
      <c r="M9" s="4131"/>
      <c r="N9" s="4131"/>
      <c r="O9" s="4131"/>
      <c r="P9" s="4131"/>
      <c r="Q9" s="4131"/>
      <c r="R9" s="4131"/>
      <c r="S9" s="4131"/>
      <c r="T9" s="4131"/>
      <c r="U9" s="4131"/>
      <c r="V9" s="4131"/>
      <c r="W9" s="4131"/>
      <c r="X9" s="4131"/>
      <c r="Y9" s="4131"/>
      <c r="Z9" s="4131"/>
      <c r="AA9" s="4131"/>
      <c r="AB9" s="4131"/>
      <c r="AC9" s="4131"/>
      <c r="AD9" s="4131"/>
      <c r="AE9" s="4132" t="s">
        <v>35</v>
      </c>
    </row>
    <row r="10" spans="2:31" ht="30" customHeight="1" x14ac:dyDescent="0.25">
      <c r="B10" s="4130" t="s">
        <v>196</v>
      </c>
      <c r="C10" s="4131"/>
      <c r="D10" s="4131"/>
      <c r="E10" s="4131"/>
      <c r="F10" s="4131"/>
      <c r="G10" s="4131"/>
      <c r="H10" s="4131"/>
      <c r="I10" s="4131"/>
      <c r="J10" s="4131"/>
      <c r="K10" s="4131"/>
      <c r="L10" s="4131"/>
      <c r="M10" s="4131"/>
      <c r="N10" s="4131"/>
      <c r="O10" s="4131"/>
      <c r="P10" s="4131"/>
      <c r="Q10" s="4131"/>
      <c r="R10" s="4131"/>
      <c r="S10" s="4131"/>
      <c r="T10" s="4131"/>
      <c r="U10" s="4131"/>
      <c r="V10" s="4131"/>
      <c r="W10" s="4131"/>
      <c r="X10" s="4131"/>
      <c r="Y10" s="4131"/>
      <c r="Z10" s="4131"/>
      <c r="AA10" s="4131"/>
      <c r="AB10" s="4131"/>
      <c r="AC10" s="4131"/>
      <c r="AD10" s="4131"/>
      <c r="AE10" s="4133"/>
    </row>
    <row r="11" spans="2:31" x14ac:dyDescent="0.25">
      <c r="B11" s="3166" t="s">
        <v>39</v>
      </c>
      <c r="C11" s="3167">
        <v>136219</v>
      </c>
      <c r="D11" s="3167">
        <v>132417</v>
      </c>
      <c r="E11" s="3167">
        <v>146364</v>
      </c>
      <c r="F11" s="3167">
        <v>156514</v>
      </c>
      <c r="G11" s="3167">
        <v>168661</v>
      </c>
      <c r="H11" s="3167">
        <v>159294</v>
      </c>
      <c r="I11" s="3167">
        <v>190339</v>
      </c>
      <c r="J11" s="3167">
        <v>170884</v>
      </c>
      <c r="K11" s="3167">
        <v>199665</v>
      </c>
      <c r="L11" s="3167">
        <v>208291</v>
      </c>
      <c r="M11" s="3167">
        <v>231611</v>
      </c>
      <c r="N11" s="3167">
        <v>256493</v>
      </c>
      <c r="O11" s="3167">
        <v>262025</v>
      </c>
      <c r="P11" s="3167">
        <v>256839</v>
      </c>
      <c r="Q11" s="3167">
        <v>247830</v>
      </c>
      <c r="R11" s="3167">
        <v>227892</v>
      </c>
      <c r="S11" s="3167">
        <v>236167</v>
      </c>
      <c r="T11" s="3167">
        <v>239340</v>
      </c>
      <c r="U11" s="3167">
        <v>234095</v>
      </c>
      <c r="V11" s="3167">
        <v>230855</v>
      </c>
      <c r="W11" s="3167">
        <v>237255</v>
      </c>
      <c r="X11" s="3167">
        <v>259130</v>
      </c>
      <c r="Y11" s="3167">
        <v>264499</v>
      </c>
      <c r="Z11" s="3167">
        <v>293168</v>
      </c>
      <c r="AA11" s="3168">
        <v>265285</v>
      </c>
      <c r="AB11" s="3168">
        <v>239491</v>
      </c>
      <c r="AC11" s="3168">
        <v>255768</v>
      </c>
      <c r="AD11" s="3168">
        <v>322403</v>
      </c>
      <c r="AE11" s="3168">
        <v>313514</v>
      </c>
    </row>
    <row r="12" spans="2:31" ht="15" customHeight="1" x14ac:dyDescent="0.25">
      <c r="B12" s="4130" t="s">
        <v>44</v>
      </c>
      <c r="C12" s="4131"/>
      <c r="D12" s="4131"/>
      <c r="E12" s="4131"/>
      <c r="F12" s="4131"/>
      <c r="G12" s="4131"/>
      <c r="H12" s="4131"/>
      <c r="I12" s="4131"/>
      <c r="J12" s="4131"/>
      <c r="K12" s="4131"/>
      <c r="L12" s="4131"/>
      <c r="M12" s="4131"/>
      <c r="N12" s="4131"/>
      <c r="O12" s="4131"/>
      <c r="P12" s="4131"/>
      <c r="Q12" s="4131"/>
      <c r="R12" s="4131"/>
      <c r="S12" s="4131"/>
      <c r="T12" s="4131"/>
      <c r="U12" s="4131"/>
      <c r="V12" s="4131"/>
      <c r="W12" s="4131"/>
      <c r="X12" s="4131"/>
      <c r="Y12" s="4131"/>
      <c r="Z12" s="4131"/>
      <c r="AA12" s="4131"/>
      <c r="AB12" s="4131"/>
      <c r="AC12" s="4131"/>
      <c r="AD12" s="4131"/>
      <c r="AE12" s="4132" t="s">
        <v>35</v>
      </c>
    </row>
    <row r="13" spans="2:31" ht="30" customHeight="1" x14ac:dyDescent="0.25">
      <c r="B13" s="4130" t="s">
        <v>197</v>
      </c>
      <c r="C13" s="4131"/>
      <c r="D13" s="4131"/>
      <c r="E13" s="4131"/>
      <c r="F13" s="4131"/>
      <c r="G13" s="4131"/>
      <c r="H13" s="4131"/>
      <c r="I13" s="4131"/>
      <c r="J13" s="4131"/>
      <c r="K13" s="4131"/>
      <c r="L13" s="4131"/>
      <c r="M13" s="4131"/>
      <c r="N13" s="4131"/>
      <c r="O13" s="4131"/>
      <c r="P13" s="4131"/>
      <c r="Q13" s="4131"/>
      <c r="R13" s="4131"/>
      <c r="S13" s="4131"/>
      <c r="T13" s="4131"/>
      <c r="U13" s="4131"/>
      <c r="V13" s="4131"/>
      <c r="W13" s="4131"/>
      <c r="X13" s="4131"/>
      <c r="Y13" s="4131"/>
      <c r="Z13" s="4131"/>
      <c r="AA13" s="4131"/>
      <c r="AB13" s="4131"/>
      <c r="AC13" s="4131"/>
      <c r="AD13" s="4131"/>
      <c r="AE13" s="4133"/>
    </row>
    <row r="14" spans="2:31" x14ac:dyDescent="0.25">
      <c r="B14" s="3166" t="s">
        <v>39</v>
      </c>
      <c r="C14" s="3169" t="s">
        <v>35</v>
      </c>
      <c r="D14" s="3169" t="s">
        <v>35</v>
      </c>
      <c r="E14" s="3169" t="s">
        <v>35</v>
      </c>
      <c r="F14" s="3169" t="s">
        <v>35</v>
      </c>
      <c r="G14" s="3169" t="s">
        <v>35</v>
      </c>
      <c r="H14" s="3169" t="s">
        <v>35</v>
      </c>
      <c r="I14" s="3169" t="s">
        <v>35</v>
      </c>
      <c r="J14" s="3169" t="s">
        <v>35</v>
      </c>
      <c r="K14" s="3169" t="s">
        <v>35</v>
      </c>
      <c r="L14" s="3169" t="s">
        <v>35</v>
      </c>
      <c r="M14" s="3169" t="s">
        <v>35</v>
      </c>
      <c r="N14" s="3169" t="s">
        <v>35</v>
      </c>
      <c r="O14" s="3169" t="s">
        <v>35</v>
      </c>
      <c r="P14" s="3169" t="s">
        <v>35</v>
      </c>
      <c r="Q14" s="3169" t="s">
        <v>35</v>
      </c>
      <c r="R14" s="3169" t="s">
        <v>35</v>
      </c>
      <c r="S14" s="3169" t="s">
        <v>35</v>
      </c>
      <c r="T14" s="3169" t="s">
        <v>35</v>
      </c>
      <c r="U14" s="3169" t="s">
        <v>35</v>
      </c>
      <c r="V14" s="3169" t="s">
        <v>35</v>
      </c>
      <c r="W14" s="3169" t="s">
        <v>35</v>
      </c>
      <c r="X14" s="3169" t="s">
        <v>35</v>
      </c>
      <c r="Y14" s="3169" t="s">
        <v>35</v>
      </c>
      <c r="Z14" s="3169" t="s">
        <v>35</v>
      </c>
      <c r="AA14" s="3169" t="s">
        <v>35</v>
      </c>
      <c r="AB14" s="3169" t="s">
        <v>35</v>
      </c>
      <c r="AC14" s="3169" t="s">
        <v>35</v>
      </c>
      <c r="AD14" s="3169" t="s">
        <v>35</v>
      </c>
      <c r="AE14" s="3169" t="s">
        <v>35</v>
      </c>
    </row>
    <row r="15" spans="2:31" x14ac:dyDescent="0.25">
      <c r="B15" s="3166" t="s">
        <v>47</v>
      </c>
      <c r="C15" s="3167">
        <v>6500</v>
      </c>
      <c r="D15" s="3167">
        <v>6781</v>
      </c>
      <c r="E15" s="3167">
        <v>7833</v>
      </c>
      <c r="F15" s="3167">
        <v>8560</v>
      </c>
      <c r="G15" s="3167">
        <v>10781</v>
      </c>
      <c r="H15" s="3167">
        <v>13453</v>
      </c>
      <c r="I15" s="3167">
        <v>11943</v>
      </c>
      <c r="J15" s="3167">
        <v>14041</v>
      </c>
      <c r="K15" s="3167">
        <v>16168</v>
      </c>
      <c r="L15" s="3167">
        <v>18861</v>
      </c>
      <c r="M15" s="3167">
        <v>21410</v>
      </c>
      <c r="N15" s="3167">
        <v>26696</v>
      </c>
      <c r="O15" s="3167">
        <v>28056</v>
      </c>
      <c r="P15" s="3167">
        <v>28550</v>
      </c>
      <c r="Q15" s="3167">
        <v>26824</v>
      </c>
      <c r="R15" s="3167">
        <v>29307</v>
      </c>
      <c r="S15" s="3167">
        <v>30055</v>
      </c>
      <c r="T15" s="3167">
        <v>30352</v>
      </c>
      <c r="U15" s="3167">
        <v>33012</v>
      </c>
      <c r="V15" s="3167">
        <v>33305</v>
      </c>
      <c r="W15" s="3167">
        <v>34576</v>
      </c>
      <c r="X15" s="3167">
        <v>34338</v>
      </c>
      <c r="Y15" s="3167">
        <v>38686</v>
      </c>
      <c r="Z15" s="3167">
        <v>42939</v>
      </c>
      <c r="AA15" s="3167">
        <v>41182</v>
      </c>
      <c r="AB15" s="3167">
        <v>35493</v>
      </c>
      <c r="AC15" s="3167">
        <v>44386</v>
      </c>
      <c r="AD15" s="3167">
        <v>47494</v>
      </c>
      <c r="AE15" s="3169" t="s">
        <v>35</v>
      </c>
    </row>
    <row r="16" spans="2:31" ht="15" customHeight="1" x14ac:dyDescent="0.25">
      <c r="B16" s="4130" t="s">
        <v>45</v>
      </c>
      <c r="C16" s="4131"/>
      <c r="D16" s="4131"/>
      <c r="E16" s="4131"/>
      <c r="F16" s="4131"/>
      <c r="G16" s="4131"/>
      <c r="H16" s="4131"/>
      <c r="I16" s="4131"/>
      <c r="J16" s="4131"/>
      <c r="K16" s="4131"/>
      <c r="L16" s="4131"/>
      <c r="M16" s="4131"/>
      <c r="N16" s="4131"/>
      <c r="O16" s="4131"/>
      <c r="P16" s="4131"/>
      <c r="Q16" s="4131"/>
      <c r="R16" s="4131"/>
      <c r="S16" s="4131"/>
      <c r="T16" s="4131"/>
      <c r="U16" s="4131"/>
      <c r="V16" s="4131"/>
      <c r="W16" s="4131"/>
      <c r="X16" s="4131"/>
      <c r="Y16" s="4131"/>
      <c r="Z16" s="4131"/>
      <c r="AA16" s="4131"/>
      <c r="AB16" s="4131"/>
      <c r="AC16" s="4131"/>
      <c r="AD16" s="4131"/>
      <c r="AE16" s="4132" t="s">
        <v>35</v>
      </c>
    </row>
    <row r="17" spans="2:31" ht="30" customHeight="1" x14ac:dyDescent="0.25">
      <c r="B17" s="4130" t="s">
        <v>196</v>
      </c>
      <c r="C17" s="4131"/>
      <c r="D17" s="4131"/>
      <c r="E17" s="4131"/>
      <c r="F17" s="4131"/>
      <c r="G17" s="4131"/>
      <c r="H17" s="4131"/>
      <c r="I17" s="4131"/>
      <c r="J17" s="4131"/>
      <c r="K17" s="4131"/>
      <c r="L17" s="4131"/>
      <c r="M17" s="4131"/>
      <c r="N17" s="4131"/>
      <c r="O17" s="4131"/>
      <c r="P17" s="4131"/>
      <c r="Q17" s="4131"/>
      <c r="R17" s="4131"/>
      <c r="S17" s="4131"/>
      <c r="T17" s="4131"/>
      <c r="U17" s="4131"/>
      <c r="V17" s="4131"/>
      <c r="W17" s="4131"/>
      <c r="X17" s="4131"/>
      <c r="Y17" s="4131"/>
      <c r="Z17" s="4131"/>
      <c r="AA17" s="4131"/>
      <c r="AB17" s="4131"/>
      <c r="AC17" s="4131"/>
      <c r="AD17" s="4131"/>
      <c r="AE17" s="4133"/>
    </row>
    <row r="18" spans="2:31" x14ac:dyDescent="0.25">
      <c r="B18" s="3166" t="s">
        <v>39</v>
      </c>
      <c r="C18" s="3167">
        <v>8630.1</v>
      </c>
      <c r="D18" s="3167">
        <v>11443.7</v>
      </c>
      <c r="E18" s="3167">
        <v>12577</v>
      </c>
      <c r="F18" s="3167">
        <v>12954.9</v>
      </c>
      <c r="G18" s="3167">
        <v>13945.9</v>
      </c>
      <c r="H18" s="3167">
        <v>13160.2</v>
      </c>
      <c r="I18" s="3167">
        <v>13445.8</v>
      </c>
      <c r="J18" s="3167">
        <v>12510.3</v>
      </c>
      <c r="K18" s="3167">
        <v>14277.1</v>
      </c>
      <c r="L18" s="3167">
        <v>17256.5</v>
      </c>
      <c r="M18" s="3167">
        <v>21321.5</v>
      </c>
      <c r="N18" s="3167">
        <v>21969.3</v>
      </c>
      <c r="O18" s="3167">
        <v>23718.5</v>
      </c>
      <c r="P18" s="3167">
        <v>22626.6</v>
      </c>
      <c r="Q18" s="3167">
        <v>17932.400000000001</v>
      </c>
      <c r="R18" s="3167">
        <v>16481.2</v>
      </c>
      <c r="S18" s="3167">
        <v>16914.5</v>
      </c>
      <c r="T18" s="3167">
        <v>19515.900000000001</v>
      </c>
      <c r="U18" s="3167">
        <v>16874.7</v>
      </c>
      <c r="V18" s="3167">
        <v>18950.2</v>
      </c>
      <c r="W18" s="3167">
        <v>19214.5</v>
      </c>
      <c r="X18" s="3167">
        <v>16454.3</v>
      </c>
      <c r="Y18" s="3167">
        <v>19095.8</v>
      </c>
      <c r="Z18" s="3167">
        <v>20108.7</v>
      </c>
      <c r="AA18" s="3167">
        <v>20077.400000000001</v>
      </c>
      <c r="AB18" s="3167">
        <v>8671.5</v>
      </c>
      <c r="AC18" s="3167">
        <v>12878</v>
      </c>
      <c r="AD18" s="3167">
        <v>19361.8</v>
      </c>
      <c r="AE18" s="3169" t="s">
        <v>35</v>
      </c>
    </row>
    <row r="19" spans="2:31" ht="15" customHeight="1" x14ac:dyDescent="0.25">
      <c r="B19" s="4130" t="s">
        <v>46</v>
      </c>
      <c r="C19" s="4131"/>
      <c r="D19" s="4131"/>
      <c r="E19" s="4131"/>
      <c r="F19" s="4131"/>
      <c r="G19" s="4131"/>
      <c r="H19" s="4131"/>
      <c r="I19" s="4131"/>
      <c r="J19" s="4131"/>
      <c r="K19" s="4131"/>
      <c r="L19" s="4131"/>
      <c r="M19" s="4131"/>
      <c r="N19" s="4131"/>
      <c r="O19" s="4131"/>
      <c r="P19" s="4131"/>
      <c r="Q19" s="4131"/>
      <c r="R19" s="4131"/>
      <c r="S19" s="4131"/>
      <c r="T19" s="4131"/>
      <c r="U19" s="4131"/>
      <c r="V19" s="4131"/>
      <c r="W19" s="4131"/>
      <c r="X19" s="4131"/>
      <c r="Y19" s="4131"/>
      <c r="Z19" s="4131"/>
      <c r="AA19" s="4131"/>
      <c r="AB19" s="4131"/>
      <c r="AC19" s="4131"/>
      <c r="AD19" s="4131"/>
      <c r="AE19" s="4132" t="s">
        <v>35</v>
      </c>
    </row>
    <row r="20" spans="2:31" ht="30" customHeight="1" x14ac:dyDescent="0.25">
      <c r="B20" s="4130" t="s">
        <v>196</v>
      </c>
      <c r="C20" s="4131"/>
      <c r="D20" s="4131"/>
      <c r="E20" s="4131"/>
      <c r="F20" s="4131"/>
      <c r="G20" s="4131"/>
      <c r="H20" s="4131"/>
      <c r="I20" s="4131"/>
      <c r="J20" s="4131"/>
      <c r="K20" s="4131"/>
      <c r="L20" s="4131"/>
      <c r="M20" s="4131"/>
      <c r="N20" s="4131"/>
      <c r="O20" s="4131"/>
      <c r="P20" s="4131"/>
      <c r="Q20" s="4131"/>
      <c r="R20" s="4131"/>
      <c r="S20" s="4131"/>
      <c r="T20" s="4131"/>
      <c r="U20" s="4131"/>
      <c r="V20" s="4131"/>
      <c r="W20" s="4131"/>
      <c r="X20" s="4131"/>
      <c r="Y20" s="4131"/>
      <c r="Z20" s="4131"/>
      <c r="AA20" s="4131"/>
      <c r="AB20" s="4131"/>
      <c r="AC20" s="4131"/>
      <c r="AD20" s="4131"/>
      <c r="AE20" s="4133"/>
    </row>
    <row r="21" spans="2:31" x14ac:dyDescent="0.25">
      <c r="B21" s="3166" t="s">
        <v>39</v>
      </c>
      <c r="C21" s="3167">
        <v>6255.9</v>
      </c>
      <c r="D21" s="3167">
        <v>5307.1</v>
      </c>
      <c r="E21" s="3167">
        <v>5323</v>
      </c>
      <c r="F21" s="3167">
        <v>7042.4</v>
      </c>
      <c r="G21" s="3167">
        <v>7769.2</v>
      </c>
      <c r="H21" s="3167">
        <v>9471.9</v>
      </c>
      <c r="I21" s="3167">
        <v>10248.9</v>
      </c>
      <c r="J21" s="3167">
        <v>9323.6</v>
      </c>
      <c r="K21" s="3167">
        <v>10608.3</v>
      </c>
      <c r="L21" s="3167">
        <v>10756</v>
      </c>
      <c r="M21" s="3167">
        <v>11002.2</v>
      </c>
      <c r="N21" s="3167">
        <v>11616.4</v>
      </c>
      <c r="O21" s="3167">
        <v>12588.6</v>
      </c>
      <c r="P21" s="3167">
        <v>14169.8</v>
      </c>
      <c r="Q21" s="3167">
        <v>11908.1</v>
      </c>
      <c r="R21" s="3167">
        <v>12172.3</v>
      </c>
      <c r="S21" s="3167">
        <v>13015.5</v>
      </c>
      <c r="T21" s="3167">
        <v>13513.6</v>
      </c>
      <c r="U21" s="3167">
        <v>13917.3</v>
      </c>
      <c r="V21" s="3167">
        <v>14285.4</v>
      </c>
      <c r="W21" s="3167">
        <v>14682.7</v>
      </c>
      <c r="X21" s="3167">
        <v>15072.5</v>
      </c>
      <c r="Y21" s="3167">
        <v>15961.7</v>
      </c>
      <c r="Z21" s="3167">
        <v>16601.3</v>
      </c>
      <c r="AA21" s="3167">
        <v>17045.599999999999</v>
      </c>
      <c r="AB21" s="3167">
        <v>15852.2</v>
      </c>
      <c r="AC21" s="3167">
        <v>18878.099999999999</v>
      </c>
      <c r="AD21" s="3168">
        <v>20265.8</v>
      </c>
      <c r="AE21" s="3169" t="s">
        <v>35</v>
      </c>
    </row>
    <row r="22" spans="2:31" x14ac:dyDescent="0.25">
      <c r="B22" s="3166" t="s">
        <v>47</v>
      </c>
      <c r="C22" s="3167">
        <v>6255.9</v>
      </c>
      <c r="D22" s="3167">
        <v>5307.1</v>
      </c>
      <c r="E22" s="3167">
        <v>5323</v>
      </c>
      <c r="F22" s="3167">
        <v>7042.4</v>
      </c>
      <c r="G22" s="3167">
        <v>7769.2</v>
      </c>
      <c r="H22" s="3167">
        <v>9471.9</v>
      </c>
      <c r="I22" s="3167">
        <v>10248.9</v>
      </c>
      <c r="J22" s="3167">
        <v>9323.6</v>
      </c>
      <c r="K22" s="3167">
        <v>10608.3</v>
      </c>
      <c r="L22" s="3167">
        <v>10756</v>
      </c>
      <c r="M22" s="3167">
        <v>11002.2</v>
      </c>
      <c r="N22" s="3167">
        <v>11616.4</v>
      </c>
      <c r="O22" s="3167">
        <v>12588.6</v>
      </c>
      <c r="P22" s="3167">
        <v>14169.8</v>
      </c>
      <c r="Q22" s="3167">
        <v>11908.1</v>
      </c>
      <c r="R22" s="3167">
        <v>12172.3</v>
      </c>
      <c r="S22" s="3167">
        <v>13015.5</v>
      </c>
      <c r="T22" s="3167">
        <v>13513.6</v>
      </c>
      <c r="U22" s="3167">
        <v>13917.3</v>
      </c>
      <c r="V22" s="3167">
        <v>14285.4</v>
      </c>
      <c r="W22" s="3167">
        <v>14682.7</v>
      </c>
      <c r="X22" s="3167">
        <v>15072.5</v>
      </c>
      <c r="Y22" s="3167">
        <v>15961.7</v>
      </c>
      <c r="Z22" s="3167">
        <v>16601.3</v>
      </c>
      <c r="AA22" s="3167">
        <v>17045.599999999999</v>
      </c>
      <c r="AB22" s="3167">
        <v>15852.2</v>
      </c>
      <c r="AC22" s="3167">
        <v>18878.099999999999</v>
      </c>
      <c r="AD22" s="3168">
        <v>20265.8</v>
      </c>
      <c r="AE22" s="3169" t="s">
        <v>35</v>
      </c>
    </row>
    <row r="23" spans="2:31" ht="15" customHeight="1" x14ac:dyDescent="0.25">
      <c r="B23" s="4130" t="s">
        <v>198</v>
      </c>
      <c r="C23" s="4131"/>
      <c r="D23" s="4131"/>
      <c r="E23" s="4131"/>
      <c r="F23" s="4131"/>
      <c r="G23" s="4131"/>
      <c r="H23" s="4131"/>
      <c r="I23" s="4131"/>
      <c r="J23" s="4131"/>
      <c r="K23" s="4131"/>
      <c r="L23" s="4131"/>
      <c r="M23" s="4131"/>
      <c r="N23" s="4131"/>
      <c r="O23" s="4131"/>
      <c r="P23" s="4131"/>
      <c r="Q23" s="4131"/>
      <c r="R23" s="4131"/>
      <c r="S23" s="4131"/>
      <c r="T23" s="4131"/>
      <c r="U23" s="4131"/>
      <c r="V23" s="4131"/>
      <c r="W23" s="4131"/>
      <c r="X23" s="4131"/>
      <c r="Y23" s="4131"/>
      <c r="Z23" s="4131"/>
      <c r="AA23" s="4131"/>
      <c r="AB23" s="4131"/>
      <c r="AC23" s="4131"/>
      <c r="AD23" s="4131"/>
      <c r="AE23" s="4132" t="s">
        <v>35</v>
      </c>
    </row>
    <row r="24" spans="2:31" ht="30" customHeight="1" x14ac:dyDescent="0.25">
      <c r="B24" s="4130" t="s">
        <v>199</v>
      </c>
      <c r="C24" s="4131"/>
      <c r="D24" s="4131"/>
      <c r="E24" s="4131"/>
      <c r="F24" s="4131"/>
      <c r="G24" s="4131"/>
      <c r="H24" s="4131"/>
      <c r="I24" s="4131"/>
      <c r="J24" s="4131"/>
      <c r="K24" s="4131"/>
      <c r="L24" s="4131"/>
      <c r="M24" s="4131"/>
      <c r="N24" s="4131"/>
      <c r="O24" s="4131"/>
      <c r="P24" s="4131"/>
      <c r="Q24" s="4131"/>
      <c r="R24" s="4131"/>
      <c r="S24" s="4131"/>
      <c r="T24" s="4131"/>
      <c r="U24" s="4131"/>
      <c r="V24" s="4131"/>
      <c r="W24" s="4131"/>
      <c r="X24" s="4131"/>
      <c r="Y24" s="4131"/>
      <c r="Z24" s="4131"/>
      <c r="AA24" s="4131"/>
      <c r="AB24" s="4131"/>
      <c r="AC24" s="4131"/>
      <c r="AD24" s="4131"/>
      <c r="AE24" s="4133"/>
    </row>
    <row r="25" spans="2:31" x14ac:dyDescent="0.25">
      <c r="B25" s="3166" t="s">
        <v>39</v>
      </c>
      <c r="C25" s="3169" t="s">
        <v>35</v>
      </c>
      <c r="D25" s="3169" t="s">
        <v>35</v>
      </c>
      <c r="E25" s="3169" t="s">
        <v>35</v>
      </c>
      <c r="F25" s="3169" t="s">
        <v>35</v>
      </c>
      <c r="G25" s="3169" t="s">
        <v>35</v>
      </c>
      <c r="H25" s="3169" t="s">
        <v>35</v>
      </c>
      <c r="I25" s="3169" t="s">
        <v>35</v>
      </c>
      <c r="J25" s="3169" t="s">
        <v>35</v>
      </c>
      <c r="K25" s="3167">
        <v>4543546.2170000002</v>
      </c>
      <c r="L25" s="3167">
        <v>4276963.0669999998</v>
      </c>
      <c r="M25" s="3167">
        <v>6347994.8530000001</v>
      </c>
      <c r="N25" s="3167">
        <v>8734282.3310000002</v>
      </c>
      <c r="O25" s="3167">
        <v>9191950.8460000008</v>
      </c>
      <c r="P25" s="3167">
        <v>12311013.543</v>
      </c>
      <c r="Q25" s="3167">
        <v>9211568.3320000004</v>
      </c>
      <c r="R25" s="3167">
        <v>11860340.060000001</v>
      </c>
      <c r="S25" s="3167">
        <v>15045707.034</v>
      </c>
      <c r="T25" s="3167">
        <v>18434483.432999998</v>
      </c>
      <c r="U25" s="3167">
        <v>19772555.535</v>
      </c>
      <c r="V25" s="3167">
        <v>22340028.177000001</v>
      </c>
      <c r="W25" s="3167">
        <v>21904690.438000001</v>
      </c>
      <c r="X25" s="3167">
        <v>23492181.445999999</v>
      </c>
      <c r="Y25" s="3167">
        <v>22723567.745000001</v>
      </c>
      <c r="Z25" s="3167">
        <v>23556766.704</v>
      </c>
      <c r="AA25" s="3167">
        <v>25056578.550999999</v>
      </c>
      <c r="AB25" s="3167">
        <v>19563951.463</v>
      </c>
      <c r="AC25" s="3167">
        <v>21843123.225000001</v>
      </c>
      <c r="AD25" s="3167">
        <v>27261641.802000001</v>
      </c>
      <c r="AE25" s="3169" t="s">
        <v>35</v>
      </c>
    </row>
    <row r="26" spans="2:31" ht="15" customHeight="1" x14ac:dyDescent="0.25">
      <c r="B26" s="4130" t="s">
        <v>200</v>
      </c>
      <c r="C26" s="4131"/>
      <c r="D26" s="4131"/>
      <c r="E26" s="4131"/>
      <c r="F26" s="4131"/>
      <c r="G26" s="4131"/>
      <c r="H26" s="4131"/>
      <c r="I26" s="4131"/>
      <c r="J26" s="4131"/>
      <c r="K26" s="4131"/>
      <c r="L26" s="4131"/>
      <c r="M26" s="4131"/>
      <c r="N26" s="4131"/>
      <c r="O26" s="4131"/>
      <c r="P26" s="4131"/>
      <c r="Q26" s="4131"/>
      <c r="R26" s="4131"/>
      <c r="S26" s="4131"/>
      <c r="T26" s="4131"/>
      <c r="U26" s="4131"/>
      <c r="V26" s="4131"/>
      <c r="W26" s="4131"/>
      <c r="X26" s="4131"/>
      <c r="Y26" s="4131"/>
      <c r="Z26" s="4131"/>
      <c r="AA26" s="4131"/>
      <c r="AB26" s="4131"/>
      <c r="AC26" s="4131"/>
      <c r="AD26" s="4131"/>
      <c r="AE26" s="4132" t="s">
        <v>35</v>
      </c>
    </row>
    <row r="27" spans="2:31" ht="30" customHeight="1" x14ac:dyDescent="0.25">
      <c r="B27" s="4130" t="s">
        <v>201</v>
      </c>
      <c r="C27" s="4131"/>
      <c r="D27" s="4131"/>
      <c r="E27" s="4131"/>
      <c r="F27" s="4131"/>
      <c r="G27" s="4131"/>
      <c r="H27" s="4131"/>
      <c r="I27" s="4131"/>
      <c r="J27" s="4131"/>
      <c r="K27" s="4131"/>
      <c r="L27" s="4131"/>
      <c r="M27" s="4131"/>
      <c r="N27" s="4131"/>
      <c r="O27" s="4131"/>
      <c r="P27" s="4131"/>
      <c r="Q27" s="4131"/>
      <c r="R27" s="4131"/>
      <c r="S27" s="4131"/>
      <c r="T27" s="4131"/>
      <c r="U27" s="4131"/>
      <c r="V27" s="4131"/>
      <c r="W27" s="4131"/>
      <c r="X27" s="4131"/>
      <c r="Y27" s="4131"/>
      <c r="Z27" s="4131"/>
      <c r="AA27" s="4131"/>
      <c r="AB27" s="4131"/>
      <c r="AC27" s="4131"/>
      <c r="AD27" s="4131"/>
      <c r="AE27" s="4133"/>
    </row>
    <row r="28" spans="2:31" x14ac:dyDescent="0.25">
      <c r="B28" s="3166" t="s">
        <v>39</v>
      </c>
      <c r="C28" s="3169" t="s">
        <v>35</v>
      </c>
      <c r="D28" s="3169" t="s">
        <v>35</v>
      </c>
      <c r="E28" s="3169" t="s">
        <v>35</v>
      </c>
      <c r="F28" s="3169" t="s">
        <v>35</v>
      </c>
      <c r="G28" s="3169" t="s">
        <v>35</v>
      </c>
      <c r="H28" s="3167">
        <v>20011600</v>
      </c>
      <c r="I28" s="3167">
        <v>24475400</v>
      </c>
      <c r="J28" s="3167">
        <v>23036700</v>
      </c>
      <c r="K28" s="3167">
        <v>25389500</v>
      </c>
      <c r="L28" s="3167">
        <v>27064500</v>
      </c>
      <c r="M28" s="3167">
        <v>31269200</v>
      </c>
      <c r="N28" s="3167">
        <v>36347600</v>
      </c>
      <c r="O28" s="3167">
        <v>45874500</v>
      </c>
      <c r="P28" s="3167">
        <v>44726100</v>
      </c>
      <c r="Q28" s="3167">
        <v>44664600</v>
      </c>
      <c r="R28" s="3167">
        <v>51069000</v>
      </c>
      <c r="S28" s="3167">
        <v>58110900</v>
      </c>
      <c r="T28" s="3167">
        <v>60551300</v>
      </c>
      <c r="U28" s="3167">
        <v>64314600</v>
      </c>
      <c r="V28" s="3167">
        <v>68361900</v>
      </c>
      <c r="W28" s="3167">
        <v>78511300</v>
      </c>
      <c r="X28" s="3167">
        <v>81325900</v>
      </c>
      <c r="Y28" s="3167">
        <v>82812000</v>
      </c>
      <c r="Z28" s="3167">
        <v>88840000</v>
      </c>
      <c r="AA28" s="3167">
        <v>94681500</v>
      </c>
      <c r="AB28" s="3167">
        <v>90691300</v>
      </c>
      <c r="AC28" s="3167">
        <v>97014200</v>
      </c>
      <c r="AD28" s="3167">
        <v>89892800</v>
      </c>
      <c r="AE28" s="3168">
        <v>84021200</v>
      </c>
    </row>
    <row r="29" spans="2:31" x14ac:dyDescent="0.25">
      <c r="B29" s="3166" t="s">
        <v>47</v>
      </c>
      <c r="C29" s="3169" t="s">
        <v>35</v>
      </c>
      <c r="D29" s="3169" t="s">
        <v>35</v>
      </c>
      <c r="E29" s="3169" t="s">
        <v>35</v>
      </c>
      <c r="F29" s="3169" t="s">
        <v>35</v>
      </c>
      <c r="G29" s="3169" t="s">
        <v>35</v>
      </c>
      <c r="H29" s="3167">
        <v>3999800</v>
      </c>
      <c r="I29" s="3167">
        <v>4985800</v>
      </c>
      <c r="J29" s="3167">
        <v>5315900</v>
      </c>
      <c r="K29" s="3167">
        <v>6951400</v>
      </c>
      <c r="L29" s="3167">
        <v>6696700</v>
      </c>
      <c r="M29" s="3167">
        <v>8681000</v>
      </c>
      <c r="N29" s="3167">
        <v>10695500</v>
      </c>
      <c r="O29" s="3167">
        <v>15193100</v>
      </c>
      <c r="P29" s="3167">
        <v>15147200</v>
      </c>
      <c r="Q29" s="3167">
        <v>12881700</v>
      </c>
      <c r="R29" s="3167">
        <v>14416900</v>
      </c>
      <c r="S29" s="3167">
        <v>14756500</v>
      </c>
      <c r="T29" s="3167">
        <v>14993300</v>
      </c>
      <c r="U29" s="3167">
        <v>14008200</v>
      </c>
      <c r="V29" s="3167">
        <v>14892300</v>
      </c>
      <c r="W29" s="3167">
        <v>17645700</v>
      </c>
      <c r="X29" s="3167">
        <v>17930000</v>
      </c>
      <c r="Y29" s="3167">
        <v>22117200</v>
      </c>
      <c r="Z29" s="3167">
        <v>25106500</v>
      </c>
      <c r="AA29" s="3167">
        <v>25361800</v>
      </c>
      <c r="AB29" s="3167">
        <v>28562300</v>
      </c>
      <c r="AC29" s="3167">
        <v>37133700</v>
      </c>
      <c r="AD29" s="3167">
        <v>33776700</v>
      </c>
      <c r="AE29" s="3168">
        <v>33957500</v>
      </c>
    </row>
    <row r="30" spans="2:31" ht="15" customHeight="1" x14ac:dyDescent="0.25">
      <c r="B30" s="4130" t="s">
        <v>202</v>
      </c>
      <c r="C30" s="4131"/>
      <c r="D30" s="4131"/>
      <c r="E30" s="4131"/>
      <c r="F30" s="4131"/>
      <c r="G30" s="4131"/>
      <c r="H30" s="4131"/>
      <c r="I30" s="4131"/>
      <c r="J30" s="4131"/>
      <c r="K30" s="4131"/>
      <c r="L30" s="4131"/>
      <c r="M30" s="4131"/>
      <c r="N30" s="4131"/>
      <c r="O30" s="4131"/>
      <c r="P30" s="4131"/>
      <c r="Q30" s="4131"/>
      <c r="R30" s="4131"/>
      <c r="S30" s="4131"/>
      <c r="T30" s="4131"/>
      <c r="U30" s="4131"/>
      <c r="V30" s="4131"/>
      <c r="W30" s="4131"/>
      <c r="X30" s="4131"/>
      <c r="Y30" s="4131"/>
      <c r="Z30" s="4131"/>
      <c r="AA30" s="4131"/>
      <c r="AB30" s="4131"/>
      <c r="AC30" s="4131"/>
      <c r="AD30" s="4131"/>
      <c r="AE30" s="4132" t="s">
        <v>35</v>
      </c>
    </row>
    <row r="31" spans="2:31" ht="30" customHeight="1" x14ac:dyDescent="0.25">
      <c r="B31" s="4130" t="s">
        <v>203</v>
      </c>
      <c r="C31" s="4131"/>
      <c r="D31" s="4131"/>
      <c r="E31" s="4131"/>
      <c r="F31" s="4131"/>
      <c r="G31" s="4131"/>
      <c r="H31" s="4131"/>
      <c r="I31" s="4131"/>
      <c r="J31" s="4131"/>
      <c r="K31" s="4131"/>
      <c r="L31" s="4131"/>
      <c r="M31" s="4131"/>
      <c r="N31" s="4131"/>
      <c r="O31" s="4131"/>
      <c r="P31" s="4131"/>
      <c r="Q31" s="4131"/>
      <c r="R31" s="4131"/>
      <c r="S31" s="4131"/>
      <c r="T31" s="4131"/>
      <c r="U31" s="4131"/>
      <c r="V31" s="4131"/>
      <c r="W31" s="4131"/>
      <c r="X31" s="4131"/>
      <c r="Y31" s="4131"/>
      <c r="Z31" s="4131"/>
      <c r="AA31" s="4131"/>
      <c r="AB31" s="4131"/>
      <c r="AC31" s="4131"/>
      <c r="AD31" s="4131"/>
      <c r="AE31" s="4133"/>
    </row>
    <row r="32" spans="2:31" x14ac:dyDescent="0.25">
      <c r="B32" s="3166" t="s">
        <v>39</v>
      </c>
      <c r="C32" s="3169" t="s">
        <v>35</v>
      </c>
      <c r="D32" s="3169" t="s">
        <v>35</v>
      </c>
      <c r="E32" s="3169" t="s">
        <v>35</v>
      </c>
      <c r="F32" s="3169" t="s">
        <v>35</v>
      </c>
      <c r="G32" s="3169" t="s">
        <v>35</v>
      </c>
      <c r="H32" s="3169" t="s">
        <v>35</v>
      </c>
      <c r="I32" s="3169" t="s">
        <v>35</v>
      </c>
      <c r="J32" s="3169" t="s">
        <v>35</v>
      </c>
      <c r="K32" s="3169" t="s">
        <v>35</v>
      </c>
      <c r="L32" s="3169" t="s">
        <v>35</v>
      </c>
      <c r="M32" s="3169" t="s">
        <v>35</v>
      </c>
      <c r="N32" s="3169" t="s">
        <v>35</v>
      </c>
      <c r="O32" s="3169" t="s">
        <v>35</v>
      </c>
      <c r="P32" s="3169" t="s">
        <v>35</v>
      </c>
      <c r="Q32" s="3169" t="s">
        <v>35</v>
      </c>
      <c r="R32" s="3169" t="s">
        <v>35</v>
      </c>
      <c r="S32" s="3169" t="s">
        <v>35</v>
      </c>
      <c r="T32" s="3167">
        <v>1842472.888</v>
      </c>
      <c r="U32" s="3167">
        <v>2025587.3160000001</v>
      </c>
      <c r="V32" s="3167">
        <v>2224556.2250000001</v>
      </c>
      <c r="W32" s="3167">
        <v>2051457.382</v>
      </c>
      <c r="X32" s="3167">
        <v>2601537.091</v>
      </c>
      <c r="Y32" s="3167">
        <v>3258862.4130000002</v>
      </c>
      <c r="Z32" s="3167">
        <v>3395031.514</v>
      </c>
      <c r="AA32" s="3167">
        <v>3445980.0750000002</v>
      </c>
      <c r="AB32" s="3167">
        <v>3262392.3640000001</v>
      </c>
      <c r="AC32" s="3167">
        <v>4223127.7460000003</v>
      </c>
      <c r="AD32" s="3169" t="s">
        <v>35</v>
      </c>
      <c r="AE32" s="3169" t="s">
        <v>35</v>
      </c>
    </row>
    <row r="33" spans="2:31" x14ac:dyDescent="0.25">
      <c r="B33" s="3166" t="s">
        <v>47</v>
      </c>
      <c r="C33" s="3169" t="s">
        <v>35</v>
      </c>
      <c r="D33" s="3169" t="s">
        <v>35</v>
      </c>
      <c r="E33" s="3169" t="s">
        <v>35</v>
      </c>
      <c r="F33" s="3169" t="s">
        <v>35</v>
      </c>
      <c r="G33" s="3169" t="s">
        <v>35</v>
      </c>
      <c r="H33" s="3169" t="s">
        <v>35</v>
      </c>
      <c r="I33" s="3169" t="s">
        <v>35</v>
      </c>
      <c r="J33" s="3169" t="s">
        <v>35</v>
      </c>
      <c r="K33" s="3169" t="s">
        <v>35</v>
      </c>
      <c r="L33" s="3169" t="s">
        <v>35</v>
      </c>
      <c r="M33" s="3169" t="s">
        <v>35</v>
      </c>
      <c r="N33" s="3169" t="s">
        <v>35</v>
      </c>
      <c r="O33" s="3169" t="s">
        <v>35</v>
      </c>
      <c r="P33" s="3169" t="s">
        <v>35</v>
      </c>
      <c r="Q33" s="3169" t="s">
        <v>35</v>
      </c>
      <c r="R33" s="3169" t="s">
        <v>35</v>
      </c>
      <c r="S33" s="3169" t="s">
        <v>35</v>
      </c>
      <c r="T33" s="3167">
        <v>764320.52899999998</v>
      </c>
      <c r="U33" s="3167">
        <v>809491.25699999998</v>
      </c>
      <c r="V33" s="3167">
        <v>781984.06799999997</v>
      </c>
      <c r="W33" s="3167">
        <v>713874.88300000003</v>
      </c>
      <c r="X33" s="3167">
        <v>734243.14199999999</v>
      </c>
      <c r="Y33" s="3167">
        <v>1002794.2610000001</v>
      </c>
      <c r="Z33" s="3167">
        <v>1012247.036</v>
      </c>
      <c r="AA33" s="3167">
        <v>1062934.4410000001</v>
      </c>
      <c r="AB33" s="3167">
        <v>764276.91200000001</v>
      </c>
      <c r="AC33" s="3167">
        <v>1459974.6569999999</v>
      </c>
      <c r="AD33" s="3169" t="s">
        <v>35</v>
      </c>
      <c r="AE33" s="3169" t="s">
        <v>35</v>
      </c>
    </row>
    <row r="34" spans="2:31" ht="15" customHeight="1" x14ac:dyDescent="0.25">
      <c r="B34" s="4130" t="s">
        <v>49</v>
      </c>
      <c r="C34" s="4131"/>
      <c r="D34" s="4131"/>
      <c r="E34" s="4131"/>
      <c r="F34" s="4131"/>
      <c r="G34" s="4131"/>
      <c r="H34" s="4131"/>
      <c r="I34" s="4131"/>
      <c r="J34" s="4131"/>
      <c r="K34" s="4131"/>
      <c r="L34" s="4131"/>
      <c r="M34" s="4131"/>
      <c r="N34" s="4131"/>
      <c r="O34" s="4131"/>
      <c r="P34" s="4131"/>
      <c r="Q34" s="4131"/>
      <c r="R34" s="4131"/>
      <c r="S34" s="4131"/>
      <c r="T34" s="4131"/>
      <c r="U34" s="4131"/>
      <c r="V34" s="4131"/>
      <c r="W34" s="4131"/>
      <c r="X34" s="4131"/>
      <c r="Y34" s="4131"/>
      <c r="Z34" s="4131"/>
      <c r="AA34" s="4131"/>
      <c r="AB34" s="4131"/>
      <c r="AC34" s="4131"/>
      <c r="AD34" s="4131"/>
      <c r="AE34" s="4132" t="s">
        <v>35</v>
      </c>
    </row>
    <row r="35" spans="2:31" ht="30" customHeight="1" x14ac:dyDescent="0.25">
      <c r="B35" s="4130" t="s">
        <v>204</v>
      </c>
      <c r="C35" s="4131"/>
      <c r="D35" s="4131"/>
      <c r="E35" s="4131"/>
      <c r="F35" s="4131"/>
      <c r="G35" s="4131"/>
      <c r="H35" s="4131"/>
      <c r="I35" s="4131"/>
      <c r="J35" s="4131"/>
      <c r="K35" s="4131"/>
      <c r="L35" s="4131"/>
      <c r="M35" s="4131"/>
      <c r="N35" s="4131"/>
      <c r="O35" s="4131"/>
      <c r="P35" s="4131"/>
      <c r="Q35" s="4131"/>
      <c r="R35" s="4131"/>
      <c r="S35" s="4131"/>
      <c r="T35" s="4131"/>
      <c r="U35" s="4131"/>
      <c r="V35" s="4131"/>
      <c r="W35" s="4131"/>
      <c r="X35" s="4131"/>
      <c r="Y35" s="4131"/>
      <c r="Z35" s="4131"/>
      <c r="AA35" s="4131"/>
      <c r="AB35" s="4131"/>
      <c r="AC35" s="4131"/>
      <c r="AD35" s="4131"/>
      <c r="AE35" s="4133"/>
    </row>
    <row r="36" spans="2:31" x14ac:dyDescent="0.25">
      <c r="B36" s="3166" t="s">
        <v>39</v>
      </c>
      <c r="C36" s="3167">
        <v>6850</v>
      </c>
      <c r="D36" s="3167">
        <v>6898</v>
      </c>
      <c r="E36" s="3167">
        <v>6956</v>
      </c>
      <c r="F36" s="3167">
        <v>6937</v>
      </c>
      <c r="G36" s="3167">
        <v>5448</v>
      </c>
      <c r="H36" s="3167">
        <v>10103</v>
      </c>
      <c r="I36" s="3167">
        <v>12689</v>
      </c>
      <c r="J36" s="3167">
        <v>11353</v>
      </c>
      <c r="K36" s="3167">
        <v>14354</v>
      </c>
      <c r="L36" s="3167">
        <v>18003</v>
      </c>
      <c r="M36" s="3167">
        <v>17706</v>
      </c>
      <c r="N36" s="3167">
        <v>27326</v>
      </c>
      <c r="O36" s="3167">
        <v>24014</v>
      </c>
      <c r="P36" s="3167">
        <v>24991</v>
      </c>
      <c r="Q36" s="3167">
        <v>21703</v>
      </c>
      <c r="R36" s="3167">
        <v>16057</v>
      </c>
      <c r="S36" s="3167">
        <v>19303</v>
      </c>
      <c r="T36" s="3167">
        <v>18594</v>
      </c>
      <c r="U36" s="3167">
        <v>20664</v>
      </c>
      <c r="V36" s="3167">
        <v>28946</v>
      </c>
      <c r="W36" s="3167">
        <v>34601</v>
      </c>
      <c r="X36" s="3167">
        <v>39988</v>
      </c>
      <c r="Y36" s="3167">
        <v>38283</v>
      </c>
      <c r="Z36" s="3167">
        <v>48186</v>
      </c>
      <c r="AA36" s="3167">
        <v>52098</v>
      </c>
      <c r="AB36" s="3167">
        <v>49119</v>
      </c>
      <c r="AC36" s="3167">
        <v>54113</v>
      </c>
      <c r="AD36" s="3167">
        <v>74088</v>
      </c>
      <c r="AE36" s="3167">
        <v>94885</v>
      </c>
    </row>
    <row r="37" spans="2:31" ht="15" customHeight="1" x14ac:dyDescent="0.25">
      <c r="B37" s="4130" t="s">
        <v>50</v>
      </c>
      <c r="C37" s="4131"/>
      <c r="D37" s="4131"/>
      <c r="E37" s="4131"/>
      <c r="F37" s="4131"/>
      <c r="G37" s="4131"/>
      <c r="H37" s="4131"/>
      <c r="I37" s="4131"/>
      <c r="J37" s="4131"/>
      <c r="K37" s="4131"/>
      <c r="L37" s="4131"/>
      <c r="M37" s="4131"/>
      <c r="N37" s="4131"/>
      <c r="O37" s="4131"/>
      <c r="P37" s="4131"/>
      <c r="Q37" s="4131"/>
      <c r="R37" s="4131"/>
      <c r="S37" s="4131"/>
      <c r="T37" s="4131"/>
      <c r="U37" s="4131"/>
      <c r="V37" s="4131"/>
      <c r="W37" s="4131"/>
      <c r="X37" s="4131"/>
      <c r="Y37" s="4131"/>
      <c r="Z37" s="4131"/>
      <c r="AA37" s="4131"/>
      <c r="AB37" s="4131"/>
      <c r="AC37" s="4131"/>
      <c r="AD37" s="4131"/>
      <c r="AE37" s="4132" t="s">
        <v>35</v>
      </c>
    </row>
    <row r="38" spans="2:31" ht="30" customHeight="1" x14ac:dyDescent="0.25">
      <c r="B38" s="4130" t="s">
        <v>196</v>
      </c>
      <c r="C38" s="4131"/>
      <c r="D38" s="4131"/>
      <c r="E38" s="4131"/>
      <c r="F38" s="4131"/>
      <c r="G38" s="4131"/>
      <c r="H38" s="4131"/>
      <c r="I38" s="4131"/>
      <c r="J38" s="4131"/>
      <c r="K38" s="4131"/>
      <c r="L38" s="4131"/>
      <c r="M38" s="4131"/>
      <c r="N38" s="4131"/>
      <c r="O38" s="4131"/>
      <c r="P38" s="4131"/>
      <c r="Q38" s="4131"/>
      <c r="R38" s="4131"/>
      <c r="S38" s="4131"/>
      <c r="T38" s="4131"/>
      <c r="U38" s="4131"/>
      <c r="V38" s="4131"/>
      <c r="W38" s="4131"/>
      <c r="X38" s="4131"/>
      <c r="Y38" s="4131"/>
      <c r="Z38" s="4131"/>
      <c r="AA38" s="4131"/>
      <c r="AB38" s="4131"/>
      <c r="AC38" s="4131"/>
      <c r="AD38" s="4131"/>
      <c r="AE38" s="4133"/>
    </row>
    <row r="39" spans="2:31" x14ac:dyDescent="0.25">
      <c r="B39" s="3166" t="s">
        <v>39</v>
      </c>
      <c r="C39" s="3167">
        <v>3722</v>
      </c>
      <c r="D39" s="3167">
        <v>4394</v>
      </c>
      <c r="E39" s="3167">
        <v>5045</v>
      </c>
      <c r="F39" s="3167">
        <v>5368</v>
      </c>
      <c r="G39" s="3167">
        <v>7132</v>
      </c>
      <c r="H39" s="3167">
        <v>6084</v>
      </c>
      <c r="I39" s="3167">
        <v>10515</v>
      </c>
      <c r="J39" s="3167">
        <v>7446</v>
      </c>
      <c r="K39" s="3167">
        <v>11046</v>
      </c>
      <c r="L39" s="3167">
        <v>10524</v>
      </c>
      <c r="M39" s="3167">
        <v>13730</v>
      </c>
      <c r="N39" s="3167">
        <v>13637</v>
      </c>
      <c r="O39" s="3167">
        <v>19277</v>
      </c>
      <c r="P39" s="3167">
        <v>26144</v>
      </c>
      <c r="Q39" s="3167">
        <v>17360</v>
      </c>
      <c r="R39" s="3167">
        <v>15257</v>
      </c>
      <c r="S39" s="3167">
        <v>19307</v>
      </c>
      <c r="T39" s="3167">
        <v>8044</v>
      </c>
      <c r="U39" s="3167">
        <v>13179</v>
      </c>
      <c r="V39" s="3167">
        <v>14996</v>
      </c>
      <c r="W39" s="3167">
        <v>16618</v>
      </c>
      <c r="X39" s="3167">
        <v>20994</v>
      </c>
      <c r="Y39" s="3167">
        <v>24234</v>
      </c>
      <c r="Z39" s="3167">
        <v>24007</v>
      </c>
      <c r="AA39" s="3167">
        <v>28014</v>
      </c>
      <c r="AB39" s="3167">
        <v>21364</v>
      </c>
      <c r="AC39" s="3167">
        <v>17427</v>
      </c>
      <c r="AD39" s="3167">
        <v>20300</v>
      </c>
      <c r="AE39" s="3169" t="s">
        <v>35</v>
      </c>
    </row>
    <row r="40" spans="2:31" ht="15" customHeight="1" x14ac:dyDescent="0.25">
      <c r="B40" s="4130" t="s">
        <v>205</v>
      </c>
      <c r="C40" s="4131"/>
      <c r="D40" s="4131"/>
      <c r="E40" s="4131"/>
      <c r="F40" s="4131"/>
      <c r="G40" s="4131"/>
      <c r="H40" s="4131"/>
      <c r="I40" s="4131"/>
      <c r="J40" s="4131"/>
      <c r="K40" s="4131"/>
      <c r="L40" s="4131"/>
      <c r="M40" s="4131"/>
      <c r="N40" s="4131"/>
      <c r="O40" s="4131"/>
      <c r="P40" s="4131"/>
      <c r="Q40" s="4131"/>
      <c r="R40" s="4131"/>
      <c r="S40" s="4131"/>
      <c r="T40" s="4131"/>
      <c r="U40" s="4131"/>
      <c r="V40" s="4131"/>
      <c r="W40" s="4131"/>
      <c r="X40" s="4131"/>
      <c r="Y40" s="4131"/>
      <c r="Z40" s="4131"/>
      <c r="AA40" s="4131"/>
      <c r="AB40" s="4131"/>
      <c r="AC40" s="4131"/>
      <c r="AD40" s="4131"/>
      <c r="AE40" s="4132" t="s">
        <v>35</v>
      </c>
    </row>
    <row r="41" spans="2:31" ht="30" customHeight="1" x14ac:dyDescent="0.25">
      <c r="B41" s="4130" t="s">
        <v>196</v>
      </c>
      <c r="C41" s="4131"/>
      <c r="D41" s="4131"/>
      <c r="E41" s="4131"/>
      <c r="F41" s="4131"/>
      <c r="G41" s="4131"/>
      <c r="H41" s="4131"/>
      <c r="I41" s="4131"/>
      <c r="J41" s="4131"/>
      <c r="K41" s="4131"/>
      <c r="L41" s="4131"/>
      <c r="M41" s="4131"/>
      <c r="N41" s="4131"/>
      <c r="O41" s="4131"/>
      <c r="P41" s="4131"/>
      <c r="Q41" s="4131"/>
      <c r="R41" s="4131"/>
      <c r="S41" s="4131"/>
      <c r="T41" s="4131"/>
      <c r="U41" s="4131"/>
      <c r="V41" s="4131"/>
      <c r="W41" s="4131"/>
      <c r="X41" s="4131"/>
      <c r="Y41" s="4131"/>
      <c r="Z41" s="4131"/>
      <c r="AA41" s="4131"/>
      <c r="AB41" s="4131"/>
      <c r="AC41" s="4131"/>
      <c r="AD41" s="4131"/>
      <c r="AE41" s="4133"/>
    </row>
    <row r="42" spans="2:31" x14ac:dyDescent="0.25">
      <c r="B42" s="3166" t="s">
        <v>39</v>
      </c>
      <c r="C42" s="3167">
        <v>52.4</v>
      </c>
      <c r="D42" s="3167">
        <v>57.1</v>
      </c>
      <c r="E42" s="3167">
        <v>36.4</v>
      </c>
      <c r="F42" s="3167">
        <v>66.5</v>
      </c>
      <c r="G42" s="3167">
        <v>68.7</v>
      </c>
      <c r="H42" s="3167">
        <v>70.2</v>
      </c>
      <c r="I42" s="3167">
        <v>88.5</v>
      </c>
      <c r="J42" s="3167">
        <v>89</v>
      </c>
      <c r="K42" s="3167">
        <v>198</v>
      </c>
      <c r="L42" s="3167">
        <v>225.3</v>
      </c>
      <c r="M42" s="3167">
        <v>200.4</v>
      </c>
      <c r="N42" s="3167">
        <v>443.2</v>
      </c>
      <c r="O42" s="3167">
        <v>525.6</v>
      </c>
      <c r="P42" s="3167">
        <v>551.9</v>
      </c>
      <c r="Q42" s="3167">
        <v>400.9</v>
      </c>
      <c r="R42" s="3167">
        <v>432.8</v>
      </c>
      <c r="S42" s="3167">
        <v>640.1</v>
      </c>
      <c r="T42" s="3167">
        <v>406.9</v>
      </c>
      <c r="U42" s="3167">
        <v>710</v>
      </c>
      <c r="V42" s="3167">
        <v>569.79999999999995</v>
      </c>
      <c r="W42" s="3167">
        <v>750.5</v>
      </c>
      <c r="X42" s="3167">
        <v>856.7</v>
      </c>
      <c r="Y42" s="3167">
        <v>819.5</v>
      </c>
      <c r="Z42" s="3167">
        <v>785.8</v>
      </c>
      <c r="AA42" s="3167">
        <v>697.3</v>
      </c>
      <c r="AB42" s="3167">
        <v>368.4</v>
      </c>
      <c r="AC42" s="3167">
        <v>257</v>
      </c>
      <c r="AD42" s="3167">
        <v>7.2</v>
      </c>
      <c r="AE42" s="3169" t="s">
        <v>35</v>
      </c>
    </row>
    <row r="43" spans="2:31" x14ac:dyDescent="0.25">
      <c r="B43" s="3166" t="s">
        <v>47</v>
      </c>
      <c r="C43" s="3167">
        <v>52.4</v>
      </c>
      <c r="D43" s="3167">
        <v>57.1</v>
      </c>
      <c r="E43" s="3167">
        <v>36.4</v>
      </c>
      <c r="F43" s="3167">
        <v>66.5</v>
      </c>
      <c r="G43" s="3167">
        <v>68.7</v>
      </c>
      <c r="H43" s="3167">
        <v>70.2</v>
      </c>
      <c r="I43" s="3167">
        <v>88.5</v>
      </c>
      <c r="J43" s="3167">
        <v>89</v>
      </c>
      <c r="K43" s="3167">
        <v>198</v>
      </c>
      <c r="L43" s="3167">
        <v>225.3</v>
      </c>
      <c r="M43" s="3167">
        <v>200.4</v>
      </c>
      <c r="N43" s="3167">
        <v>443.2</v>
      </c>
      <c r="O43" s="3167">
        <v>525.6</v>
      </c>
      <c r="P43" s="3167">
        <v>551.9</v>
      </c>
      <c r="Q43" s="3167">
        <v>400.9</v>
      </c>
      <c r="R43" s="3167">
        <v>432.8</v>
      </c>
      <c r="S43" s="3167">
        <v>640.1</v>
      </c>
      <c r="T43" s="3167">
        <v>406.9</v>
      </c>
      <c r="U43" s="3167">
        <v>710</v>
      </c>
      <c r="V43" s="3167">
        <v>569.79999999999995</v>
      </c>
      <c r="W43" s="3167">
        <v>750.5</v>
      </c>
      <c r="X43" s="3167">
        <v>856.7</v>
      </c>
      <c r="Y43" s="3167">
        <v>819.5</v>
      </c>
      <c r="Z43" s="3167">
        <v>785.8</v>
      </c>
      <c r="AA43" s="3167">
        <v>697.3</v>
      </c>
      <c r="AB43" s="3167">
        <v>368.4</v>
      </c>
      <c r="AC43" s="3167">
        <v>257</v>
      </c>
      <c r="AD43" s="3167">
        <v>7.2</v>
      </c>
      <c r="AE43" s="3169" t="s">
        <v>35</v>
      </c>
    </row>
    <row r="44" spans="2:31" ht="15" customHeight="1" x14ac:dyDescent="0.25">
      <c r="B44" s="4130" t="s">
        <v>51</v>
      </c>
      <c r="C44" s="4131"/>
      <c r="D44" s="4131"/>
      <c r="E44" s="4131"/>
      <c r="F44" s="4131"/>
      <c r="G44" s="4131"/>
      <c r="H44" s="4131"/>
      <c r="I44" s="4131"/>
      <c r="J44" s="4131"/>
      <c r="K44" s="4131"/>
      <c r="L44" s="4131"/>
      <c r="M44" s="4131"/>
      <c r="N44" s="4131"/>
      <c r="O44" s="4131"/>
      <c r="P44" s="4131"/>
      <c r="Q44" s="4131"/>
      <c r="R44" s="4131"/>
      <c r="S44" s="4131"/>
      <c r="T44" s="4131"/>
      <c r="U44" s="4131"/>
      <c r="V44" s="4131"/>
      <c r="W44" s="4131"/>
      <c r="X44" s="4131"/>
      <c r="Y44" s="4131"/>
      <c r="Z44" s="4131"/>
      <c r="AA44" s="4131"/>
      <c r="AB44" s="4131"/>
      <c r="AC44" s="4131"/>
      <c r="AD44" s="4131"/>
      <c r="AE44" s="4132" t="s">
        <v>35</v>
      </c>
    </row>
    <row r="45" spans="2:31" ht="30" customHeight="1" x14ac:dyDescent="0.25">
      <c r="B45" s="4130" t="s">
        <v>206</v>
      </c>
      <c r="C45" s="4131"/>
      <c r="D45" s="4131"/>
      <c r="E45" s="4131"/>
      <c r="F45" s="4131"/>
      <c r="G45" s="4131"/>
      <c r="H45" s="4131"/>
      <c r="I45" s="4131"/>
      <c r="J45" s="4131"/>
      <c r="K45" s="4131"/>
      <c r="L45" s="4131"/>
      <c r="M45" s="4131"/>
      <c r="N45" s="4131"/>
      <c r="O45" s="4131"/>
      <c r="P45" s="4131"/>
      <c r="Q45" s="4131"/>
      <c r="R45" s="4131"/>
      <c r="S45" s="4131"/>
      <c r="T45" s="4131"/>
      <c r="U45" s="4131"/>
      <c r="V45" s="4131"/>
      <c r="W45" s="4131"/>
      <c r="X45" s="4131"/>
      <c r="Y45" s="4131"/>
      <c r="Z45" s="4131"/>
      <c r="AA45" s="4131"/>
      <c r="AB45" s="4131"/>
      <c r="AC45" s="4131"/>
      <c r="AD45" s="4131"/>
      <c r="AE45" s="4133"/>
    </row>
    <row r="46" spans="2:31" x14ac:dyDescent="0.25">
      <c r="B46" s="3166" t="s">
        <v>39</v>
      </c>
      <c r="C46" s="3167">
        <v>259194</v>
      </c>
      <c r="D46" s="3167">
        <v>302416</v>
      </c>
      <c r="E46" s="3167">
        <v>337753</v>
      </c>
      <c r="F46" s="3167">
        <v>358440</v>
      </c>
      <c r="G46" s="3167">
        <v>348461</v>
      </c>
      <c r="H46" s="3167">
        <v>386370</v>
      </c>
      <c r="I46" s="3167">
        <v>374410</v>
      </c>
      <c r="J46" s="3167">
        <v>401476</v>
      </c>
      <c r="K46" s="3167">
        <v>431198</v>
      </c>
      <c r="L46" s="3167">
        <v>559365</v>
      </c>
      <c r="M46" s="3167">
        <v>555028</v>
      </c>
      <c r="N46" s="3167">
        <v>683580</v>
      </c>
      <c r="O46" s="3167">
        <v>780055</v>
      </c>
      <c r="P46" s="3167">
        <v>805670</v>
      </c>
      <c r="Q46" s="3167">
        <v>565642</v>
      </c>
      <c r="R46" s="3167">
        <v>536625</v>
      </c>
      <c r="S46" s="3167">
        <v>690419</v>
      </c>
      <c r="T46" s="3167">
        <v>831742</v>
      </c>
      <c r="U46" s="3167">
        <v>781648</v>
      </c>
      <c r="V46" s="3167">
        <v>917027</v>
      </c>
      <c r="W46" s="3167">
        <v>996868</v>
      </c>
      <c r="X46" s="3167">
        <v>1027446</v>
      </c>
      <c r="Y46" s="3167">
        <v>1144294</v>
      </c>
      <c r="Z46" s="3167">
        <v>1234903</v>
      </c>
      <c r="AA46" s="3167">
        <v>1346489</v>
      </c>
      <c r="AB46" s="3167">
        <v>1403470</v>
      </c>
      <c r="AC46" s="3167">
        <v>1699182</v>
      </c>
      <c r="AD46" s="3167">
        <v>1804545</v>
      </c>
      <c r="AE46" s="3169" t="s">
        <v>35</v>
      </c>
    </row>
    <row r="47" spans="2:31" ht="15" customHeight="1" x14ac:dyDescent="0.25">
      <c r="B47" s="4130" t="s">
        <v>52</v>
      </c>
      <c r="C47" s="4131"/>
      <c r="D47" s="4131"/>
      <c r="E47" s="4131"/>
      <c r="F47" s="4131"/>
      <c r="G47" s="4131"/>
      <c r="H47" s="4131"/>
      <c r="I47" s="4131"/>
      <c r="J47" s="4131"/>
      <c r="K47" s="4131"/>
      <c r="L47" s="4131"/>
      <c r="M47" s="4131"/>
      <c r="N47" s="4131"/>
      <c r="O47" s="4131"/>
      <c r="P47" s="4131"/>
      <c r="Q47" s="4131"/>
      <c r="R47" s="4131"/>
      <c r="S47" s="4131"/>
      <c r="T47" s="4131"/>
      <c r="U47" s="4131"/>
      <c r="V47" s="4131"/>
      <c r="W47" s="4131"/>
      <c r="X47" s="4131"/>
      <c r="Y47" s="4131"/>
      <c r="Z47" s="4131"/>
      <c r="AA47" s="4131"/>
      <c r="AB47" s="4131"/>
      <c r="AC47" s="4131"/>
      <c r="AD47" s="4131"/>
      <c r="AE47" s="4132" t="s">
        <v>35</v>
      </c>
    </row>
    <row r="48" spans="2:31" ht="30" customHeight="1" x14ac:dyDescent="0.25">
      <c r="B48" s="4130" t="s">
        <v>196</v>
      </c>
      <c r="C48" s="4131"/>
      <c r="D48" s="4131"/>
      <c r="E48" s="4131"/>
      <c r="F48" s="4131"/>
      <c r="G48" s="4131"/>
      <c r="H48" s="4131"/>
      <c r="I48" s="4131"/>
      <c r="J48" s="4131"/>
      <c r="K48" s="4131"/>
      <c r="L48" s="4131"/>
      <c r="M48" s="4131"/>
      <c r="N48" s="4131"/>
      <c r="O48" s="4131"/>
      <c r="P48" s="4131"/>
      <c r="Q48" s="4131"/>
      <c r="R48" s="4131"/>
      <c r="S48" s="4131"/>
      <c r="T48" s="4131"/>
      <c r="U48" s="4131"/>
      <c r="V48" s="4131"/>
      <c r="W48" s="4131"/>
      <c r="X48" s="4131"/>
      <c r="Y48" s="4131"/>
      <c r="Z48" s="4131"/>
      <c r="AA48" s="4131"/>
      <c r="AB48" s="4131"/>
      <c r="AC48" s="4131"/>
      <c r="AD48" s="4131"/>
      <c r="AE48" s="4133"/>
    </row>
    <row r="49" spans="2:31" x14ac:dyDescent="0.25">
      <c r="B49" s="3166" t="s">
        <v>39</v>
      </c>
      <c r="C49" s="3167">
        <v>2462</v>
      </c>
      <c r="D49" s="3167">
        <v>2537</v>
      </c>
      <c r="E49" s="3167">
        <v>2848</v>
      </c>
      <c r="F49" s="3167">
        <v>3119</v>
      </c>
      <c r="G49" s="3167">
        <v>3683</v>
      </c>
      <c r="H49" s="3167">
        <v>4776</v>
      </c>
      <c r="I49" s="3167">
        <v>4477</v>
      </c>
      <c r="J49" s="3167">
        <v>4420</v>
      </c>
      <c r="K49" s="3167">
        <v>4827</v>
      </c>
      <c r="L49" s="3167">
        <v>5649</v>
      </c>
      <c r="M49" s="3167">
        <v>4911</v>
      </c>
      <c r="N49" s="3167">
        <v>4773</v>
      </c>
      <c r="O49" s="3167">
        <v>5782</v>
      </c>
      <c r="P49" s="3167">
        <v>5713</v>
      </c>
      <c r="Q49" s="3167">
        <v>4611</v>
      </c>
      <c r="R49" s="3167">
        <v>5164</v>
      </c>
      <c r="S49" s="3167">
        <v>5809</v>
      </c>
      <c r="T49" s="3167">
        <v>5229</v>
      </c>
      <c r="U49" s="3167">
        <v>5759</v>
      </c>
      <c r="V49" s="3167">
        <v>5873</v>
      </c>
      <c r="W49" s="3167">
        <v>5910</v>
      </c>
      <c r="X49" s="3167">
        <v>6593</v>
      </c>
      <c r="Y49" s="3167">
        <v>7043</v>
      </c>
      <c r="Z49" s="3167">
        <v>7209</v>
      </c>
      <c r="AA49" s="3167">
        <v>7626</v>
      </c>
      <c r="AB49" s="3167">
        <v>6984</v>
      </c>
      <c r="AC49" s="3167">
        <v>7915</v>
      </c>
      <c r="AD49" s="3167">
        <v>8739</v>
      </c>
      <c r="AE49" s="3167">
        <v>8915</v>
      </c>
    </row>
    <row r="50" spans="2:31" x14ac:dyDescent="0.25">
      <c r="B50" s="3166" t="s">
        <v>47</v>
      </c>
      <c r="C50" s="3167">
        <v>481</v>
      </c>
      <c r="D50" s="3167">
        <v>778</v>
      </c>
      <c r="E50" s="3167">
        <v>1017</v>
      </c>
      <c r="F50" s="3167">
        <v>1336</v>
      </c>
      <c r="G50" s="3167">
        <v>1936</v>
      </c>
      <c r="H50" s="3167">
        <v>2981</v>
      </c>
      <c r="I50" s="3167">
        <v>2810</v>
      </c>
      <c r="J50" s="3167">
        <v>2790</v>
      </c>
      <c r="K50" s="3167">
        <v>3280</v>
      </c>
      <c r="L50" s="3167">
        <v>4191</v>
      </c>
      <c r="M50" s="3167">
        <v>3535</v>
      </c>
      <c r="N50" s="3167">
        <v>3325</v>
      </c>
      <c r="O50" s="3167">
        <v>3885</v>
      </c>
      <c r="P50" s="3167">
        <v>4072</v>
      </c>
      <c r="Q50" s="3167">
        <v>3600</v>
      </c>
      <c r="R50" s="3167">
        <v>3959</v>
      </c>
      <c r="S50" s="3167">
        <v>4530</v>
      </c>
      <c r="T50" s="3167">
        <v>4240</v>
      </c>
      <c r="U50" s="3167">
        <v>4506</v>
      </c>
      <c r="V50" s="3167">
        <v>4480</v>
      </c>
      <c r="W50" s="3167">
        <v>4577</v>
      </c>
      <c r="X50" s="3167">
        <v>5340</v>
      </c>
      <c r="Y50" s="3167">
        <v>5604</v>
      </c>
      <c r="Z50" s="3167">
        <v>5655</v>
      </c>
      <c r="AA50" s="3167">
        <v>6205</v>
      </c>
      <c r="AB50" s="3167">
        <v>5484</v>
      </c>
      <c r="AC50" s="3167">
        <v>6290</v>
      </c>
      <c r="AD50" s="3167">
        <v>6885</v>
      </c>
      <c r="AE50" s="3167">
        <v>6768</v>
      </c>
    </row>
    <row r="51" spans="2:31" ht="15" customHeight="1" x14ac:dyDescent="0.25">
      <c r="B51" s="4130" t="s">
        <v>53</v>
      </c>
      <c r="C51" s="4131"/>
      <c r="D51" s="4131"/>
      <c r="E51" s="4131"/>
      <c r="F51" s="4131"/>
      <c r="G51" s="4131"/>
      <c r="H51" s="4131"/>
      <c r="I51" s="4131"/>
      <c r="J51" s="4131"/>
      <c r="K51" s="4131"/>
      <c r="L51" s="4131"/>
      <c r="M51" s="4131"/>
      <c r="N51" s="4131"/>
      <c r="O51" s="4131"/>
      <c r="P51" s="4131"/>
      <c r="Q51" s="4131"/>
      <c r="R51" s="4131"/>
      <c r="S51" s="4131"/>
      <c r="T51" s="4131"/>
      <c r="U51" s="4131"/>
      <c r="V51" s="4131"/>
      <c r="W51" s="4131"/>
      <c r="X51" s="4131"/>
      <c r="Y51" s="4131"/>
      <c r="Z51" s="4131"/>
      <c r="AA51" s="4131"/>
      <c r="AB51" s="4131"/>
      <c r="AC51" s="4131"/>
      <c r="AD51" s="4131"/>
      <c r="AE51" s="4132" t="s">
        <v>35</v>
      </c>
    </row>
    <row r="52" spans="2:31" ht="30" customHeight="1" x14ac:dyDescent="0.25">
      <c r="B52" s="4130" t="s">
        <v>196</v>
      </c>
      <c r="C52" s="4131"/>
      <c r="D52" s="4131"/>
      <c r="E52" s="4131"/>
      <c r="F52" s="4131"/>
      <c r="G52" s="4131"/>
      <c r="H52" s="4131"/>
      <c r="I52" s="4131"/>
      <c r="J52" s="4131"/>
      <c r="K52" s="4131"/>
      <c r="L52" s="4131"/>
      <c r="M52" s="4131"/>
      <c r="N52" s="4131"/>
      <c r="O52" s="4131"/>
      <c r="P52" s="4131"/>
      <c r="Q52" s="4131"/>
      <c r="R52" s="4131"/>
      <c r="S52" s="4131"/>
      <c r="T52" s="4131"/>
      <c r="U52" s="4131"/>
      <c r="V52" s="4131"/>
      <c r="W52" s="4131"/>
      <c r="X52" s="4131"/>
      <c r="Y52" s="4131"/>
      <c r="Z52" s="4131"/>
      <c r="AA52" s="4131"/>
      <c r="AB52" s="4131"/>
      <c r="AC52" s="4131"/>
      <c r="AD52" s="4131"/>
      <c r="AE52" s="4133"/>
    </row>
    <row r="53" spans="2:31" x14ac:dyDescent="0.25">
      <c r="B53" s="3166" t="s">
        <v>39</v>
      </c>
      <c r="C53" s="3167">
        <v>11967.6</v>
      </c>
      <c r="D53" s="3167">
        <v>12395.6</v>
      </c>
      <c r="E53" s="3167">
        <v>13401</v>
      </c>
      <c r="F53" s="3167">
        <v>14128.2</v>
      </c>
      <c r="G53" s="3167">
        <v>14274</v>
      </c>
      <c r="H53" s="3167">
        <v>15671.1</v>
      </c>
      <c r="I53" s="3167">
        <v>16772.2</v>
      </c>
      <c r="J53" s="3167">
        <v>18011.5</v>
      </c>
      <c r="K53" s="3167">
        <v>19742.599999999999</v>
      </c>
      <c r="L53" s="3167">
        <v>22205.8</v>
      </c>
      <c r="M53" s="3167">
        <v>27712.5</v>
      </c>
      <c r="N53" s="3167">
        <v>31312.7</v>
      </c>
      <c r="O53" s="3167">
        <v>34445.1</v>
      </c>
      <c r="P53" s="3167">
        <v>39789.300000000003</v>
      </c>
      <c r="Q53" s="3167">
        <v>37099.199999999997</v>
      </c>
      <c r="R53" s="3167">
        <v>41253</v>
      </c>
      <c r="S53" s="3167">
        <v>43804.9</v>
      </c>
      <c r="T53" s="3167">
        <v>43752.1</v>
      </c>
      <c r="U53" s="3167">
        <v>28681</v>
      </c>
      <c r="V53" s="3167">
        <v>30103.4</v>
      </c>
      <c r="W53" s="3167">
        <v>30462.5</v>
      </c>
      <c r="X53" s="3167">
        <v>33427.199999999997</v>
      </c>
      <c r="Y53" s="3167">
        <v>32592.3</v>
      </c>
      <c r="Z53" s="3167">
        <v>43087.5</v>
      </c>
      <c r="AA53" s="3167">
        <v>45808.3</v>
      </c>
      <c r="AB53" s="3167">
        <v>40954.5</v>
      </c>
      <c r="AC53" s="3167">
        <v>60928.9</v>
      </c>
      <c r="AD53" s="3168">
        <v>62549.5</v>
      </c>
      <c r="AE53" s="3168">
        <v>67532.7</v>
      </c>
    </row>
    <row r="54" spans="2:31" x14ac:dyDescent="0.25">
      <c r="B54" s="3166" t="s">
        <v>47</v>
      </c>
      <c r="C54" s="3167">
        <v>11967.6</v>
      </c>
      <c r="D54" s="3167">
        <v>12395.6</v>
      </c>
      <c r="E54" s="3167">
        <v>13401</v>
      </c>
      <c r="F54" s="3167">
        <v>14128.2</v>
      </c>
      <c r="G54" s="3167">
        <v>14274</v>
      </c>
      <c r="H54" s="3167">
        <v>15671.1</v>
      </c>
      <c r="I54" s="3167">
        <v>16772.2</v>
      </c>
      <c r="J54" s="3167">
        <v>18011.5</v>
      </c>
      <c r="K54" s="3167">
        <v>19742.599999999999</v>
      </c>
      <c r="L54" s="3167">
        <v>22205.8</v>
      </c>
      <c r="M54" s="3167">
        <v>27712.5</v>
      </c>
      <c r="N54" s="3167">
        <v>31312.7</v>
      </c>
      <c r="O54" s="3167">
        <v>34445.1</v>
      </c>
      <c r="P54" s="3167">
        <v>39789.300000000003</v>
      </c>
      <c r="Q54" s="3167">
        <v>37099.199999999997</v>
      </c>
      <c r="R54" s="3167">
        <v>41253</v>
      </c>
      <c r="S54" s="3167">
        <v>43804.9</v>
      </c>
      <c r="T54" s="3167">
        <v>43752.1</v>
      </c>
      <c r="U54" s="3167">
        <v>28681</v>
      </c>
      <c r="V54" s="3167">
        <v>30103.4</v>
      </c>
      <c r="W54" s="3167">
        <v>30462.5</v>
      </c>
      <c r="X54" s="3167">
        <v>33427.199999999997</v>
      </c>
      <c r="Y54" s="3167">
        <v>32592.3</v>
      </c>
      <c r="Z54" s="3167">
        <v>43087.5</v>
      </c>
      <c r="AA54" s="3167">
        <v>45808.3</v>
      </c>
      <c r="AB54" s="3167">
        <v>40954.5</v>
      </c>
      <c r="AC54" s="3167">
        <v>60928.9</v>
      </c>
      <c r="AD54" s="3168">
        <v>62549.5</v>
      </c>
      <c r="AE54" s="3168">
        <v>67532.7</v>
      </c>
    </row>
    <row r="55" spans="2:31" ht="15" customHeight="1" x14ac:dyDescent="0.25">
      <c r="B55" s="4130" t="s">
        <v>54</v>
      </c>
      <c r="C55" s="4131"/>
      <c r="D55" s="4131"/>
      <c r="E55" s="4131"/>
      <c r="F55" s="4131"/>
      <c r="G55" s="4131"/>
      <c r="H55" s="4131"/>
      <c r="I55" s="4131"/>
      <c r="J55" s="4131"/>
      <c r="K55" s="4131"/>
      <c r="L55" s="4131"/>
      <c r="M55" s="4131"/>
      <c r="N55" s="4131"/>
      <c r="O55" s="4131"/>
      <c r="P55" s="4131"/>
      <c r="Q55" s="4131"/>
      <c r="R55" s="4131"/>
      <c r="S55" s="4131"/>
      <c r="T55" s="4131"/>
      <c r="U55" s="4131"/>
      <c r="V55" s="4131"/>
      <c r="W55" s="4131"/>
      <c r="X55" s="4131"/>
      <c r="Y55" s="4131"/>
      <c r="Z55" s="4131"/>
      <c r="AA55" s="4131"/>
      <c r="AB55" s="4131"/>
      <c r="AC55" s="4131"/>
      <c r="AD55" s="4131"/>
      <c r="AE55" s="4132" t="s">
        <v>35</v>
      </c>
    </row>
    <row r="56" spans="2:31" ht="30" customHeight="1" x14ac:dyDescent="0.25">
      <c r="B56" s="4130" t="s">
        <v>196</v>
      </c>
      <c r="C56" s="4131"/>
      <c r="D56" s="4131"/>
      <c r="E56" s="4131"/>
      <c r="F56" s="4131"/>
      <c r="G56" s="4131"/>
      <c r="H56" s="4131"/>
      <c r="I56" s="4131"/>
      <c r="J56" s="4131"/>
      <c r="K56" s="4131"/>
      <c r="L56" s="4131"/>
      <c r="M56" s="4131"/>
      <c r="N56" s="4131"/>
      <c r="O56" s="4131"/>
      <c r="P56" s="4131"/>
      <c r="Q56" s="4131"/>
      <c r="R56" s="4131"/>
      <c r="S56" s="4131"/>
      <c r="T56" s="4131"/>
      <c r="U56" s="4131"/>
      <c r="V56" s="4131"/>
      <c r="W56" s="4131"/>
      <c r="X56" s="4131"/>
      <c r="Y56" s="4131"/>
      <c r="Z56" s="4131"/>
      <c r="AA56" s="4131"/>
      <c r="AB56" s="4131"/>
      <c r="AC56" s="4131"/>
      <c r="AD56" s="4131"/>
      <c r="AE56" s="4133"/>
    </row>
    <row r="57" spans="2:31" x14ac:dyDescent="0.25">
      <c r="B57" s="3166" t="s">
        <v>39</v>
      </c>
      <c r="C57" s="3167">
        <v>1865.1389999999999</v>
      </c>
      <c r="D57" s="3167">
        <v>2215.2559999999999</v>
      </c>
      <c r="E57" s="3167">
        <v>2577.1970000000001</v>
      </c>
      <c r="F57" s="3167">
        <v>3425.098</v>
      </c>
      <c r="G57" s="3167">
        <v>3716.8209999999999</v>
      </c>
      <c r="H57" s="3167">
        <v>3547.5909999999999</v>
      </c>
      <c r="I57" s="3167">
        <v>3894.41</v>
      </c>
      <c r="J57" s="3167">
        <v>3615.4070000000002</v>
      </c>
      <c r="K57" s="3167">
        <v>3843.3780000000002</v>
      </c>
      <c r="L57" s="3167">
        <v>3978.4989999999998</v>
      </c>
      <c r="M57" s="3167">
        <v>4294.598</v>
      </c>
      <c r="N57" s="3167">
        <v>3730.2539999999999</v>
      </c>
      <c r="O57" s="3167">
        <v>6315.3869999999997</v>
      </c>
      <c r="P57" s="3167">
        <v>5034.4279999999999</v>
      </c>
      <c r="Q57" s="3167">
        <v>3714.2060000000001</v>
      </c>
      <c r="R57" s="3170">
        <v>3296.8580000000002</v>
      </c>
      <c r="S57" s="3167">
        <v>2361.989</v>
      </c>
      <c r="T57" s="3167">
        <v>2423.973</v>
      </c>
      <c r="U57" s="3167">
        <v>2368.94</v>
      </c>
      <c r="V57" s="3167">
        <v>2818.6010000000001</v>
      </c>
      <c r="W57" s="3167">
        <v>2294.3710000000001</v>
      </c>
      <c r="X57" s="3167">
        <v>2464.21</v>
      </c>
      <c r="Y57" s="3167">
        <v>4307.84</v>
      </c>
      <c r="Z57" s="3167">
        <v>3760.203</v>
      </c>
      <c r="AA57" s="3167">
        <v>4138.1840000000002</v>
      </c>
      <c r="AB57" s="3168">
        <v>4512.1660000000002</v>
      </c>
      <c r="AC57" s="3168">
        <v>5082.74</v>
      </c>
      <c r="AD57" s="3168">
        <v>5964.8109999999997</v>
      </c>
      <c r="AE57" s="3169" t="s">
        <v>35</v>
      </c>
    </row>
    <row r="58" spans="2:31" x14ac:dyDescent="0.25">
      <c r="B58" s="3166" t="s">
        <v>47</v>
      </c>
      <c r="C58" s="3167">
        <v>928.99300000000005</v>
      </c>
      <c r="D58" s="3167">
        <v>1174.8969999999999</v>
      </c>
      <c r="E58" s="3167">
        <v>1420.021</v>
      </c>
      <c r="F58" s="3167">
        <v>2182.239</v>
      </c>
      <c r="G58" s="3167">
        <v>2432.527</v>
      </c>
      <c r="H58" s="3167">
        <v>2190.529</v>
      </c>
      <c r="I58" s="3167">
        <v>2433.4549999999999</v>
      </c>
      <c r="J58" s="3167">
        <v>2239.1379999999999</v>
      </c>
      <c r="K58" s="3167">
        <v>2319.2159999999999</v>
      </c>
      <c r="L58" s="3167">
        <v>2211.6390000000001</v>
      </c>
      <c r="M58" s="3167">
        <v>2531.2220000000002</v>
      </c>
      <c r="N58" s="3167">
        <v>1868.644</v>
      </c>
      <c r="O58" s="3167">
        <v>4159.7709999999997</v>
      </c>
      <c r="P58" s="3167">
        <v>2761.1779999999999</v>
      </c>
      <c r="Q58" s="3167">
        <v>1771.06</v>
      </c>
      <c r="R58" s="3170">
        <v>1561.3030000000001</v>
      </c>
      <c r="S58" s="3167">
        <v>1033.8879999999999</v>
      </c>
      <c r="T58" s="3167">
        <v>1139.6969999999999</v>
      </c>
      <c r="U58" s="3167">
        <v>1066.711</v>
      </c>
      <c r="V58" s="3167">
        <v>1583.56</v>
      </c>
      <c r="W58" s="3167">
        <v>1189.2190000000001</v>
      </c>
      <c r="X58" s="3167">
        <v>1619.09</v>
      </c>
      <c r="Y58" s="3167">
        <v>3290.348</v>
      </c>
      <c r="Z58" s="3167">
        <v>2678.134</v>
      </c>
      <c r="AA58" s="3167">
        <v>3215.7539999999999</v>
      </c>
      <c r="AB58" s="3168">
        <v>3673.1019999999999</v>
      </c>
      <c r="AC58" s="3168">
        <v>3786.2310000000002</v>
      </c>
      <c r="AD58" s="3168">
        <v>4004.002</v>
      </c>
      <c r="AE58" s="3169" t="s">
        <v>35</v>
      </c>
    </row>
    <row r="59" spans="2:31" ht="15" customHeight="1" x14ac:dyDescent="0.25">
      <c r="B59" s="4130" t="s">
        <v>55</v>
      </c>
      <c r="C59" s="4131"/>
      <c r="D59" s="4131"/>
      <c r="E59" s="4131"/>
      <c r="F59" s="4131"/>
      <c r="G59" s="4131"/>
      <c r="H59" s="4131"/>
      <c r="I59" s="4131"/>
      <c r="J59" s="4131"/>
      <c r="K59" s="4131"/>
      <c r="L59" s="4131"/>
      <c r="M59" s="4131"/>
      <c r="N59" s="4131"/>
      <c r="O59" s="4131"/>
      <c r="P59" s="4131"/>
      <c r="Q59" s="4131"/>
      <c r="R59" s="4131"/>
      <c r="S59" s="4131"/>
      <c r="T59" s="4131"/>
      <c r="U59" s="4131"/>
      <c r="V59" s="4131"/>
      <c r="W59" s="4131"/>
      <c r="X59" s="4131"/>
      <c r="Y59" s="4131"/>
      <c r="Z59" s="4131"/>
      <c r="AA59" s="4131"/>
      <c r="AB59" s="4131"/>
      <c r="AC59" s="4131"/>
      <c r="AD59" s="4131"/>
      <c r="AE59" s="4132" t="s">
        <v>35</v>
      </c>
    </row>
    <row r="60" spans="2:31" ht="30" customHeight="1" x14ac:dyDescent="0.25">
      <c r="B60" s="4130" t="s">
        <v>207</v>
      </c>
      <c r="C60" s="4131"/>
      <c r="D60" s="4131"/>
      <c r="E60" s="4131"/>
      <c r="F60" s="4131"/>
      <c r="G60" s="4131"/>
      <c r="H60" s="4131"/>
      <c r="I60" s="4131"/>
      <c r="J60" s="4131"/>
      <c r="K60" s="4131"/>
      <c r="L60" s="4131"/>
      <c r="M60" s="4131"/>
      <c r="N60" s="4131"/>
      <c r="O60" s="4131"/>
      <c r="P60" s="4131"/>
      <c r="Q60" s="4131"/>
      <c r="R60" s="4131"/>
      <c r="S60" s="4131"/>
      <c r="T60" s="4131"/>
      <c r="U60" s="4131"/>
      <c r="V60" s="4131"/>
      <c r="W60" s="4131"/>
      <c r="X60" s="4131"/>
      <c r="Y60" s="4131"/>
      <c r="Z60" s="4131"/>
      <c r="AA60" s="4131"/>
      <c r="AB60" s="4131"/>
      <c r="AC60" s="4131"/>
      <c r="AD60" s="4131"/>
      <c r="AE60" s="4133"/>
    </row>
    <row r="61" spans="2:31" x14ac:dyDescent="0.25">
      <c r="B61" s="3166" t="s">
        <v>39</v>
      </c>
      <c r="C61" s="3167">
        <v>31389</v>
      </c>
      <c r="D61" s="3167">
        <v>36008</v>
      </c>
      <c r="E61" s="3167">
        <v>57502</v>
      </c>
      <c r="F61" s="3167">
        <v>93704</v>
      </c>
      <c r="G61" s="3167">
        <v>143640</v>
      </c>
      <c r="H61" s="3167">
        <v>174066</v>
      </c>
      <c r="I61" s="3167">
        <v>144813</v>
      </c>
      <c r="J61" s="3167">
        <v>233603</v>
      </c>
      <c r="K61" s="3167">
        <v>236822</v>
      </c>
      <c r="L61" s="3167">
        <v>278385</v>
      </c>
      <c r="M61" s="3167">
        <v>308575</v>
      </c>
      <c r="N61" s="3167">
        <v>278903</v>
      </c>
      <c r="O61" s="3167">
        <v>351665</v>
      </c>
      <c r="P61" s="3167">
        <v>319924</v>
      </c>
      <c r="Q61" s="3167">
        <v>329857</v>
      </c>
      <c r="R61" s="3167">
        <v>264011</v>
      </c>
      <c r="S61" s="3167">
        <v>335232</v>
      </c>
      <c r="T61" s="3167">
        <v>446179</v>
      </c>
      <c r="U61" s="3167">
        <v>466897</v>
      </c>
      <c r="V61" s="3167">
        <v>555649</v>
      </c>
      <c r="W61" s="3167">
        <v>758934</v>
      </c>
      <c r="X61" s="3167">
        <v>713595</v>
      </c>
      <c r="Y61" s="3167">
        <v>920134</v>
      </c>
      <c r="Z61" s="3167">
        <v>1463040</v>
      </c>
      <c r="AA61" s="3167">
        <v>1636694</v>
      </c>
      <c r="AB61" s="3167">
        <v>1348509</v>
      </c>
      <c r="AC61" s="3167">
        <v>1801171</v>
      </c>
      <c r="AD61" s="3168">
        <v>2225979</v>
      </c>
      <c r="AE61" s="3169" t="s">
        <v>35</v>
      </c>
    </row>
    <row r="62" spans="2:31" x14ac:dyDescent="0.25">
      <c r="B62" s="3166" t="s">
        <v>47</v>
      </c>
      <c r="C62" s="3167">
        <v>31389</v>
      </c>
      <c r="D62" s="3167">
        <v>36008</v>
      </c>
      <c r="E62" s="3167">
        <v>57502</v>
      </c>
      <c r="F62" s="3167">
        <v>93704</v>
      </c>
      <c r="G62" s="3167">
        <v>143640</v>
      </c>
      <c r="H62" s="3167">
        <v>174066</v>
      </c>
      <c r="I62" s="3167">
        <v>144813</v>
      </c>
      <c r="J62" s="3167">
        <v>233603</v>
      </c>
      <c r="K62" s="3167">
        <v>236822</v>
      </c>
      <c r="L62" s="3167">
        <v>278385</v>
      </c>
      <c r="M62" s="3167">
        <v>308575</v>
      </c>
      <c r="N62" s="3167">
        <v>278903</v>
      </c>
      <c r="O62" s="3167">
        <v>351665</v>
      </c>
      <c r="P62" s="3167">
        <v>319924</v>
      </c>
      <c r="Q62" s="3167">
        <v>329857</v>
      </c>
      <c r="R62" s="3167">
        <v>264011</v>
      </c>
      <c r="S62" s="3167">
        <v>335232</v>
      </c>
      <c r="T62" s="3167">
        <v>446179</v>
      </c>
      <c r="U62" s="3167">
        <v>466897</v>
      </c>
      <c r="V62" s="3167">
        <v>555649</v>
      </c>
      <c r="W62" s="3167">
        <v>758934</v>
      </c>
      <c r="X62" s="3167">
        <v>713595</v>
      </c>
      <c r="Y62" s="3167">
        <v>920134</v>
      </c>
      <c r="Z62" s="3167">
        <v>1463040</v>
      </c>
      <c r="AA62" s="3167">
        <v>1636694</v>
      </c>
      <c r="AB62" s="3167">
        <v>1348509</v>
      </c>
      <c r="AC62" s="3167">
        <v>1801171</v>
      </c>
      <c r="AD62" s="3168">
        <v>2225979</v>
      </c>
      <c r="AE62" s="3169" t="s">
        <v>35</v>
      </c>
    </row>
    <row r="63" spans="2:31" ht="15" customHeight="1" x14ac:dyDescent="0.25">
      <c r="B63" s="4130" t="s">
        <v>208</v>
      </c>
      <c r="C63" s="4131"/>
      <c r="D63" s="4131"/>
      <c r="E63" s="4131"/>
      <c r="F63" s="4131"/>
      <c r="G63" s="4131"/>
      <c r="H63" s="4131"/>
      <c r="I63" s="4131"/>
      <c r="J63" s="4131"/>
      <c r="K63" s="4131"/>
      <c r="L63" s="4131"/>
      <c r="M63" s="4131"/>
      <c r="N63" s="4131"/>
      <c r="O63" s="4131"/>
      <c r="P63" s="4131"/>
      <c r="Q63" s="4131"/>
      <c r="R63" s="4131"/>
      <c r="S63" s="4131"/>
      <c r="T63" s="4131"/>
      <c r="U63" s="4131"/>
      <c r="V63" s="4131"/>
      <c r="W63" s="4131"/>
      <c r="X63" s="4131"/>
      <c r="Y63" s="4131"/>
      <c r="Z63" s="4131"/>
      <c r="AA63" s="4131"/>
      <c r="AB63" s="4131"/>
      <c r="AC63" s="4131"/>
      <c r="AD63" s="4131"/>
      <c r="AE63" s="4132" t="s">
        <v>35</v>
      </c>
    </row>
    <row r="64" spans="2:31" ht="30" customHeight="1" x14ac:dyDescent="0.25">
      <c r="B64" s="4130" t="s">
        <v>196</v>
      </c>
      <c r="C64" s="4131"/>
      <c r="D64" s="4131"/>
      <c r="E64" s="4131"/>
      <c r="F64" s="4131"/>
      <c r="G64" s="4131"/>
      <c r="H64" s="4131"/>
      <c r="I64" s="4131"/>
      <c r="J64" s="4131"/>
      <c r="K64" s="4131"/>
      <c r="L64" s="4131"/>
      <c r="M64" s="4131"/>
      <c r="N64" s="4131"/>
      <c r="O64" s="4131"/>
      <c r="P64" s="4131"/>
      <c r="Q64" s="4131"/>
      <c r="R64" s="4131"/>
      <c r="S64" s="4131"/>
      <c r="T64" s="4131"/>
      <c r="U64" s="4131"/>
      <c r="V64" s="4131"/>
      <c r="W64" s="4131"/>
      <c r="X64" s="4131"/>
      <c r="Y64" s="4131"/>
      <c r="Z64" s="4131"/>
      <c r="AA64" s="4131"/>
      <c r="AB64" s="4131"/>
      <c r="AC64" s="4131"/>
      <c r="AD64" s="4131"/>
      <c r="AE64" s="4133"/>
    </row>
    <row r="65" spans="2:31" x14ac:dyDescent="0.25">
      <c r="B65" s="3166" t="s">
        <v>39</v>
      </c>
      <c r="C65" s="3167">
        <v>576.33100000000002</v>
      </c>
      <c r="D65" s="3167">
        <v>628.90700000000004</v>
      </c>
      <c r="E65" s="3167">
        <v>698.95299999999997</v>
      </c>
      <c r="F65" s="3167">
        <v>794.45299999999997</v>
      </c>
      <c r="G65" s="3167">
        <v>679.78200000000004</v>
      </c>
      <c r="H65" s="3167">
        <v>864.40899999999999</v>
      </c>
      <c r="I65" s="3167">
        <v>1045.068</v>
      </c>
      <c r="J65" s="3167">
        <v>1192.069</v>
      </c>
      <c r="K65" s="3167">
        <v>940.66800000000001</v>
      </c>
      <c r="L65" s="3167">
        <v>1146.164</v>
      </c>
      <c r="M65" s="3167">
        <v>1089.4970000000001</v>
      </c>
      <c r="N65" s="3167">
        <v>1504.684</v>
      </c>
      <c r="O65" s="3167">
        <v>1782.4449999999999</v>
      </c>
      <c r="P65" s="3167">
        <v>1792.819</v>
      </c>
      <c r="Q65" s="3167">
        <v>510.29199999999997</v>
      </c>
      <c r="R65" s="3167">
        <v>470.07900000000001</v>
      </c>
      <c r="S65" s="3167">
        <v>525.18100000000004</v>
      </c>
      <c r="T65" s="3167">
        <v>1200.4960000000001</v>
      </c>
      <c r="U65" s="3167">
        <v>1303.3430000000001</v>
      </c>
      <c r="V65" s="3167">
        <v>1440.9169999999999</v>
      </c>
      <c r="W65" s="3167">
        <v>1886.748</v>
      </c>
      <c r="X65" s="3167">
        <v>1840.895</v>
      </c>
      <c r="Y65" s="3167">
        <v>2060.0189999999998</v>
      </c>
      <c r="Z65" s="3167">
        <v>2193.89</v>
      </c>
      <c r="AA65" s="3167">
        <v>2483.482</v>
      </c>
      <c r="AB65" s="3167">
        <v>2799.377</v>
      </c>
      <c r="AC65" s="3167">
        <v>3289.7939999999999</v>
      </c>
      <c r="AD65" s="3167">
        <v>4407.6490000000003</v>
      </c>
      <c r="AE65" s="3167">
        <v>4974.527</v>
      </c>
    </row>
    <row r="66" spans="2:31" ht="15" customHeight="1" x14ac:dyDescent="0.25">
      <c r="B66" s="4130" t="s">
        <v>56</v>
      </c>
      <c r="C66" s="4131"/>
      <c r="D66" s="4131"/>
      <c r="E66" s="4131"/>
      <c r="F66" s="4131"/>
      <c r="G66" s="4131"/>
      <c r="H66" s="4131"/>
      <c r="I66" s="4131"/>
      <c r="J66" s="4131"/>
      <c r="K66" s="4131"/>
      <c r="L66" s="4131"/>
      <c r="M66" s="4131"/>
      <c r="N66" s="4131"/>
      <c r="O66" s="4131"/>
      <c r="P66" s="4131"/>
      <c r="Q66" s="4131"/>
      <c r="R66" s="4131"/>
      <c r="S66" s="4131"/>
      <c r="T66" s="4131"/>
      <c r="U66" s="4131"/>
      <c r="V66" s="4131"/>
      <c r="W66" s="4131"/>
      <c r="X66" s="4131"/>
      <c r="Y66" s="4131"/>
      <c r="Z66" s="4131"/>
      <c r="AA66" s="4131"/>
      <c r="AB66" s="4131"/>
      <c r="AC66" s="4131"/>
      <c r="AD66" s="4131"/>
      <c r="AE66" s="4132" t="s">
        <v>35</v>
      </c>
    </row>
    <row r="67" spans="2:31" ht="30" customHeight="1" x14ac:dyDescent="0.25">
      <c r="B67" s="4130" t="s">
        <v>196</v>
      </c>
      <c r="C67" s="4131"/>
      <c r="D67" s="4131"/>
      <c r="E67" s="4131"/>
      <c r="F67" s="4131"/>
      <c r="G67" s="4131"/>
      <c r="H67" s="4131"/>
      <c r="I67" s="4131"/>
      <c r="J67" s="4131"/>
      <c r="K67" s="4131"/>
      <c r="L67" s="4131"/>
      <c r="M67" s="4131"/>
      <c r="N67" s="4131"/>
      <c r="O67" s="4131"/>
      <c r="P67" s="4131"/>
      <c r="Q67" s="4131"/>
      <c r="R67" s="4131"/>
      <c r="S67" s="4131"/>
      <c r="T67" s="4131"/>
      <c r="U67" s="4131"/>
      <c r="V67" s="4131"/>
      <c r="W67" s="4131"/>
      <c r="X67" s="4131"/>
      <c r="Y67" s="4131"/>
      <c r="Z67" s="4131"/>
      <c r="AA67" s="4131"/>
      <c r="AB67" s="4131"/>
      <c r="AC67" s="4131"/>
      <c r="AD67" s="4131"/>
      <c r="AE67" s="4133"/>
    </row>
    <row r="68" spans="2:31" x14ac:dyDescent="0.25">
      <c r="B68" s="3166" t="s">
        <v>39</v>
      </c>
      <c r="C68" s="3167">
        <v>105465.9</v>
      </c>
      <c r="D68" s="3167">
        <v>114286.7</v>
      </c>
      <c r="E68" s="3167">
        <v>120903.5</v>
      </c>
      <c r="F68" s="3167">
        <v>121921</v>
      </c>
      <c r="G68" s="3167">
        <v>131153.20000000001</v>
      </c>
      <c r="H68" s="3167">
        <v>135192.20000000001</v>
      </c>
      <c r="I68" s="3167">
        <v>141110.39999999999</v>
      </c>
      <c r="J68" s="3167">
        <v>146580.6</v>
      </c>
      <c r="K68" s="3167">
        <v>141592.4</v>
      </c>
      <c r="L68" s="3167">
        <v>150348.9</v>
      </c>
      <c r="M68" s="3167">
        <v>151903.1</v>
      </c>
      <c r="N68" s="3167">
        <v>156527.5</v>
      </c>
      <c r="O68" s="3167">
        <v>163315</v>
      </c>
      <c r="P68" s="3167">
        <v>152728.70000000001</v>
      </c>
      <c r="Q68" s="3167">
        <v>137649.5</v>
      </c>
      <c r="R68" s="3167">
        <v>137909.9</v>
      </c>
      <c r="S68" s="3167">
        <v>138665.9</v>
      </c>
      <c r="T68" s="3167">
        <v>124648</v>
      </c>
      <c r="U68" s="3167">
        <v>121494.8</v>
      </c>
      <c r="V68" s="3167">
        <v>122574.8</v>
      </c>
      <c r="W68" s="3167">
        <v>127422.5</v>
      </c>
      <c r="X68" s="3167">
        <v>126537.2</v>
      </c>
      <c r="Y68" s="3167">
        <v>130999.2</v>
      </c>
      <c r="Z68" s="3167">
        <v>130341.3</v>
      </c>
      <c r="AA68" s="3167">
        <v>134354.70000000001</v>
      </c>
      <c r="AB68" s="3167">
        <v>110418.8</v>
      </c>
      <c r="AC68" s="3167">
        <v>127115.6</v>
      </c>
      <c r="AD68" s="3167">
        <v>133648.4</v>
      </c>
      <c r="AE68" s="3167">
        <v>140890.6</v>
      </c>
    </row>
    <row r="69" spans="2:31" ht="15" customHeight="1" x14ac:dyDescent="0.25">
      <c r="B69" s="4130" t="s">
        <v>57</v>
      </c>
      <c r="C69" s="4131"/>
      <c r="D69" s="4131"/>
      <c r="E69" s="4131"/>
      <c r="F69" s="4131"/>
      <c r="G69" s="4131"/>
      <c r="H69" s="4131"/>
      <c r="I69" s="4131"/>
      <c r="J69" s="4131"/>
      <c r="K69" s="4131"/>
      <c r="L69" s="4131"/>
      <c r="M69" s="4131"/>
      <c r="N69" s="4131"/>
      <c r="O69" s="4131"/>
      <c r="P69" s="4131"/>
      <c r="Q69" s="4131"/>
      <c r="R69" s="4131"/>
      <c r="S69" s="4131"/>
      <c r="T69" s="4131"/>
      <c r="U69" s="4131"/>
      <c r="V69" s="4131"/>
      <c r="W69" s="4131"/>
      <c r="X69" s="4131"/>
      <c r="Y69" s="4131"/>
      <c r="Z69" s="4131"/>
      <c r="AA69" s="4131"/>
      <c r="AB69" s="4131"/>
      <c r="AC69" s="4131"/>
      <c r="AD69" s="4131"/>
      <c r="AE69" s="4132" t="s">
        <v>35</v>
      </c>
    </row>
    <row r="70" spans="2:31" ht="30" customHeight="1" x14ac:dyDescent="0.25">
      <c r="B70" s="4130" t="s">
        <v>209</v>
      </c>
      <c r="C70" s="4131"/>
      <c r="D70" s="4131"/>
      <c r="E70" s="4131"/>
      <c r="F70" s="4131"/>
      <c r="G70" s="4131"/>
      <c r="H70" s="4131"/>
      <c r="I70" s="4131"/>
      <c r="J70" s="4131"/>
      <c r="K70" s="4131"/>
      <c r="L70" s="4131"/>
      <c r="M70" s="4131"/>
      <c r="N70" s="4131"/>
      <c r="O70" s="4131"/>
      <c r="P70" s="4131"/>
      <c r="Q70" s="4131"/>
      <c r="R70" s="4131"/>
      <c r="S70" s="4131"/>
      <c r="T70" s="4131"/>
      <c r="U70" s="4131"/>
      <c r="V70" s="4131"/>
      <c r="W70" s="4131"/>
      <c r="X70" s="4131"/>
      <c r="Y70" s="4131"/>
      <c r="Z70" s="4131"/>
      <c r="AA70" s="4131"/>
      <c r="AB70" s="4131"/>
      <c r="AC70" s="4131"/>
      <c r="AD70" s="4131"/>
      <c r="AE70" s="4133"/>
    </row>
    <row r="71" spans="2:31" x14ac:dyDescent="0.25">
      <c r="B71" s="3166" t="s">
        <v>39</v>
      </c>
      <c r="C71" s="3167">
        <v>1564100</v>
      </c>
      <c r="D71" s="3167">
        <v>1469000</v>
      </c>
      <c r="E71" s="3167">
        <v>1315600</v>
      </c>
      <c r="F71" s="3167">
        <v>1452800</v>
      </c>
      <c r="G71" s="3167">
        <v>1851000</v>
      </c>
      <c r="H71" s="3167">
        <v>1508900</v>
      </c>
      <c r="I71" s="3167">
        <v>1701200</v>
      </c>
      <c r="J71" s="3167">
        <v>2039300</v>
      </c>
      <c r="K71" s="3167">
        <v>1683800</v>
      </c>
      <c r="L71" s="3167">
        <v>2147800</v>
      </c>
      <c r="M71" s="3167">
        <v>3202900</v>
      </c>
      <c r="N71" s="3167">
        <v>4087400</v>
      </c>
      <c r="O71" s="3167">
        <v>4275200</v>
      </c>
      <c r="P71" s="3167">
        <v>3756200</v>
      </c>
      <c r="Q71" s="3167">
        <v>3088700</v>
      </c>
      <c r="R71" s="3167">
        <v>3411000</v>
      </c>
      <c r="S71" s="3167">
        <v>3533700</v>
      </c>
      <c r="T71" s="3167">
        <v>5886300</v>
      </c>
      <c r="U71" s="3167">
        <v>7292500</v>
      </c>
      <c r="V71" s="3167">
        <v>8766200</v>
      </c>
      <c r="W71" s="3167">
        <v>9630300</v>
      </c>
      <c r="X71" s="3167">
        <v>7916600</v>
      </c>
      <c r="Y71" s="3167">
        <v>8619500</v>
      </c>
      <c r="Z71" s="3167">
        <v>8996300</v>
      </c>
      <c r="AA71" s="3167">
        <v>6645600</v>
      </c>
      <c r="AB71" s="3167">
        <v>6462700</v>
      </c>
      <c r="AC71" s="3167">
        <v>7919300</v>
      </c>
      <c r="AD71" s="3167">
        <v>8646000</v>
      </c>
      <c r="AE71" s="3169" t="s">
        <v>35</v>
      </c>
    </row>
    <row r="72" spans="2:31" x14ac:dyDescent="0.25">
      <c r="B72" s="3166" t="s">
        <v>47</v>
      </c>
      <c r="C72" s="3167">
        <v>1564100</v>
      </c>
      <c r="D72" s="3167">
        <v>1469000</v>
      </c>
      <c r="E72" s="3167">
        <v>1315600</v>
      </c>
      <c r="F72" s="3167">
        <v>1452800</v>
      </c>
      <c r="G72" s="3167">
        <v>1851000</v>
      </c>
      <c r="H72" s="3167">
        <v>1508900</v>
      </c>
      <c r="I72" s="3167">
        <v>1701200</v>
      </c>
      <c r="J72" s="3167">
        <v>2039300</v>
      </c>
      <c r="K72" s="3167">
        <v>1683800</v>
      </c>
      <c r="L72" s="3167">
        <v>2147800</v>
      </c>
      <c r="M72" s="3167">
        <v>3202900</v>
      </c>
      <c r="N72" s="3167">
        <v>4087400</v>
      </c>
      <c r="O72" s="3167">
        <v>4275200</v>
      </c>
      <c r="P72" s="3167">
        <v>3756200</v>
      </c>
      <c r="Q72" s="3167">
        <v>3088700</v>
      </c>
      <c r="R72" s="3167">
        <v>3411000</v>
      </c>
      <c r="S72" s="3167">
        <v>3533700</v>
      </c>
      <c r="T72" s="3167">
        <v>5886300</v>
      </c>
      <c r="U72" s="3167">
        <v>7292500</v>
      </c>
      <c r="V72" s="3167">
        <v>8766200</v>
      </c>
      <c r="W72" s="3167">
        <v>9630300</v>
      </c>
      <c r="X72" s="3167">
        <v>7916600</v>
      </c>
      <c r="Y72" s="3167">
        <v>8619500</v>
      </c>
      <c r="Z72" s="3167">
        <v>8996300</v>
      </c>
      <c r="AA72" s="3167">
        <v>6645600</v>
      </c>
      <c r="AB72" s="3167">
        <v>6462700</v>
      </c>
      <c r="AC72" s="3167">
        <v>7919300</v>
      </c>
      <c r="AD72" s="3167">
        <v>8646000</v>
      </c>
      <c r="AE72" s="3169" t="s">
        <v>35</v>
      </c>
    </row>
    <row r="73" spans="2:31" ht="15" customHeight="1" x14ac:dyDescent="0.25">
      <c r="B73" s="4130" t="s">
        <v>210</v>
      </c>
      <c r="C73" s="4131"/>
      <c r="D73" s="4131"/>
      <c r="E73" s="4131"/>
      <c r="F73" s="4131"/>
      <c r="G73" s="4131"/>
      <c r="H73" s="4131"/>
      <c r="I73" s="4131"/>
      <c r="J73" s="4131"/>
      <c r="K73" s="4131"/>
      <c r="L73" s="4131"/>
      <c r="M73" s="4131"/>
      <c r="N73" s="4131"/>
      <c r="O73" s="4131"/>
      <c r="P73" s="4131"/>
      <c r="Q73" s="4131"/>
      <c r="R73" s="4131"/>
      <c r="S73" s="4131"/>
      <c r="T73" s="4131"/>
      <c r="U73" s="4131"/>
      <c r="V73" s="4131"/>
      <c r="W73" s="4131"/>
      <c r="X73" s="4131"/>
      <c r="Y73" s="4131"/>
      <c r="Z73" s="4131"/>
      <c r="AA73" s="4131"/>
      <c r="AB73" s="4131"/>
      <c r="AC73" s="4131"/>
      <c r="AD73" s="4131"/>
      <c r="AE73" s="4132" t="s">
        <v>35</v>
      </c>
    </row>
    <row r="74" spans="2:31" ht="30" customHeight="1" x14ac:dyDescent="0.25">
      <c r="B74" s="4130" t="s">
        <v>196</v>
      </c>
      <c r="C74" s="4131"/>
      <c r="D74" s="4131"/>
      <c r="E74" s="4131"/>
      <c r="F74" s="4131"/>
      <c r="G74" s="4131"/>
      <c r="H74" s="4131"/>
      <c r="I74" s="4131"/>
      <c r="J74" s="4131"/>
      <c r="K74" s="4131"/>
      <c r="L74" s="4131"/>
      <c r="M74" s="4131"/>
      <c r="N74" s="4131"/>
      <c r="O74" s="4131"/>
      <c r="P74" s="4131"/>
      <c r="Q74" s="4131"/>
      <c r="R74" s="4131"/>
      <c r="S74" s="4131"/>
      <c r="T74" s="4131"/>
      <c r="U74" s="4131"/>
      <c r="V74" s="4131"/>
      <c r="W74" s="4131"/>
      <c r="X74" s="4131"/>
      <c r="Y74" s="4131"/>
      <c r="Z74" s="4131"/>
      <c r="AA74" s="4131"/>
      <c r="AB74" s="4131"/>
      <c r="AC74" s="4131"/>
      <c r="AD74" s="4131"/>
      <c r="AE74" s="4133"/>
    </row>
    <row r="75" spans="2:31" x14ac:dyDescent="0.25">
      <c r="B75" s="3166" t="s">
        <v>39</v>
      </c>
      <c r="C75" s="3167">
        <v>0</v>
      </c>
      <c r="D75" s="3167">
        <v>14.664</v>
      </c>
      <c r="E75" s="3167">
        <v>627.96500000000003</v>
      </c>
      <c r="F75" s="3167">
        <v>655.02200000000005</v>
      </c>
      <c r="G75" s="3167">
        <v>565.42499999999995</v>
      </c>
      <c r="H75" s="3167">
        <v>648.976</v>
      </c>
      <c r="I75" s="3167">
        <v>843.649</v>
      </c>
      <c r="J75" s="3167">
        <v>1000.57</v>
      </c>
      <c r="K75" s="3167">
        <v>1124.471</v>
      </c>
      <c r="L75" s="3167">
        <v>1231.73</v>
      </c>
      <c r="M75" s="3167">
        <v>1102.2639999999999</v>
      </c>
      <c r="N75" s="3167">
        <v>1228.915</v>
      </c>
      <c r="O75" s="3167">
        <v>1220.095</v>
      </c>
      <c r="P75" s="3167">
        <v>1389.723</v>
      </c>
      <c r="Q75" s="3167">
        <v>1185.49</v>
      </c>
      <c r="R75" s="3167">
        <v>979.048</v>
      </c>
      <c r="S75" s="3167">
        <v>1032.751</v>
      </c>
      <c r="T75" s="3167">
        <v>847.75099999999998</v>
      </c>
      <c r="U75" s="3167">
        <v>883.91399999999999</v>
      </c>
      <c r="V75" s="3167">
        <v>899.73099999999999</v>
      </c>
      <c r="W75" s="3167">
        <v>895.93</v>
      </c>
      <c r="X75" s="3167">
        <v>946.57799999999997</v>
      </c>
      <c r="Y75" s="3167">
        <v>980.94899999999996</v>
      </c>
      <c r="Z75" s="3167">
        <v>1079.2470000000001</v>
      </c>
      <c r="AA75" s="3167">
        <v>1418.952</v>
      </c>
      <c r="AB75" s="3167">
        <v>1058.2149999999999</v>
      </c>
      <c r="AC75" s="3167">
        <v>1220.3009999999999</v>
      </c>
      <c r="AD75" s="3167">
        <v>1209.4690000000001</v>
      </c>
      <c r="AE75" s="3167">
        <v>1220.4079999999999</v>
      </c>
    </row>
    <row r="76" spans="2:31" x14ac:dyDescent="0.25">
      <c r="B76" s="3166" t="s">
        <v>47</v>
      </c>
      <c r="C76" s="3167">
        <v>0</v>
      </c>
      <c r="D76" s="3167">
        <v>6.8949999999999996</v>
      </c>
      <c r="E76" s="3167">
        <v>0</v>
      </c>
      <c r="F76" s="3167">
        <v>0</v>
      </c>
      <c r="G76" s="3167">
        <v>5.4909999999999997</v>
      </c>
      <c r="H76" s="3167">
        <v>62.204999999999998</v>
      </c>
      <c r="I76" s="3167">
        <v>72.194999999999993</v>
      </c>
      <c r="J76" s="3167">
        <v>85.460999999999999</v>
      </c>
      <c r="K76" s="3167">
        <v>59.709000000000003</v>
      </c>
      <c r="L76" s="3167">
        <v>71.997</v>
      </c>
      <c r="M76" s="3167">
        <v>151.761</v>
      </c>
      <c r="N76" s="3167">
        <v>299.89600000000002</v>
      </c>
      <c r="O76" s="3167">
        <v>405.721</v>
      </c>
      <c r="P76" s="3167">
        <v>595.50900000000001</v>
      </c>
      <c r="Q76" s="3167">
        <v>686.76900000000001</v>
      </c>
      <c r="R76" s="3167">
        <v>187.22</v>
      </c>
      <c r="S76" s="3167">
        <v>135.21299999999999</v>
      </c>
      <c r="T76" s="3167">
        <v>186.04900000000001</v>
      </c>
      <c r="U76" s="3167">
        <v>194.86699999999999</v>
      </c>
      <c r="V76" s="3167">
        <v>210.684</v>
      </c>
      <c r="W76" s="3167">
        <v>208.93100000000001</v>
      </c>
      <c r="X76" s="3167">
        <v>260.904</v>
      </c>
      <c r="Y76" s="3167">
        <v>245.005</v>
      </c>
      <c r="Z76" s="3167">
        <v>325.10500000000002</v>
      </c>
      <c r="AA76" s="3167">
        <v>593.70899999999995</v>
      </c>
      <c r="AB76" s="3167">
        <v>242.81299999999999</v>
      </c>
      <c r="AC76" s="3167">
        <v>363.30599999999998</v>
      </c>
      <c r="AD76" s="3167">
        <v>305.66300000000001</v>
      </c>
      <c r="AE76" s="3167">
        <v>299.06900000000002</v>
      </c>
    </row>
    <row r="77" spans="2:31" ht="15" customHeight="1" x14ac:dyDescent="0.25">
      <c r="B77" s="4130" t="s">
        <v>211</v>
      </c>
      <c r="C77" s="4131"/>
      <c r="D77" s="4131"/>
      <c r="E77" s="4131"/>
      <c r="F77" s="4131"/>
      <c r="G77" s="4131"/>
      <c r="H77" s="4131"/>
      <c r="I77" s="4131"/>
      <c r="J77" s="4131"/>
      <c r="K77" s="4131"/>
      <c r="L77" s="4131"/>
      <c r="M77" s="4131"/>
      <c r="N77" s="4131"/>
      <c r="O77" s="4131"/>
      <c r="P77" s="4131"/>
      <c r="Q77" s="4131"/>
      <c r="R77" s="4131"/>
      <c r="S77" s="4131"/>
      <c r="T77" s="4131"/>
      <c r="U77" s="4131"/>
      <c r="V77" s="4131"/>
      <c r="W77" s="4131"/>
      <c r="X77" s="4131"/>
      <c r="Y77" s="4131"/>
      <c r="Z77" s="4131"/>
      <c r="AA77" s="4131"/>
      <c r="AB77" s="4131"/>
      <c r="AC77" s="4131"/>
      <c r="AD77" s="4131"/>
      <c r="AE77" s="4132" t="s">
        <v>35</v>
      </c>
    </row>
    <row r="78" spans="2:31" ht="30" customHeight="1" x14ac:dyDescent="0.25">
      <c r="B78" s="4130" t="s">
        <v>196</v>
      </c>
      <c r="C78" s="4131"/>
      <c r="D78" s="4131"/>
      <c r="E78" s="4131"/>
      <c r="F78" s="4131"/>
      <c r="G78" s="4131"/>
      <c r="H78" s="4131"/>
      <c r="I78" s="4131"/>
      <c r="J78" s="4131"/>
      <c r="K78" s="4131"/>
      <c r="L78" s="4131"/>
      <c r="M78" s="4131"/>
      <c r="N78" s="4131"/>
      <c r="O78" s="4131"/>
      <c r="P78" s="4131"/>
      <c r="Q78" s="4131"/>
      <c r="R78" s="4131"/>
      <c r="S78" s="4131"/>
      <c r="T78" s="4131"/>
      <c r="U78" s="4131"/>
      <c r="V78" s="4131"/>
      <c r="W78" s="4131"/>
      <c r="X78" s="4131"/>
      <c r="Y78" s="4131"/>
      <c r="Z78" s="4131"/>
      <c r="AA78" s="4131"/>
      <c r="AB78" s="4131"/>
      <c r="AC78" s="4131"/>
      <c r="AD78" s="4131"/>
      <c r="AE78" s="4133"/>
    </row>
    <row r="79" spans="2:31" x14ac:dyDescent="0.25">
      <c r="B79" s="3166" t="s">
        <v>39</v>
      </c>
      <c r="C79" s="3167">
        <v>681.86400000000003</v>
      </c>
      <c r="D79" s="3167">
        <v>830.10500000000002</v>
      </c>
      <c r="E79" s="3167">
        <v>1175.7829999999999</v>
      </c>
      <c r="F79" s="3167">
        <v>1341.078</v>
      </c>
      <c r="G79" s="3167">
        <v>1269.992</v>
      </c>
      <c r="H79" s="3167">
        <v>2165.0630000000001</v>
      </c>
      <c r="I79" s="3167">
        <v>2364.0079999999998</v>
      </c>
      <c r="J79" s="3167">
        <v>2739.953</v>
      </c>
      <c r="K79" s="3167">
        <v>2722.8290000000002</v>
      </c>
      <c r="L79" s="3167">
        <v>3669.1109999999999</v>
      </c>
      <c r="M79" s="3167">
        <v>3383.4</v>
      </c>
      <c r="N79" s="3167">
        <v>4042.4169999999999</v>
      </c>
      <c r="O79" s="3167">
        <v>3200.6669999999999</v>
      </c>
      <c r="P79" s="3167">
        <v>3937.1930000000002</v>
      </c>
      <c r="Q79" s="3167">
        <v>3809.8969999999999</v>
      </c>
      <c r="R79" s="3167">
        <v>4340.482</v>
      </c>
      <c r="S79" s="3167">
        <v>4860.3609999999999</v>
      </c>
      <c r="T79" s="3167">
        <v>5246.482</v>
      </c>
      <c r="U79" s="3167">
        <v>4968.0510000000004</v>
      </c>
      <c r="V79" s="3167">
        <v>4611.3609999999999</v>
      </c>
      <c r="W79" s="3167">
        <v>4591.3140000000003</v>
      </c>
      <c r="X79" s="3167">
        <v>5235.4579999999996</v>
      </c>
      <c r="Y79" s="3167">
        <v>4779.3360000000002</v>
      </c>
      <c r="Z79" s="3167">
        <v>4654.5429999999997</v>
      </c>
      <c r="AA79" s="3167">
        <v>5156.6490000000003</v>
      </c>
      <c r="AB79" s="3167">
        <v>5843.835</v>
      </c>
      <c r="AC79" s="3167">
        <v>6368.1639999999998</v>
      </c>
      <c r="AD79" s="3167">
        <v>6658.049</v>
      </c>
      <c r="AE79" s="3169" t="s">
        <v>35</v>
      </c>
    </row>
    <row r="80" spans="2:31" ht="15" customHeight="1" x14ac:dyDescent="0.25">
      <c r="B80" s="4130" t="s">
        <v>212</v>
      </c>
      <c r="C80" s="4131"/>
      <c r="D80" s="4131"/>
      <c r="E80" s="4131"/>
      <c r="F80" s="4131"/>
      <c r="G80" s="4131"/>
      <c r="H80" s="4131"/>
      <c r="I80" s="4131"/>
      <c r="J80" s="4131"/>
      <c r="K80" s="4131"/>
      <c r="L80" s="4131"/>
      <c r="M80" s="4131"/>
      <c r="N80" s="4131"/>
      <c r="O80" s="4131"/>
      <c r="P80" s="4131"/>
      <c r="Q80" s="4131"/>
      <c r="R80" s="4131"/>
      <c r="S80" s="4131"/>
      <c r="T80" s="4131"/>
      <c r="U80" s="4131"/>
      <c r="V80" s="4131"/>
      <c r="W80" s="4131"/>
      <c r="X80" s="4131"/>
      <c r="Y80" s="4131"/>
      <c r="Z80" s="4131"/>
      <c r="AA80" s="4131"/>
      <c r="AB80" s="4131"/>
      <c r="AC80" s="4131"/>
      <c r="AD80" s="4131"/>
      <c r="AE80" s="4132" t="s">
        <v>35</v>
      </c>
    </row>
    <row r="81" spans="2:31" ht="30" customHeight="1" x14ac:dyDescent="0.25">
      <c r="B81" s="4130" t="s">
        <v>196</v>
      </c>
      <c r="C81" s="4131"/>
      <c r="D81" s="4131"/>
      <c r="E81" s="4131"/>
      <c r="F81" s="4131"/>
      <c r="G81" s="4131"/>
      <c r="H81" s="4131"/>
      <c r="I81" s="4131"/>
      <c r="J81" s="4131"/>
      <c r="K81" s="4131"/>
      <c r="L81" s="4131"/>
      <c r="M81" s="4131"/>
      <c r="N81" s="4131"/>
      <c r="O81" s="4131"/>
      <c r="P81" s="4131"/>
      <c r="Q81" s="4131"/>
      <c r="R81" s="4131"/>
      <c r="S81" s="4131"/>
      <c r="T81" s="4131"/>
      <c r="U81" s="4131"/>
      <c r="V81" s="4131"/>
      <c r="W81" s="4131"/>
      <c r="X81" s="4131"/>
      <c r="Y81" s="4131"/>
      <c r="Z81" s="4131"/>
      <c r="AA81" s="4131"/>
      <c r="AB81" s="4131"/>
      <c r="AC81" s="4131"/>
      <c r="AD81" s="4131"/>
      <c r="AE81" s="4133"/>
    </row>
    <row r="82" spans="2:31" x14ac:dyDescent="0.25">
      <c r="B82" s="3166" t="s">
        <v>39</v>
      </c>
      <c r="C82" s="3167">
        <v>76.599999999999994</v>
      </c>
      <c r="D82" s="3167">
        <v>79.400000000000006</v>
      </c>
      <c r="E82" s="3167">
        <v>87.5</v>
      </c>
      <c r="F82" s="3167">
        <v>86.2</v>
      </c>
      <c r="G82" s="3167">
        <v>87.6</v>
      </c>
      <c r="H82" s="3167">
        <v>94.5</v>
      </c>
      <c r="I82" s="3167">
        <v>96.1</v>
      </c>
      <c r="J82" s="3167">
        <v>98.2</v>
      </c>
      <c r="K82" s="3167">
        <v>105.4</v>
      </c>
      <c r="L82" s="3167">
        <v>115.9</v>
      </c>
      <c r="M82" s="3167">
        <v>120.5</v>
      </c>
      <c r="N82" s="3167">
        <v>125.2</v>
      </c>
      <c r="O82" s="3167">
        <v>139</v>
      </c>
      <c r="P82" s="3167">
        <v>147.30000000000001</v>
      </c>
      <c r="Q82" s="3167">
        <v>128.80000000000001</v>
      </c>
      <c r="R82" s="3167">
        <v>143.80000000000001</v>
      </c>
      <c r="S82" s="3167">
        <v>156.30000000000001</v>
      </c>
      <c r="T82" s="3167">
        <v>157.30000000000001</v>
      </c>
      <c r="U82" s="3167">
        <v>177.4</v>
      </c>
      <c r="V82" s="3167">
        <v>197.9</v>
      </c>
      <c r="W82" s="3167">
        <v>222.4</v>
      </c>
      <c r="X82" s="3167">
        <v>239.4</v>
      </c>
      <c r="Y82" s="3167">
        <v>241.6</v>
      </c>
      <c r="Z82" s="3167">
        <v>266.3</v>
      </c>
      <c r="AA82" s="3167">
        <v>319.39999999999998</v>
      </c>
      <c r="AB82" s="3167">
        <v>312.3</v>
      </c>
      <c r="AC82" s="3167">
        <v>333</v>
      </c>
      <c r="AD82" s="3167">
        <v>361.7</v>
      </c>
      <c r="AE82" s="3169" t="s">
        <v>35</v>
      </c>
    </row>
    <row r="83" spans="2:31" x14ac:dyDescent="0.25">
      <c r="B83" s="3166" t="s">
        <v>47</v>
      </c>
      <c r="C83" s="3167">
        <v>19.600000000000001</v>
      </c>
      <c r="D83" s="3167">
        <v>20.8</v>
      </c>
      <c r="E83" s="3167">
        <v>23.6</v>
      </c>
      <c r="F83" s="3167">
        <v>26.7</v>
      </c>
      <c r="G83" s="3167">
        <v>27.1</v>
      </c>
      <c r="H83" s="3167">
        <v>32.6</v>
      </c>
      <c r="I83" s="3167">
        <v>33.200000000000003</v>
      </c>
      <c r="J83" s="3167">
        <v>34.6</v>
      </c>
      <c r="K83" s="3167">
        <v>39.4</v>
      </c>
      <c r="L83" s="3167">
        <v>46.9</v>
      </c>
      <c r="M83" s="3167">
        <v>49.8</v>
      </c>
      <c r="N83" s="3167">
        <v>52.7</v>
      </c>
      <c r="O83" s="3167">
        <v>62.9</v>
      </c>
      <c r="P83" s="3167">
        <v>68.400000000000006</v>
      </c>
      <c r="Q83" s="3167">
        <v>43.1</v>
      </c>
      <c r="R83" s="3167">
        <v>55.6</v>
      </c>
      <c r="S83" s="3167">
        <v>64.7</v>
      </c>
      <c r="T83" s="3167">
        <v>62.5</v>
      </c>
      <c r="U83" s="3167">
        <v>81.900000000000006</v>
      </c>
      <c r="V83" s="3167">
        <v>89.6</v>
      </c>
      <c r="W83" s="3167">
        <v>108.3</v>
      </c>
      <c r="X83" s="3167">
        <v>100.3</v>
      </c>
      <c r="Y83" s="3167">
        <v>95.5</v>
      </c>
      <c r="Z83" s="3167">
        <v>132.5</v>
      </c>
      <c r="AA83" s="3167">
        <v>159.30000000000001</v>
      </c>
      <c r="AB83" s="3167">
        <v>144.19999999999999</v>
      </c>
      <c r="AC83" s="3167">
        <v>165.2</v>
      </c>
      <c r="AD83" s="3167">
        <v>187.5</v>
      </c>
      <c r="AE83" s="3169" t="s">
        <v>35</v>
      </c>
    </row>
    <row r="84" spans="2:31" ht="15" customHeight="1" x14ac:dyDescent="0.25">
      <c r="B84" s="4130" t="s">
        <v>213</v>
      </c>
      <c r="C84" s="4131"/>
      <c r="D84" s="4131"/>
      <c r="E84" s="4131"/>
      <c r="F84" s="4131"/>
      <c r="G84" s="4131"/>
      <c r="H84" s="4131"/>
      <c r="I84" s="4131"/>
      <c r="J84" s="4131"/>
      <c r="K84" s="4131"/>
      <c r="L84" s="4131"/>
      <c r="M84" s="4131"/>
      <c r="N84" s="4131"/>
      <c r="O84" s="4131"/>
      <c r="P84" s="4131"/>
      <c r="Q84" s="4131"/>
      <c r="R84" s="4131"/>
      <c r="S84" s="4131"/>
      <c r="T84" s="4131"/>
      <c r="U84" s="4131"/>
      <c r="V84" s="4131"/>
      <c r="W84" s="4131"/>
      <c r="X84" s="4131"/>
      <c r="Y84" s="4131"/>
      <c r="Z84" s="4131"/>
      <c r="AA84" s="4131"/>
      <c r="AB84" s="4131"/>
      <c r="AC84" s="4131"/>
      <c r="AD84" s="4131"/>
      <c r="AE84" s="4132" t="s">
        <v>35</v>
      </c>
    </row>
    <row r="85" spans="2:31" ht="30" customHeight="1" x14ac:dyDescent="0.25">
      <c r="B85" s="4130" t="s">
        <v>214</v>
      </c>
      <c r="C85" s="4131"/>
      <c r="D85" s="4131"/>
      <c r="E85" s="4131"/>
      <c r="F85" s="4131"/>
      <c r="G85" s="4131"/>
      <c r="H85" s="4131"/>
      <c r="I85" s="4131"/>
      <c r="J85" s="4131"/>
      <c r="K85" s="4131"/>
      <c r="L85" s="4131"/>
      <c r="M85" s="4131"/>
      <c r="N85" s="4131"/>
      <c r="O85" s="4131"/>
      <c r="P85" s="4131"/>
      <c r="Q85" s="4131"/>
      <c r="R85" s="4131"/>
      <c r="S85" s="4131"/>
      <c r="T85" s="4131"/>
      <c r="U85" s="4131"/>
      <c r="V85" s="4131"/>
      <c r="W85" s="4131"/>
      <c r="X85" s="4131"/>
      <c r="Y85" s="4131"/>
      <c r="Z85" s="4131"/>
      <c r="AA85" s="4131"/>
      <c r="AB85" s="4131"/>
      <c r="AC85" s="4131"/>
      <c r="AD85" s="4131"/>
      <c r="AE85" s="4133"/>
    </row>
    <row r="86" spans="2:31" x14ac:dyDescent="0.25">
      <c r="B86" s="3166" t="s">
        <v>39</v>
      </c>
      <c r="C86" s="3169" t="s">
        <v>35</v>
      </c>
      <c r="D86" s="3169" t="s">
        <v>35</v>
      </c>
      <c r="E86" s="3169" t="s">
        <v>35</v>
      </c>
      <c r="F86" s="3169" t="s">
        <v>35</v>
      </c>
      <c r="G86" s="3169" t="s">
        <v>35</v>
      </c>
      <c r="H86" s="3169" t="s">
        <v>35</v>
      </c>
      <c r="I86" s="3169" t="s">
        <v>35</v>
      </c>
      <c r="J86" s="3169" t="s">
        <v>35</v>
      </c>
      <c r="K86" s="3167">
        <v>1141198.0649999999</v>
      </c>
      <c r="L86" s="3167">
        <v>1295337.1880000001</v>
      </c>
      <c r="M86" s="3167">
        <v>1376691.5390000001</v>
      </c>
      <c r="N86" s="3167">
        <v>1561921.402</v>
      </c>
      <c r="O86" s="3167">
        <v>1649502.78</v>
      </c>
      <c r="P86" s="3167">
        <v>1795005.1869999999</v>
      </c>
      <c r="Q86" s="3167">
        <v>1713801.8529999999</v>
      </c>
      <c r="R86" s="3167">
        <v>1910219.834</v>
      </c>
      <c r="S86" s="3167">
        <v>2098442.1860000002</v>
      </c>
      <c r="T86" s="3167">
        <v>2215421.7310000001</v>
      </c>
      <c r="U86" s="3167">
        <v>2207150.5639999998</v>
      </c>
      <c r="V86" s="3167">
        <v>2483404.7310000001</v>
      </c>
      <c r="W86" s="3167">
        <v>2763241.3330000001</v>
      </c>
      <c r="X86" s="3167">
        <v>3036398.2220000001</v>
      </c>
      <c r="Y86" s="3167">
        <v>3335131.6009999998</v>
      </c>
      <c r="Z86" s="3167">
        <v>3286145.0929999999</v>
      </c>
      <c r="AA86" s="3167">
        <v>3458176.1919999998</v>
      </c>
      <c r="AB86" s="3167">
        <v>3249269.2889999999</v>
      </c>
      <c r="AC86" s="3167">
        <v>3705475.253</v>
      </c>
      <c r="AD86" s="3167">
        <v>3996802.2179999999</v>
      </c>
      <c r="AE86" s="3169" t="s">
        <v>35</v>
      </c>
    </row>
    <row r="87" spans="2:31" x14ac:dyDescent="0.25">
      <c r="B87" s="3166" t="s">
        <v>47</v>
      </c>
      <c r="C87" s="3169" t="s">
        <v>35</v>
      </c>
      <c r="D87" s="3169" t="s">
        <v>35</v>
      </c>
      <c r="E87" s="3169" t="s">
        <v>35</v>
      </c>
      <c r="F87" s="3169" t="s">
        <v>35</v>
      </c>
      <c r="G87" s="3169" t="s">
        <v>35</v>
      </c>
      <c r="H87" s="3169" t="s">
        <v>35</v>
      </c>
      <c r="I87" s="3169" t="s">
        <v>35</v>
      </c>
      <c r="J87" s="3169" t="s">
        <v>35</v>
      </c>
      <c r="K87" s="3167">
        <v>1093471.237</v>
      </c>
      <c r="L87" s="3167">
        <v>1255204.504</v>
      </c>
      <c r="M87" s="3167">
        <v>1329815.2860000001</v>
      </c>
      <c r="N87" s="3167">
        <v>1510087.493</v>
      </c>
      <c r="O87" s="3167">
        <v>1592692.8160000001</v>
      </c>
      <c r="P87" s="3167">
        <v>1734218.5260000001</v>
      </c>
      <c r="Q87" s="3167">
        <v>1653926.9920000001</v>
      </c>
      <c r="R87" s="3167">
        <v>1830463.9620000001</v>
      </c>
      <c r="S87" s="3167">
        <v>2009594.1459999999</v>
      </c>
      <c r="T87" s="3167">
        <v>2088172.3470000001</v>
      </c>
      <c r="U87" s="3167">
        <v>2077610.692</v>
      </c>
      <c r="V87" s="3167">
        <v>2341927.5589999999</v>
      </c>
      <c r="W87" s="3167">
        <v>2403115.9249999998</v>
      </c>
      <c r="X87" s="3167">
        <v>2562148.554</v>
      </c>
      <c r="Y87" s="3167">
        <v>2811465.1179999998</v>
      </c>
      <c r="Z87" s="3167">
        <v>2962222.6839999999</v>
      </c>
      <c r="AA87" s="3167">
        <v>3138714.3420000002</v>
      </c>
      <c r="AB87" s="3167">
        <v>2938542.9219999998</v>
      </c>
      <c r="AC87" s="3167">
        <v>3274187.0559999999</v>
      </c>
      <c r="AD87" s="3167">
        <v>3598890.6630000002</v>
      </c>
      <c r="AE87" s="3169" t="s">
        <v>35</v>
      </c>
    </row>
    <row r="88" spans="2:31" ht="15" customHeight="1" x14ac:dyDescent="0.25">
      <c r="B88" s="4130" t="s">
        <v>58</v>
      </c>
      <c r="C88" s="4131"/>
      <c r="D88" s="4131"/>
      <c r="E88" s="4131"/>
      <c r="F88" s="4131"/>
      <c r="G88" s="4131"/>
      <c r="H88" s="4131"/>
      <c r="I88" s="4131"/>
      <c r="J88" s="4131"/>
      <c r="K88" s="4131"/>
      <c r="L88" s="4131"/>
      <c r="M88" s="4131"/>
      <c r="N88" s="4131"/>
      <c r="O88" s="4131"/>
      <c r="P88" s="4131"/>
      <c r="Q88" s="4131"/>
      <c r="R88" s="4131"/>
      <c r="S88" s="4131"/>
      <c r="T88" s="4131"/>
      <c r="U88" s="4131"/>
      <c r="V88" s="4131"/>
      <c r="W88" s="4131"/>
      <c r="X88" s="4131"/>
      <c r="Y88" s="4131"/>
      <c r="Z88" s="4131"/>
      <c r="AA88" s="4131"/>
      <c r="AB88" s="4131"/>
      <c r="AC88" s="4131"/>
      <c r="AD88" s="4131"/>
      <c r="AE88" s="4132" t="s">
        <v>35</v>
      </c>
    </row>
    <row r="89" spans="2:31" ht="30" customHeight="1" x14ac:dyDescent="0.25">
      <c r="B89" s="4130" t="s">
        <v>215</v>
      </c>
      <c r="C89" s="4131"/>
      <c r="D89" s="4131"/>
      <c r="E89" s="4131"/>
      <c r="F89" s="4131"/>
      <c r="G89" s="4131"/>
      <c r="H89" s="4131"/>
      <c r="I89" s="4131"/>
      <c r="J89" s="4131"/>
      <c r="K89" s="4131"/>
      <c r="L89" s="4131"/>
      <c r="M89" s="4131"/>
      <c r="N89" s="4131"/>
      <c r="O89" s="4131"/>
      <c r="P89" s="4131"/>
      <c r="Q89" s="4131"/>
      <c r="R89" s="4131"/>
      <c r="S89" s="4131"/>
      <c r="T89" s="4131"/>
      <c r="U89" s="4131"/>
      <c r="V89" s="4131"/>
      <c r="W89" s="4131"/>
      <c r="X89" s="4131"/>
      <c r="Y89" s="4131"/>
      <c r="Z89" s="4131"/>
      <c r="AA89" s="4131"/>
      <c r="AB89" s="4131"/>
      <c r="AC89" s="4131"/>
      <c r="AD89" s="4131"/>
      <c r="AE89" s="4133"/>
    </row>
    <row r="90" spans="2:31" x14ac:dyDescent="0.25">
      <c r="B90" s="3166" t="s">
        <v>39</v>
      </c>
      <c r="C90" s="3167">
        <v>10882</v>
      </c>
      <c r="D90" s="3167">
        <v>11505</v>
      </c>
      <c r="E90" s="3167">
        <v>13117</v>
      </c>
      <c r="F90" s="3167">
        <v>18058</v>
      </c>
      <c r="G90" s="3167">
        <v>19399</v>
      </c>
      <c r="H90" s="3167">
        <v>29753</v>
      </c>
      <c r="I90" s="3167">
        <v>13556</v>
      </c>
      <c r="J90" s="3167">
        <v>43409</v>
      </c>
      <c r="K90" s="3167">
        <v>55512</v>
      </c>
      <c r="L90" s="3167">
        <v>63180</v>
      </c>
      <c r="M90" s="3167">
        <v>99798</v>
      </c>
      <c r="N90" s="3167">
        <v>7553</v>
      </c>
      <c r="O90" s="3167">
        <v>18523</v>
      </c>
      <c r="P90" s="3167">
        <v>26523</v>
      </c>
      <c r="Q90" s="3167">
        <v>26184</v>
      </c>
      <c r="R90" s="3167">
        <v>32098</v>
      </c>
      <c r="S90" s="3167">
        <v>33574</v>
      </c>
      <c r="T90" s="3167">
        <v>36002</v>
      </c>
      <c r="U90" s="3167">
        <v>39325</v>
      </c>
      <c r="V90" s="3167">
        <v>47347</v>
      </c>
      <c r="W90" s="3167">
        <v>91404</v>
      </c>
      <c r="X90" s="3167">
        <v>69164</v>
      </c>
      <c r="Y90" s="3167">
        <v>70796</v>
      </c>
      <c r="Z90" s="3167">
        <v>76341</v>
      </c>
      <c r="AA90" s="3167">
        <v>84603</v>
      </c>
      <c r="AB90" s="3167">
        <v>78917</v>
      </c>
      <c r="AC90" s="3167">
        <v>159342</v>
      </c>
      <c r="AD90" s="3167">
        <v>75164</v>
      </c>
      <c r="AE90" s="3169" t="s">
        <v>35</v>
      </c>
    </row>
    <row r="91" spans="2:31" ht="15" customHeight="1" x14ac:dyDescent="0.25">
      <c r="B91" s="4130" t="s">
        <v>216</v>
      </c>
      <c r="C91" s="4131"/>
      <c r="D91" s="4131"/>
      <c r="E91" s="4131"/>
      <c r="F91" s="4131"/>
      <c r="G91" s="4131"/>
      <c r="H91" s="4131"/>
      <c r="I91" s="4131"/>
      <c r="J91" s="4131"/>
      <c r="K91" s="4131"/>
      <c r="L91" s="4131"/>
      <c r="M91" s="4131"/>
      <c r="N91" s="4131"/>
      <c r="O91" s="4131"/>
      <c r="P91" s="4131"/>
      <c r="Q91" s="4131"/>
      <c r="R91" s="4131"/>
      <c r="S91" s="4131"/>
      <c r="T91" s="4131"/>
      <c r="U91" s="4131"/>
      <c r="V91" s="4131"/>
      <c r="W91" s="4131"/>
      <c r="X91" s="4131"/>
      <c r="Y91" s="4131"/>
      <c r="Z91" s="4131"/>
      <c r="AA91" s="4131"/>
      <c r="AB91" s="4131"/>
      <c r="AC91" s="4131"/>
      <c r="AD91" s="4131"/>
      <c r="AE91" s="4132" t="s">
        <v>35</v>
      </c>
    </row>
    <row r="92" spans="2:31" ht="30" customHeight="1" x14ac:dyDescent="0.25">
      <c r="B92" s="4130" t="s">
        <v>217</v>
      </c>
      <c r="C92" s="4131"/>
      <c r="D92" s="4131"/>
      <c r="E92" s="4131"/>
      <c r="F92" s="4131"/>
      <c r="G92" s="4131"/>
      <c r="H92" s="4131"/>
      <c r="I92" s="4131"/>
      <c r="J92" s="4131"/>
      <c r="K92" s="4131"/>
      <c r="L92" s="4131"/>
      <c r="M92" s="4131"/>
      <c r="N92" s="4131"/>
      <c r="O92" s="4131"/>
      <c r="P92" s="4131"/>
      <c r="Q92" s="4131"/>
      <c r="R92" s="4131"/>
      <c r="S92" s="4131"/>
      <c r="T92" s="4131"/>
      <c r="U92" s="4131"/>
      <c r="V92" s="4131"/>
      <c r="W92" s="4131"/>
      <c r="X92" s="4131"/>
      <c r="Y92" s="4131"/>
      <c r="Z92" s="4131"/>
      <c r="AA92" s="4131"/>
      <c r="AB92" s="4131"/>
      <c r="AC92" s="4131"/>
      <c r="AD92" s="4131"/>
      <c r="AE92" s="4133"/>
    </row>
    <row r="93" spans="2:31" x14ac:dyDescent="0.25">
      <c r="B93" s="3166" t="s">
        <v>39</v>
      </c>
      <c r="C93" s="3169" t="s">
        <v>35</v>
      </c>
      <c r="D93" s="3169" t="s">
        <v>35</v>
      </c>
      <c r="E93" s="3169" t="s">
        <v>35</v>
      </c>
      <c r="F93" s="3167">
        <v>13174.445</v>
      </c>
      <c r="G93" s="3167">
        <v>17570.017</v>
      </c>
      <c r="H93" s="3167">
        <v>15070.344999999999</v>
      </c>
      <c r="I93" s="3167">
        <v>16435.142</v>
      </c>
      <c r="J93" s="3167">
        <v>15651.465</v>
      </c>
      <c r="K93" s="3167">
        <v>17954.217000000001</v>
      </c>
      <c r="L93" s="3167">
        <v>18816.043000000001</v>
      </c>
      <c r="M93" s="3167">
        <v>18575.402999999998</v>
      </c>
      <c r="N93" s="3167">
        <v>20736.116000000002</v>
      </c>
      <c r="O93" s="3167">
        <v>24203.401000000002</v>
      </c>
      <c r="P93" s="3167">
        <v>19854.307000000001</v>
      </c>
      <c r="Q93" s="3167">
        <v>22304.276999999998</v>
      </c>
      <c r="R93" s="3167">
        <v>22786.611000000001</v>
      </c>
      <c r="S93" s="3167">
        <v>25875.187000000002</v>
      </c>
      <c r="T93" s="3167">
        <v>25214.57</v>
      </c>
      <c r="U93" s="3167">
        <v>27740.462</v>
      </c>
      <c r="V93" s="3167">
        <v>25614.991000000002</v>
      </c>
      <c r="W93" s="3167">
        <v>26704.017</v>
      </c>
      <c r="X93" s="3167">
        <v>32638.741000000002</v>
      </c>
      <c r="Y93" s="3167">
        <v>34999.298999999999</v>
      </c>
      <c r="Z93" s="3167">
        <v>37038.345000000001</v>
      </c>
      <c r="AA93" s="3167">
        <v>40320.03</v>
      </c>
      <c r="AB93" s="3167">
        <v>48031.31</v>
      </c>
      <c r="AC93" s="3167">
        <v>48579</v>
      </c>
      <c r="AD93" s="3169" t="s">
        <v>35</v>
      </c>
      <c r="AE93" s="3169" t="s">
        <v>35</v>
      </c>
    </row>
    <row r="94" spans="2:31" x14ac:dyDescent="0.25">
      <c r="B94" s="3166" t="s">
        <v>47</v>
      </c>
      <c r="C94" s="3169" t="s">
        <v>35</v>
      </c>
      <c r="D94" s="3169" t="s">
        <v>35</v>
      </c>
      <c r="E94" s="3169" t="s">
        <v>35</v>
      </c>
      <c r="F94" s="3167">
        <v>1882.4449999999999</v>
      </c>
      <c r="G94" s="3167">
        <v>4509.0169999999998</v>
      </c>
      <c r="H94" s="3167">
        <v>1261.345</v>
      </c>
      <c r="I94" s="3167">
        <v>1566.1420000000001</v>
      </c>
      <c r="J94" s="3167">
        <v>2029.4649999999999</v>
      </c>
      <c r="K94" s="3167">
        <v>2595.2170000000001</v>
      </c>
      <c r="L94" s="3167">
        <v>3351.0430000000001</v>
      </c>
      <c r="M94" s="3167">
        <v>3646.4029999999998</v>
      </c>
      <c r="N94" s="3167">
        <v>3892.116</v>
      </c>
      <c r="O94" s="3167">
        <v>4232.4009999999998</v>
      </c>
      <c r="P94" s="3167">
        <v>3919.3069999999998</v>
      </c>
      <c r="Q94" s="3167">
        <v>4617.277</v>
      </c>
      <c r="R94" s="3167">
        <v>2384.6109999999999</v>
      </c>
      <c r="S94" s="3167">
        <v>3958.1869999999999</v>
      </c>
      <c r="T94" s="3167">
        <v>5417.57</v>
      </c>
      <c r="U94" s="3167">
        <v>3273.462</v>
      </c>
      <c r="V94" s="3167">
        <v>3946.991</v>
      </c>
      <c r="W94" s="3167">
        <v>4200.0169999999998</v>
      </c>
      <c r="X94" s="3167">
        <v>4693.741</v>
      </c>
      <c r="Y94" s="3167">
        <v>5009.299</v>
      </c>
      <c r="Z94" s="3167">
        <v>5343.3450000000003</v>
      </c>
      <c r="AA94" s="3167">
        <v>5429.03</v>
      </c>
      <c r="AB94" s="3167">
        <v>9323.31</v>
      </c>
      <c r="AC94" s="3167">
        <v>4790</v>
      </c>
      <c r="AD94" s="3169" t="s">
        <v>35</v>
      </c>
      <c r="AE94" s="3169" t="s">
        <v>35</v>
      </c>
    </row>
    <row r="95" spans="2:31" ht="15" customHeight="1" x14ac:dyDescent="0.25">
      <c r="B95" s="4130" t="s">
        <v>59</v>
      </c>
      <c r="C95" s="4131"/>
      <c r="D95" s="4131"/>
      <c r="E95" s="4131"/>
      <c r="F95" s="4131"/>
      <c r="G95" s="4131"/>
      <c r="H95" s="4131"/>
      <c r="I95" s="4131"/>
      <c r="J95" s="4131"/>
      <c r="K95" s="4131"/>
      <c r="L95" s="4131"/>
      <c r="M95" s="4131"/>
      <c r="N95" s="4131"/>
      <c r="O95" s="4131"/>
      <c r="P95" s="4131"/>
      <c r="Q95" s="4131"/>
      <c r="R95" s="4131"/>
      <c r="S95" s="4131"/>
      <c r="T95" s="4131"/>
      <c r="U95" s="4131"/>
      <c r="V95" s="4131"/>
      <c r="W95" s="4131"/>
      <c r="X95" s="4131"/>
      <c r="Y95" s="4131"/>
      <c r="Z95" s="4131"/>
      <c r="AA95" s="4131"/>
      <c r="AB95" s="4131"/>
      <c r="AC95" s="4131"/>
      <c r="AD95" s="4131"/>
      <c r="AE95" s="4132" t="s">
        <v>35</v>
      </c>
    </row>
    <row r="96" spans="2:31" ht="30" customHeight="1" x14ac:dyDescent="0.25">
      <c r="B96" s="4130" t="s">
        <v>196</v>
      </c>
      <c r="C96" s="4131"/>
      <c r="D96" s="4131"/>
      <c r="E96" s="4131"/>
      <c r="F96" s="4131"/>
      <c r="G96" s="4131"/>
      <c r="H96" s="4131"/>
      <c r="I96" s="4131"/>
      <c r="J96" s="4131"/>
      <c r="K96" s="4131"/>
      <c r="L96" s="4131"/>
      <c r="M96" s="4131"/>
      <c r="N96" s="4131"/>
      <c r="O96" s="4131"/>
      <c r="P96" s="4131"/>
      <c r="Q96" s="4131"/>
      <c r="R96" s="4131"/>
      <c r="S96" s="4131"/>
      <c r="T96" s="4131"/>
      <c r="U96" s="4131"/>
      <c r="V96" s="4131"/>
      <c r="W96" s="4131"/>
      <c r="X96" s="4131"/>
      <c r="Y96" s="4131"/>
      <c r="Z96" s="4131"/>
      <c r="AA96" s="4131"/>
      <c r="AB96" s="4131"/>
      <c r="AC96" s="4131"/>
      <c r="AD96" s="4131"/>
      <c r="AE96" s="4133"/>
    </row>
    <row r="97" spans="2:31" x14ac:dyDescent="0.25">
      <c r="B97" s="3166" t="s">
        <v>39</v>
      </c>
      <c r="C97" s="3167">
        <v>4355</v>
      </c>
      <c r="D97" s="3167">
        <v>4484</v>
      </c>
      <c r="E97" s="3167">
        <v>5912</v>
      </c>
      <c r="F97" s="3167">
        <v>6332</v>
      </c>
      <c r="G97" s="3167">
        <v>7119</v>
      </c>
      <c r="H97" s="3167">
        <v>7436</v>
      </c>
      <c r="I97" s="3167">
        <v>10252</v>
      </c>
      <c r="J97" s="3167">
        <v>11050</v>
      </c>
      <c r="K97" s="3167">
        <v>9573</v>
      </c>
      <c r="L97" s="3167">
        <v>10430</v>
      </c>
      <c r="M97" s="3167">
        <v>9274</v>
      </c>
      <c r="N97" s="3167">
        <v>12019</v>
      </c>
      <c r="O97" s="3167">
        <v>13541</v>
      </c>
      <c r="P97" s="3167">
        <v>16271</v>
      </c>
      <c r="Q97" s="3167">
        <v>12063</v>
      </c>
      <c r="R97" s="3167">
        <v>11456</v>
      </c>
      <c r="S97" s="3167">
        <v>10026</v>
      </c>
      <c r="T97" s="3167">
        <v>10954</v>
      </c>
      <c r="U97" s="3167">
        <v>11013</v>
      </c>
      <c r="V97" s="3167">
        <v>11857</v>
      </c>
      <c r="W97" s="3167">
        <v>11770</v>
      </c>
      <c r="X97" s="3167">
        <v>11955</v>
      </c>
      <c r="Y97" s="3167">
        <v>12746</v>
      </c>
      <c r="Z97" s="3167">
        <v>14525</v>
      </c>
      <c r="AA97" s="3167">
        <v>18318</v>
      </c>
      <c r="AB97" s="3167">
        <v>16018</v>
      </c>
      <c r="AC97" s="3167">
        <v>16391</v>
      </c>
      <c r="AD97" s="3167">
        <v>18407</v>
      </c>
      <c r="AE97" s="3168">
        <v>21542</v>
      </c>
    </row>
    <row r="98" spans="2:31" x14ac:dyDescent="0.25">
      <c r="B98" s="3166" t="s">
        <v>47</v>
      </c>
      <c r="C98" s="3167">
        <v>4089</v>
      </c>
      <c r="D98" s="3167">
        <v>4209</v>
      </c>
      <c r="E98" s="3167">
        <v>5629</v>
      </c>
      <c r="F98" s="3167">
        <v>6039</v>
      </c>
      <c r="G98" s="3167">
        <v>6817</v>
      </c>
      <c r="H98" s="3167">
        <v>7123</v>
      </c>
      <c r="I98" s="3167">
        <v>9930</v>
      </c>
      <c r="J98" s="3167">
        <v>10717</v>
      </c>
      <c r="K98" s="3167">
        <v>9231</v>
      </c>
      <c r="L98" s="3167">
        <v>10077</v>
      </c>
      <c r="M98" s="3167">
        <v>8908</v>
      </c>
      <c r="N98" s="3167">
        <v>11642</v>
      </c>
      <c r="O98" s="3167">
        <v>13152</v>
      </c>
      <c r="P98" s="3167">
        <v>15870</v>
      </c>
      <c r="Q98" s="3167">
        <v>11649</v>
      </c>
      <c r="R98" s="3167">
        <v>10886</v>
      </c>
      <c r="S98" s="3167">
        <v>9519</v>
      </c>
      <c r="T98" s="3167">
        <v>10408</v>
      </c>
      <c r="U98" s="3167">
        <v>10381</v>
      </c>
      <c r="V98" s="3167">
        <v>11101</v>
      </c>
      <c r="W98" s="3167">
        <v>10923</v>
      </c>
      <c r="X98" s="3167">
        <v>11177</v>
      </c>
      <c r="Y98" s="3167">
        <v>11590</v>
      </c>
      <c r="Z98" s="3167">
        <v>13302</v>
      </c>
      <c r="AA98" s="3167">
        <v>16819</v>
      </c>
      <c r="AB98" s="3167">
        <v>15198</v>
      </c>
      <c r="AC98" s="3167">
        <v>14796</v>
      </c>
      <c r="AD98" s="3167">
        <v>16376</v>
      </c>
      <c r="AE98" s="3168">
        <v>19575</v>
      </c>
    </row>
    <row r="99" spans="2:31" ht="15" customHeight="1" x14ac:dyDescent="0.25">
      <c r="B99" s="4130" t="s">
        <v>60</v>
      </c>
      <c r="C99" s="4131"/>
      <c r="D99" s="4131"/>
      <c r="E99" s="4131"/>
      <c r="F99" s="4131"/>
      <c r="G99" s="4131"/>
      <c r="H99" s="4131"/>
      <c r="I99" s="4131"/>
      <c r="J99" s="4131"/>
      <c r="K99" s="4131"/>
      <c r="L99" s="4131"/>
      <c r="M99" s="4131"/>
      <c r="N99" s="4131"/>
      <c r="O99" s="4131"/>
      <c r="P99" s="4131"/>
      <c r="Q99" s="4131"/>
      <c r="R99" s="4131"/>
      <c r="S99" s="4131"/>
      <c r="T99" s="4131"/>
      <c r="U99" s="4131"/>
      <c r="V99" s="4131"/>
      <c r="W99" s="4131"/>
      <c r="X99" s="4131"/>
      <c r="Y99" s="4131"/>
      <c r="Z99" s="4131"/>
      <c r="AA99" s="4131"/>
      <c r="AB99" s="4131"/>
      <c r="AC99" s="4131"/>
      <c r="AD99" s="4131"/>
      <c r="AE99" s="4132" t="s">
        <v>35</v>
      </c>
    </row>
    <row r="100" spans="2:31" ht="30" customHeight="1" x14ac:dyDescent="0.25">
      <c r="B100" s="4130" t="s">
        <v>218</v>
      </c>
      <c r="C100" s="4131"/>
      <c r="D100" s="4131"/>
      <c r="E100" s="4131"/>
      <c r="F100" s="4131"/>
      <c r="G100" s="4131"/>
      <c r="H100" s="4131"/>
      <c r="I100" s="4131"/>
      <c r="J100" s="4131"/>
      <c r="K100" s="4131"/>
      <c r="L100" s="4131"/>
      <c r="M100" s="4131"/>
      <c r="N100" s="4131"/>
      <c r="O100" s="4131"/>
      <c r="P100" s="4131"/>
      <c r="Q100" s="4131"/>
      <c r="R100" s="4131"/>
      <c r="S100" s="4131"/>
      <c r="T100" s="4131"/>
      <c r="U100" s="4131"/>
      <c r="V100" s="4131"/>
      <c r="W100" s="4131"/>
      <c r="X100" s="4131"/>
      <c r="Y100" s="4131"/>
      <c r="Z100" s="4131"/>
      <c r="AA100" s="4131"/>
      <c r="AB100" s="4131"/>
      <c r="AC100" s="4131"/>
      <c r="AD100" s="4131"/>
      <c r="AE100" s="4133"/>
    </row>
    <row r="101" spans="2:31" x14ac:dyDescent="0.25">
      <c r="B101" s="3166" t="s">
        <v>39</v>
      </c>
      <c r="C101" s="3167">
        <v>9566</v>
      </c>
      <c r="D101" s="3167">
        <v>10724</v>
      </c>
      <c r="E101" s="3167">
        <v>11969</v>
      </c>
      <c r="F101" s="3167">
        <v>15925</v>
      </c>
      <c r="G101" s="3167">
        <v>20147</v>
      </c>
      <c r="H101" s="3167">
        <v>21146</v>
      </c>
      <c r="I101" s="3167">
        <v>23173</v>
      </c>
      <c r="J101" s="3167">
        <v>22664</v>
      </c>
      <c r="K101" s="3167">
        <v>20253</v>
      </c>
      <c r="L101" s="3167">
        <v>23199</v>
      </c>
      <c r="M101" s="3167">
        <v>22716</v>
      </c>
      <c r="N101" s="3167">
        <v>23984</v>
      </c>
      <c r="O101" s="3167">
        <v>25765</v>
      </c>
      <c r="P101" s="3167">
        <v>26517</v>
      </c>
      <c r="Q101" s="3167">
        <v>29074</v>
      </c>
      <c r="R101" s="3167">
        <v>29832</v>
      </c>
      <c r="S101" s="3167">
        <v>31115</v>
      </c>
      <c r="T101" s="3167">
        <v>30436</v>
      </c>
      <c r="U101" s="3167">
        <v>33159</v>
      </c>
      <c r="V101" s="3167">
        <v>32663</v>
      </c>
      <c r="W101" s="3167">
        <v>31668</v>
      </c>
      <c r="X101" s="3167">
        <v>31730</v>
      </c>
      <c r="Y101" s="3167">
        <v>33540</v>
      </c>
      <c r="Z101" s="3167">
        <v>33659</v>
      </c>
      <c r="AA101" s="3167">
        <v>34592</v>
      </c>
      <c r="AB101" s="3167">
        <v>34498</v>
      </c>
      <c r="AC101" s="3167">
        <v>34836</v>
      </c>
      <c r="AD101" s="3167">
        <v>49551</v>
      </c>
      <c r="AE101" s="3169" t="s">
        <v>35</v>
      </c>
    </row>
    <row r="102" spans="2:31" ht="15" customHeight="1" x14ac:dyDescent="0.25">
      <c r="B102" s="4130" t="s">
        <v>61</v>
      </c>
      <c r="C102" s="4131"/>
      <c r="D102" s="4131"/>
      <c r="E102" s="4131"/>
      <c r="F102" s="4131"/>
      <c r="G102" s="4131"/>
      <c r="H102" s="4131"/>
      <c r="I102" s="4131"/>
      <c r="J102" s="4131"/>
      <c r="K102" s="4131"/>
      <c r="L102" s="4131"/>
      <c r="M102" s="4131"/>
      <c r="N102" s="4131"/>
      <c r="O102" s="4131"/>
      <c r="P102" s="4131"/>
      <c r="Q102" s="4131"/>
      <c r="R102" s="4131"/>
      <c r="S102" s="4131"/>
      <c r="T102" s="4131"/>
      <c r="U102" s="4131"/>
      <c r="V102" s="4131"/>
      <c r="W102" s="4131"/>
      <c r="X102" s="4131"/>
      <c r="Y102" s="4131"/>
      <c r="Z102" s="4131"/>
      <c r="AA102" s="4131"/>
      <c r="AB102" s="4131"/>
      <c r="AC102" s="4131"/>
      <c r="AD102" s="4131"/>
      <c r="AE102" s="4132" t="s">
        <v>35</v>
      </c>
    </row>
    <row r="103" spans="2:31" ht="30" customHeight="1" x14ac:dyDescent="0.25">
      <c r="B103" s="4130" t="s">
        <v>196</v>
      </c>
      <c r="C103" s="4131"/>
      <c r="D103" s="4131"/>
      <c r="E103" s="4131"/>
      <c r="F103" s="4131"/>
      <c r="G103" s="4131"/>
      <c r="H103" s="4131"/>
      <c r="I103" s="4131"/>
      <c r="J103" s="4131"/>
      <c r="K103" s="4131"/>
      <c r="L103" s="4131"/>
      <c r="M103" s="4131"/>
      <c r="N103" s="4131"/>
      <c r="O103" s="4131"/>
      <c r="P103" s="4131"/>
      <c r="Q103" s="4131"/>
      <c r="R103" s="4131"/>
      <c r="S103" s="4131"/>
      <c r="T103" s="4131"/>
      <c r="U103" s="4131"/>
      <c r="V103" s="4131"/>
      <c r="W103" s="4131"/>
      <c r="X103" s="4131"/>
      <c r="Y103" s="4131"/>
      <c r="Z103" s="4131"/>
      <c r="AA103" s="4131"/>
      <c r="AB103" s="4131"/>
      <c r="AC103" s="4131"/>
      <c r="AD103" s="4131"/>
      <c r="AE103" s="4133"/>
    </row>
    <row r="104" spans="2:31" x14ac:dyDescent="0.25">
      <c r="B104" s="3166" t="s">
        <v>39</v>
      </c>
      <c r="C104" s="3167">
        <v>3338.5010000000002</v>
      </c>
      <c r="D104" s="3167">
        <v>3556.2730000000001</v>
      </c>
      <c r="E104" s="3167">
        <v>3889.0859999999998</v>
      </c>
      <c r="F104" s="3167">
        <v>4726.7079999999996</v>
      </c>
      <c r="G104" s="3167">
        <v>5243.6469999999999</v>
      </c>
      <c r="H104" s="3167">
        <v>4946.6360000000004</v>
      </c>
      <c r="I104" s="3167">
        <v>5118.1880000000001</v>
      </c>
      <c r="J104" s="3167">
        <v>5309.0829999999996</v>
      </c>
      <c r="K104" s="3167">
        <v>5569.223</v>
      </c>
      <c r="L104" s="3167">
        <v>5518.2889999999998</v>
      </c>
      <c r="M104" s="3167">
        <v>6006.2740000000003</v>
      </c>
      <c r="N104" s="3167">
        <v>6412.4830000000002</v>
      </c>
      <c r="O104" s="3167">
        <v>6999.1149999999998</v>
      </c>
      <c r="P104" s="3167">
        <v>7076.5050000000001</v>
      </c>
      <c r="Q104" s="3167">
        <v>6846.78</v>
      </c>
      <c r="R104" s="3167">
        <v>7375.8109999999997</v>
      </c>
      <c r="S104" s="3167">
        <v>7174.5219999999999</v>
      </c>
      <c r="T104" s="3167">
        <v>7948.9250000000002</v>
      </c>
      <c r="U104" s="3167">
        <v>8170.2979999999998</v>
      </c>
      <c r="V104" s="3167">
        <v>7729.741</v>
      </c>
      <c r="W104" s="3167">
        <v>7359.0940000000001</v>
      </c>
      <c r="X104" s="3167">
        <v>8095.38</v>
      </c>
      <c r="Y104" s="3167">
        <v>7088.3289999999997</v>
      </c>
      <c r="Z104" s="3167">
        <v>7015.8710000000001</v>
      </c>
      <c r="AA104" s="3167">
        <v>7331.7860000000001</v>
      </c>
      <c r="AB104" s="3167">
        <v>6478.1149999999998</v>
      </c>
      <c r="AC104" s="3167">
        <v>5852.0280000000002</v>
      </c>
      <c r="AD104" s="3168">
        <v>6765.7759999999998</v>
      </c>
      <c r="AE104" s="3168">
        <v>6757.8450000000003</v>
      </c>
    </row>
    <row r="105" spans="2:31" x14ac:dyDescent="0.25">
      <c r="B105" s="3166" t="s">
        <v>47</v>
      </c>
      <c r="C105" s="3167">
        <v>3338.433</v>
      </c>
      <c r="D105" s="3167">
        <v>3555.7339999999999</v>
      </c>
      <c r="E105" s="3167">
        <v>3888.5540000000001</v>
      </c>
      <c r="F105" s="3167">
        <v>4726.1559999999999</v>
      </c>
      <c r="G105" s="3167">
        <v>5242.5600000000004</v>
      </c>
      <c r="H105" s="3167">
        <v>4945.4080000000004</v>
      </c>
      <c r="I105" s="3167">
        <v>5116.9309999999996</v>
      </c>
      <c r="J105" s="3167">
        <v>5307.5810000000001</v>
      </c>
      <c r="K105" s="3167">
        <v>5567.8159999999998</v>
      </c>
      <c r="L105" s="3167">
        <v>5517.3890000000001</v>
      </c>
      <c r="M105" s="3167">
        <v>6005.0950000000003</v>
      </c>
      <c r="N105" s="3167">
        <v>6410.8029999999999</v>
      </c>
      <c r="O105" s="3167">
        <v>6997.4549999999999</v>
      </c>
      <c r="P105" s="3167">
        <v>7075.02</v>
      </c>
      <c r="Q105" s="3167">
        <v>6845.0190000000002</v>
      </c>
      <c r="R105" s="3167">
        <v>7373.9480000000003</v>
      </c>
      <c r="S105" s="3167">
        <v>7172.6090000000004</v>
      </c>
      <c r="T105" s="3167">
        <v>7946.3639999999996</v>
      </c>
      <c r="U105" s="3167">
        <v>8165.3159999999998</v>
      </c>
      <c r="V105" s="3167">
        <v>7721.4139999999998</v>
      </c>
      <c r="W105" s="3167">
        <v>7345.509</v>
      </c>
      <c r="X105" s="3167">
        <v>8078.1909999999998</v>
      </c>
      <c r="Y105" s="3167">
        <v>7066.1790000000001</v>
      </c>
      <c r="Z105" s="3167">
        <v>6986.2460000000001</v>
      </c>
      <c r="AA105" s="3167">
        <v>7304.14</v>
      </c>
      <c r="AB105" s="3167">
        <v>6427.7380000000003</v>
      </c>
      <c r="AC105" s="3167">
        <v>5788.6419999999998</v>
      </c>
      <c r="AD105" s="3169" t="s">
        <v>35</v>
      </c>
      <c r="AE105" s="3169" t="s">
        <v>35</v>
      </c>
    </row>
    <row r="106" spans="2:31" ht="15" customHeight="1" x14ac:dyDescent="0.25">
      <c r="B106" s="4130" t="s">
        <v>219</v>
      </c>
      <c r="C106" s="4131"/>
      <c r="D106" s="4131"/>
      <c r="E106" s="4131"/>
      <c r="F106" s="4131"/>
      <c r="G106" s="4131"/>
      <c r="H106" s="4131"/>
      <c r="I106" s="4131"/>
      <c r="J106" s="4131"/>
      <c r="K106" s="4131"/>
      <c r="L106" s="4131"/>
      <c r="M106" s="4131"/>
      <c r="N106" s="4131"/>
      <c r="O106" s="4131"/>
      <c r="P106" s="4131"/>
      <c r="Q106" s="4131"/>
      <c r="R106" s="4131"/>
      <c r="S106" s="4131"/>
      <c r="T106" s="4131"/>
      <c r="U106" s="4131"/>
      <c r="V106" s="4131"/>
      <c r="W106" s="4131"/>
      <c r="X106" s="4131"/>
      <c r="Y106" s="4131"/>
      <c r="Z106" s="4131"/>
      <c r="AA106" s="4131"/>
      <c r="AB106" s="4131"/>
      <c r="AC106" s="4131"/>
      <c r="AD106" s="4131"/>
      <c r="AE106" s="4132" t="s">
        <v>35</v>
      </c>
    </row>
    <row r="107" spans="2:31" ht="30" customHeight="1" x14ac:dyDescent="0.25">
      <c r="B107" s="4130" t="s">
        <v>196</v>
      </c>
      <c r="C107" s="4131"/>
      <c r="D107" s="4131"/>
      <c r="E107" s="4131"/>
      <c r="F107" s="4131"/>
      <c r="G107" s="4131"/>
      <c r="H107" s="4131"/>
      <c r="I107" s="4131"/>
      <c r="J107" s="4131"/>
      <c r="K107" s="4131"/>
      <c r="L107" s="4131"/>
      <c r="M107" s="4131"/>
      <c r="N107" s="4131"/>
      <c r="O107" s="4131"/>
      <c r="P107" s="4131"/>
      <c r="Q107" s="4131"/>
      <c r="R107" s="4131"/>
      <c r="S107" s="4131"/>
      <c r="T107" s="4131"/>
      <c r="U107" s="4131"/>
      <c r="V107" s="4131"/>
      <c r="W107" s="4131"/>
      <c r="X107" s="4131"/>
      <c r="Y107" s="4131"/>
      <c r="Z107" s="4131"/>
      <c r="AA107" s="4131"/>
      <c r="AB107" s="4131"/>
      <c r="AC107" s="4131"/>
      <c r="AD107" s="4131"/>
      <c r="AE107" s="4133"/>
    </row>
    <row r="108" spans="2:31" x14ac:dyDescent="0.25">
      <c r="B108" s="3166" t="s">
        <v>39</v>
      </c>
      <c r="C108" s="3167">
        <v>260.96699999999998</v>
      </c>
      <c r="D108" s="3167">
        <v>278.452</v>
      </c>
      <c r="E108" s="3167">
        <v>326.45400000000001</v>
      </c>
      <c r="F108" s="3167">
        <v>259.78699999999998</v>
      </c>
      <c r="G108" s="3167">
        <v>263.90699999999998</v>
      </c>
      <c r="H108" s="3167">
        <v>299.14999999999998</v>
      </c>
      <c r="I108" s="3167">
        <v>297.37200000000001</v>
      </c>
      <c r="J108" s="3167">
        <v>303.75</v>
      </c>
      <c r="K108" s="3167">
        <v>311.45400000000001</v>
      </c>
      <c r="L108" s="3167">
        <v>194.81299999999999</v>
      </c>
      <c r="M108" s="3167">
        <v>158.17599999999999</v>
      </c>
      <c r="N108" s="3167">
        <v>258.577</v>
      </c>
      <c r="O108" s="3167">
        <v>480.48500000000001</v>
      </c>
      <c r="P108" s="3167">
        <v>625.40700000000004</v>
      </c>
      <c r="Q108" s="3167">
        <v>673.78300000000002</v>
      </c>
      <c r="R108" s="3167">
        <v>502.52699999999999</v>
      </c>
      <c r="S108" s="3167">
        <v>698.803</v>
      </c>
      <c r="T108" s="3167">
        <v>869.61599999999999</v>
      </c>
      <c r="U108" s="3167">
        <v>909.47799999999995</v>
      </c>
      <c r="V108" s="3167">
        <v>1006.893</v>
      </c>
      <c r="W108" s="3167">
        <v>1032.123</v>
      </c>
      <c r="X108" s="3167">
        <v>1034.1320000000001</v>
      </c>
      <c r="Y108" s="3167">
        <v>1050.0889999999999</v>
      </c>
      <c r="Z108" s="3167">
        <v>952.36900000000003</v>
      </c>
      <c r="AA108" s="3167">
        <v>935.90899999999999</v>
      </c>
      <c r="AB108" s="3167">
        <v>891.17499999999995</v>
      </c>
      <c r="AC108" s="3167">
        <v>889.79499999999996</v>
      </c>
      <c r="AD108" s="3167">
        <v>1060.2619999999999</v>
      </c>
      <c r="AE108" s="3167">
        <v>949.74599999999998</v>
      </c>
    </row>
    <row r="109" spans="2:31" x14ac:dyDescent="0.25">
      <c r="B109" s="3166" t="s">
        <v>47</v>
      </c>
      <c r="C109" s="3167">
        <v>219.94300000000001</v>
      </c>
      <c r="D109" s="3167">
        <v>237.73500000000001</v>
      </c>
      <c r="E109" s="3167">
        <v>283.14400000000001</v>
      </c>
      <c r="F109" s="3167">
        <v>222.333</v>
      </c>
      <c r="G109" s="3167">
        <v>235.94200000000001</v>
      </c>
      <c r="H109" s="3167">
        <v>270.82900000000001</v>
      </c>
      <c r="I109" s="3167">
        <v>279.06200000000001</v>
      </c>
      <c r="J109" s="3167">
        <v>286.82900000000001</v>
      </c>
      <c r="K109" s="3167">
        <v>294.72899999999998</v>
      </c>
      <c r="L109" s="3167">
        <v>181.76900000000001</v>
      </c>
      <c r="M109" s="3167">
        <v>146.119</v>
      </c>
      <c r="N109" s="3167">
        <v>246.83</v>
      </c>
      <c r="O109" s="3167">
        <v>474.24200000000002</v>
      </c>
      <c r="P109" s="3167">
        <v>619.697</v>
      </c>
      <c r="Q109" s="3167">
        <v>668.53899999999999</v>
      </c>
      <c r="R109" s="3167">
        <v>490.697</v>
      </c>
      <c r="S109" s="3167">
        <v>685.64599999999996</v>
      </c>
      <c r="T109" s="3167">
        <v>860.56700000000001</v>
      </c>
      <c r="U109" s="3167">
        <v>905.57899999999995</v>
      </c>
      <c r="V109" s="3167">
        <v>1002.881</v>
      </c>
      <c r="W109" s="3167">
        <v>1019.473</v>
      </c>
      <c r="X109" s="3167">
        <v>1015.963</v>
      </c>
      <c r="Y109" s="3167">
        <v>1027.55</v>
      </c>
      <c r="Z109" s="3167">
        <v>936.72</v>
      </c>
      <c r="AA109" s="3167">
        <v>918.17899999999997</v>
      </c>
      <c r="AB109" s="3167">
        <v>871.13699999999994</v>
      </c>
      <c r="AC109" s="3167">
        <v>867.25900000000001</v>
      </c>
      <c r="AD109" s="3167">
        <v>1034.491</v>
      </c>
      <c r="AE109" s="3167">
        <v>924.09400000000005</v>
      </c>
    </row>
    <row r="110" spans="2:31" ht="15" customHeight="1" x14ac:dyDescent="0.25">
      <c r="B110" s="4130" t="s">
        <v>62</v>
      </c>
      <c r="C110" s="4131"/>
      <c r="D110" s="4131"/>
      <c r="E110" s="4131"/>
      <c r="F110" s="4131"/>
      <c r="G110" s="4131"/>
      <c r="H110" s="4131"/>
      <c r="I110" s="4131"/>
      <c r="J110" s="4131"/>
      <c r="K110" s="4131"/>
      <c r="L110" s="4131"/>
      <c r="M110" s="4131"/>
      <c r="N110" s="4131"/>
      <c r="O110" s="4131"/>
      <c r="P110" s="4131"/>
      <c r="Q110" s="4131"/>
      <c r="R110" s="4131"/>
      <c r="S110" s="4131"/>
      <c r="T110" s="4131"/>
      <c r="U110" s="4131"/>
      <c r="V110" s="4131"/>
      <c r="W110" s="4131"/>
      <c r="X110" s="4131"/>
      <c r="Y110" s="4131"/>
      <c r="Z110" s="4131"/>
      <c r="AA110" s="4131"/>
      <c r="AB110" s="4131"/>
      <c r="AC110" s="4131"/>
      <c r="AD110" s="4131"/>
      <c r="AE110" s="4132" t="s">
        <v>35</v>
      </c>
    </row>
    <row r="111" spans="2:31" ht="30" customHeight="1" x14ac:dyDescent="0.25">
      <c r="B111" s="4130" t="s">
        <v>220</v>
      </c>
      <c r="C111" s="4131"/>
      <c r="D111" s="4131"/>
      <c r="E111" s="4131"/>
      <c r="F111" s="4131"/>
      <c r="G111" s="4131"/>
      <c r="H111" s="4131"/>
      <c r="I111" s="4131"/>
      <c r="J111" s="4131"/>
      <c r="K111" s="4131"/>
      <c r="L111" s="4131"/>
      <c r="M111" s="4131"/>
      <c r="N111" s="4131"/>
      <c r="O111" s="4131"/>
      <c r="P111" s="4131"/>
      <c r="Q111" s="4131"/>
      <c r="R111" s="4131"/>
      <c r="S111" s="4131"/>
      <c r="T111" s="4131"/>
      <c r="U111" s="4131"/>
      <c r="V111" s="4131"/>
      <c r="W111" s="4131"/>
      <c r="X111" s="4131"/>
      <c r="Y111" s="4131"/>
      <c r="Z111" s="4131"/>
      <c r="AA111" s="4131"/>
      <c r="AB111" s="4131"/>
      <c r="AC111" s="4131"/>
      <c r="AD111" s="4131"/>
      <c r="AE111" s="4133"/>
    </row>
    <row r="112" spans="2:31" x14ac:dyDescent="0.25">
      <c r="B112" s="3166" t="s">
        <v>39</v>
      </c>
      <c r="C112" s="3167">
        <v>34009</v>
      </c>
      <c r="D112" s="3167">
        <v>36499</v>
      </c>
      <c r="E112" s="3167">
        <v>36172</v>
      </c>
      <c r="F112" s="3167">
        <v>37940</v>
      </c>
      <c r="G112" s="3167">
        <v>36268</v>
      </c>
      <c r="H112" s="3167">
        <v>43146</v>
      </c>
      <c r="I112" s="3167">
        <v>42225</v>
      </c>
      <c r="J112" s="3167">
        <v>42414</v>
      </c>
      <c r="K112" s="3167">
        <v>41905</v>
      </c>
      <c r="L112" s="3167">
        <v>46522</v>
      </c>
      <c r="M112" s="3167">
        <v>52780</v>
      </c>
      <c r="N112" s="3167">
        <v>59755</v>
      </c>
      <c r="O112" s="3167">
        <v>66044</v>
      </c>
      <c r="P112" s="3167">
        <v>69067</v>
      </c>
      <c r="Q112" s="3167">
        <v>79792</v>
      </c>
      <c r="R112" s="3167">
        <v>71285</v>
      </c>
      <c r="S112" s="3167">
        <v>70107</v>
      </c>
      <c r="T112" s="3167">
        <v>75414</v>
      </c>
      <c r="U112" s="3167">
        <v>87119</v>
      </c>
      <c r="V112" s="3167">
        <v>91668</v>
      </c>
      <c r="W112" s="3167">
        <v>117521</v>
      </c>
      <c r="X112" s="3167">
        <v>105134</v>
      </c>
      <c r="Y112" s="3167">
        <v>107493</v>
      </c>
      <c r="Z112" s="3167">
        <v>119689</v>
      </c>
      <c r="AA112" s="3167">
        <v>127874</v>
      </c>
      <c r="AB112" s="3167">
        <v>103214</v>
      </c>
      <c r="AC112" s="3167">
        <v>119251</v>
      </c>
      <c r="AD112" s="3167">
        <v>125749</v>
      </c>
      <c r="AE112" s="3167">
        <v>138834</v>
      </c>
    </row>
    <row r="113" spans="2:31" ht="15" customHeight="1" x14ac:dyDescent="0.25">
      <c r="B113" s="4130" t="s">
        <v>63</v>
      </c>
      <c r="C113" s="4131"/>
      <c r="D113" s="4131"/>
      <c r="E113" s="4131"/>
      <c r="F113" s="4131"/>
      <c r="G113" s="4131"/>
      <c r="H113" s="4131"/>
      <c r="I113" s="4131"/>
      <c r="J113" s="4131"/>
      <c r="K113" s="4131"/>
      <c r="L113" s="4131"/>
      <c r="M113" s="4131"/>
      <c r="N113" s="4131"/>
      <c r="O113" s="4131"/>
      <c r="P113" s="4131"/>
      <c r="Q113" s="4131"/>
      <c r="R113" s="4131"/>
      <c r="S113" s="4131"/>
      <c r="T113" s="4131"/>
      <c r="U113" s="4131"/>
      <c r="V113" s="4131"/>
      <c r="W113" s="4131"/>
      <c r="X113" s="4131"/>
      <c r="Y113" s="4131"/>
      <c r="Z113" s="4131"/>
      <c r="AA113" s="4131"/>
      <c r="AB113" s="4131"/>
      <c r="AC113" s="4131"/>
      <c r="AD113" s="4131"/>
      <c r="AE113" s="4132" t="s">
        <v>35</v>
      </c>
    </row>
    <row r="114" spans="2:31" ht="30" customHeight="1" x14ac:dyDescent="0.25">
      <c r="B114" s="4130" t="s">
        <v>196</v>
      </c>
      <c r="C114" s="4131"/>
      <c r="D114" s="4131"/>
      <c r="E114" s="4131"/>
      <c r="F114" s="4131"/>
      <c r="G114" s="4131"/>
      <c r="H114" s="4131"/>
      <c r="I114" s="4131"/>
      <c r="J114" s="4131"/>
      <c r="K114" s="4131"/>
      <c r="L114" s="4131"/>
      <c r="M114" s="4131"/>
      <c r="N114" s="4131"/>
      <c r="O114" s="4131"/>
      <c r="P114" s="4131"/>
      <c r="Q114" s="4131"/>
      <c r="R114" s="4131"/>
      <c r="S114" s="4131"/>
      <c r="T114" s="4131"/>
      <c r="U114" s="4131"/>
      <c r="V114" s="4131"/>
      <c r="W114" s="4131"/>
      <c r="X114" s="4131"/>
      <c r="Y114" s="4131"/>
      <c r="Z114" s="4131"/>
      <c r="AA114" s="4131"/>
      <c r="AB114" s="4131"/>
      <c r="AC114" s="4131"/>
      <c r="AD114" s="4131"/>
      <c r="AE114" s="4133"/>
    </row>
    <row r="115" spans="2:31" x14ac:dyDescent="0.25">
      <c r="B115" s="3166" t="s">
        <v>39</v>
      </c>
      <c r="C115" s="3167">
        <v>28.988</v>
      </c>
      <c r="D115" s="3167">
        <v>48.923999999999999</v>
      </c>
      <c r="E115" s="3167">
        <v>68.153999999999996</v>
      </c>
      <c r="F115" s="3167">
        <v>69.903000000000006</v>
      </c>
      <c r="G115" s="3167">
        <v>66.302000000000007</v>
      </c>
      <c r="H115" s="3167">
        <v>67.277000000000001</v>
      </c>
      <c r="I115" s="3167">
        <v>72.951999999999998</v>
      </c>
      <c r="J115" s="3167">
        <v>77.597999999999999</v>
      </c>
      <c r="K115" s="3167">
        <v>83.864999999999995</v>
      </c>
      <c r="L115" s="3167">
        <v>104.166</v>
      </c>
      <c r="M115" s="3167">
        <v>107.741</v>
      </c>
      <c r="N115" s="3167">
        <v>99.733999999999995</v>
      </c>
      <c r="O115" s="3167">
        <v>160.78700000000001</v>
      </c>
      <c r="P115" s="3167">
        <v>220.28</v>
      </c>
      <c r="Q115" s="3167">
        <v>194.59899999999999</v>
      </c>
      <c r="R115" s="3167">
        <v>155.899</v>
      </c>
      <c r="S115" s="3167">
        <v>161.16999999999999</v>
      </c>
      <c r="T115" s="3167">
        <v>157.566</v>
      </c>
      <c r="U115" s="3167">
        <v>147.20400000000001</v>
      </c>
      <c r="V115" s="3167">
        <v>183.08699999999999</v>
      </c>
      <c r="W115" s="3167">
        <v>193.31899999999999</v>
      </c>
      <c r="X115" s="3167">
        <v>205.51400000000001</v>
      </c>
      <c r="Y115" s="3167">
        <v>225.869</v>
      </c>
      <c r="Z115" s="3167">
        <v>233.88900000000001</v>
      </c>
      <c r="AA115" s="3167">
        <v>159.41800000000001</v>
      </c>
      <c r="AB115" s="3167">
        <v>135.64400000000001</v>
      </c>
      <c r="AC115" s="3167">
        <v>180.05799999999999</v>
      </c>
      <c r="AD115" s="3167">
        <v>208.62100000000001</v>
      </c>
      <c r="AE115" s="3169" t="s">
        <v>35</v>
      </c>
    </row>
    <row r="116" spans="2:31" x14ac:dyDescent="0.25">
      <c r="B116" s="3166" t="s">
        <v>47</v>
      </c>
      <c r="C116" s="3167">
        <v>28.988</v>
      </c>
      <c r="D116" s="3167">
        <v>48.923999999999999</v>
      </c>
      <c r="E116" s="3167">
        <v>68.153999999999996</v>
      </c>
      <c r="F116" s="3167">
        <v>69.903000000000006</v>
      </c>
      <c r="G116" s="3167">
        <v>66.302000000000007</v>
      </c>
      <c r="H116" s="3167">
        <v>67.277000000000001</v>
      </c>
      <c r="I116" s="3167">
        <v>72.951999999999998</v>
      </c>
      <c r="J116" s="3167">
        <v>77.597999999999999</v>
      </c>
      <c r="K116" s="3167">
        <v>83.864999999999995</v>
      </c>
      <c r="L116" s="3167">
        <v>104.166</v>
      </c>
      <c r="M116" s="3167">
        <v>107.741</v>
      </c>
      <c r="N116" s="3167">
        <v>99.733999999999995</v>
      </c>
      <c r="O116" s="3167">
        <v>160.78700000000001</v>
      </c>
      <c r="P116" s="3167">
        <v>220.28</v>
      </c>
      <c r="Q116" s="3167">
        <v>194.59899999999999</v>
      </c>
      <c r="R116" s="3167">
        <v>155.899</v>
      </c>
      <c r="S116" s="3167">
        <v>161.16999999999999</v>
      </c>
      <c r="T116" s="3167">
        <v>157.566</v>
      </c>
      <c r="U116" s="3167">
        <v>147.20400000000001</v>
      </c>
      <c r="V116" s="3167">
        <v>183.08699999999999</v>
      </c>
      <c r="W116" s="3167">
        <v>193.31899999999999</v>
      </c>
      <c r="X116" s="3167">
        <v>205.51400000000001</v>
      </c>
      <c r="Y116" s="3167">
        <v>225.869</v>
      </c>
      <c r="Z116" s="3167">
        <v>233.88900000000001</v>
      </c>
      <c r="AA116" s="3167">
        <v>159.41800000000001</v>
      </c>
      <c r="AB116" s="3167">
        <v>135.64400000000001</v>
      </c>
      <c r="AC116" s="3167">
        <v>180.05799999999999</v>
      </c>
      <c r="AD116" s="3167">
        <v>208.62100000000001</v>
      </c>
      <c r="AE116" s="3169" t="s">
        <v>35</v>
      </c>
    </row>
    <row r="117" spans="2:31" ht="15" customHeight="1" x14ac:dyDescent="0.25">
      <c r="B117" s="4130" t="s">
        <v>64</v>
      </c>
      <c r="C117" s="4131"/>
      <c r="D117" s="4131"/>
      <c r="E117" s="4131"/>
      <c r="F117" s="4131"/>
      <c r="G117" s="4131"/>
      <c r="H117" s="4131"/>
      <c r="I117" s="4131"/>
      <c r="J117" s="4131"/>
      <c r="K117" s="4131"/>
      <c r="L117" s="4131"/>
      <c r="M117" s="4131"/>
      <c r="N117" s="4131"/>
      <c r="O117" s="4131"/>
      <c r="P117" s="4131"/>
      <c r="Q117" s="4131"/>
      <c r="R117" s="4131"/>
      <c r="S117" s="4131"/>
      <c r="T117" s="4131"/>
      <c r="U117" s="4131"/>
      <c r="V117" s="4131"/>
      <c r="W117" s="4131"/>
      <c r="X117" s="4131"/>
      <c r="Y117" s="4131"/>
      <c r="Z117" s="4131"/>
      <c r="AA117" s="4131"/>
      <c r="AB117" s="4131"/>
      <c r="AC117" s="4131"/>
      <c r="AD117" s="4131"/>
      <c r="AE117" s="4132" t="s">
        <v>35</v>
      </c>
    </row>
    <row r="118" spans="2:31" ht="30" customHeight="1" x14ac:dyDescent="0.25">
      <c r="B118" s="4130" t="s">
        <v>221</v>
      </c>
      <c r="C118" s="4131"/>
      <c r="D118" s="4131"/>
      <c r="E118" s="4131"/>
      <c r="F118" s="4131"/>
      <c r="G118" s="4131"/>
      <c r="H118" s="4131"/>
      <c r="I118" s="4131"/>
      <c r="J118" s="4131"/>
      <c r="K118" s="4131"/>
      <c r="L118" s="4131"/>
      <c r="M118" s="4131"/>
      <c r="N118" s="4131"/>
      <c r="O118" s="4131"/>
      <c r="P118" s="4131"/>
      <c r="Q118" s="4131"/>
      <c r="R118" s="4131"/>
      <c r="S118" s="4131"/>
      <c r="T118" s="4131"/>
      <c r="U118" s="4131"/>
      <c r="V118" s="4131"/>
      <c r="W118" s="4131"/>
      <c r="X118" s="4131"/>
      <c r="Y118" s="4131"/>
      <c r="Z118" s="4131"/>
      <c r="AA118" s="4131"/>
      <c r="AB118" s="4131"/>
      <c r="AC118" s="4131"/>
      <c r="AD118" s="4131"/>
      <c r="AE118" s="4133"/>
    </row>
    <row r="119" spans="2:31" x14ac:dyDescent="0.25">
      <c r="B119" s="3166" t="s">
        <v>39</v>
      </c>
      <c r="C119" s="3167">
        <v>22431</v>
      </c>
      <c r="D119" s="3167">
        <v>28961</v>
      </c>
      <c r="E119" s="3167">
        <v>22612</v>
      </c>
      <c r="F119" s="3167">
        <v>25786</v>
      </c>
      <c r="G119" s="3167">
        <v>29642</v>
      </c>
      <c r="H119" s="3167">
        <v>26111</v>
      </c>
      <c r="I119" s="3167">
        <v>26748</v>
      </c>
      <c r="J119" s="3167">
        <v>28246</v>
      </c>
      <c r="K119" s="3167">
        <v>26906</v>
      </c>
      <c r="L119" s="3167">
        <v>28813</v>
      </c>
      <c r="M119" s="3167">
        <v>39197</v>
      </c>
      <c r="N119" s="3167">
        <v>55182</v>
      </c>
      <c r="O119" s="3167">
        <v>66381</v>
      </c>
      <c r="P119" s="3167">
        <v>75980</v>
      </c>
      <c r="Q119" s="3167">
        <v>65821</v>
      </c>
      <c r="R119" s="3167">
        <v>71645</v>
      </c>
      <c r="S119" s="3167">
        <v>77180</v>
      </c>
      <c r="T119" s="3167">
        <v>84320</v>
      </c>
      <c r="U119" s="3167">
        <v>90926</v>
      </c>
      <c r="V119" s="3167">
        <v>103757</v>
      </c>
      <c r="W119" s="3167">
        <v>123751</v>
      </c>
      <c r="X119" s="3167">
        <v>160690</v>
      </c>
      <c r="Y119" s="3167">
        <v>168959</v>
      </c>
      <c r="Z119" s="3167">
        <v>148937</v>
      </c>
      <c r="AA119" s="3167">
        <v>151331</v>
      </c>
      <c r="AB119" s="3167">
        <v>129982</v>
      </c>
      <c r="AC119" s="3167">
        <v>181633</v>
      </c>
      <c r="AD119" s="3167">
        <v>182011</v>
      </c>
      <c r="AE119" s="3167">
        <v>183438</v>
      </c>
    </row>
    <row r="120" spans="2:31" x14ac:dyDescent="0.25">
      <c r="B120" s="3166" t="s">
        <v>47</v>
      </c>
      <c r="C120" s="3167">
        <v>22431</v>
      </c>
      <c r="D120" s="3167">
        <v>28961</v>
      </c>
      <c r="E120" s="3167">
        <v>22612</v>
      </c>
      <c r="F120" s="3167">
        <v>25022</v>
      </c>
      <c r="G120" s="3167">
        <v>28970</v>
      </c>
      <c r="H120" s="3167">
        <v>25342</v>
      </c>
      <c r="I120" s="3167">
        <v>25794</v>
      </c>
      <c r="J120" s="3167">
        <v>28147</v>
      </c>
      <c r="K120" s="3167">
        <v>26490</v>
      </c>
      <c r="L120" s="3167">
        <v>28321</v>
      </c>
      <c r="M120" s="3167">
        <v>38613</v>
      </c>
      <c r="N120" s="3167">
        <v>54494</v>
      </c>
      <c r="O120" s="3167">
        <v>65613</v>
      </c>
      <c r="P120" s="3167">
        <v>75152</v>
      </c>
      <c r="Q120" s="3167">
        <v>64877</v>
      </c>
      <c r="R120" s="3167">
        <v>70641</v>
      </c>
      <c r="S120" s="3167">
        <v>76244</v>
      </c>
      <c r="T120" s="3167">
        <v>83456</v>
      </c>
      <c r="U120" s="3167">
        <v>90086</v>
      </c>
      <c r="V120" s="3167">
        <v>102869</v>
      </c>
      <c r="W120" s="3167">
        <v>122775</v>
      </c>
      <c r="X120" s="3167">
        <v>159638</v>
      </c>
      <c r="Y120" s="3167">
        <v>167823</v>
      </c>
      <c r="Z120" s="3167">
        <v>147697</v>
      </c>
      <c r="AA120" s="3167">
        <v>149967</v>
      </c>
      <c r="AB120" s="3167">
        <v>128502</v>
      </c>
      <c r="AC120" s="3167">
        <v>180053</v>
      </c>
      <c r="AD120" s="3167">
        <v>180287</v>
      </c>
      <c r="AE120" s="3167">
        <v>181594</v>
      </c>
    </row>
    <row r="121" spans="2:31" ht="15" customHeight="1" x14ac:dyDescent="0.25">
      <c r="B121" s="4130" t="s">
        <v>65</v>
      </c>
      <c r="C121" s="4131"/>
      <c r="D121" s="4131"/>
      <c r="E121" s="4131"/>
      <c r="F121" s="4131"/>
      <c r="G121" s="4131"/>
      <c r="H121" s="4131"/>
      <c r="I121" s="4131"/>
      <c r="J121" s="4131"/>
      <c r="K121" s="4131"/>
      <c r="L121" s="4131"/>
      <c r="M121" s="4131"/>
      <c r="N121" s="4131"/>
      <c r="O121" s="4131"/>
      <c r="P121" s="4131"/>
      <c r="Q121" s="4131"/>
      <c r="R121" s="4131"/>
      <c r="S121" s="4131"/>
      <c r="T121" s="4131"/>
      <c r="U121" s="4131"/>
      <c r="V121" s="4131"/>
      <c r="W121" s="4131"/>
      <c r="X121" s="4131"/>
      <c r="Y121" s="4131"/>
      <c r="Z121" s="4131"/>
      <c r="AA121" s="4131"/>
      <c r="AB121" s="4131"/>
      <c r="AC121" s="4131"/>
      <c r="AD121" s="4131"/>
      <c r="AE121" s="4132" t="s">
        <v>35</v>
      </c>
    </row>
    <row r="122" spans="2:31" ht="30" customHeight="1" x14ac:dyDescent="0.25">
      <c r="B122" s="4130" t="s">
        <v>222</v>
      </c>
      <c r="C122" s="4131"/>
      <c r="D122" s="4131"/>
      <c r="E122" s="4131"/>
      <c r="F122" s="4131"/>
      <c r="G122" s="4131"/>
      <c r="H122" s="4131"/>
      <c r="I122" s="4131"/>
      <c r="J122" s="4131"/>
      <c r="K122" s="4131"/>
      <c r="L122" s="4131"/>
      <c r="M122" s="4131"/>
      <c r="N122" s="4131"/>
      <c r="O122" s="4131"/>
      <c r="P122" s="4131"/>
      <c r="Q122" s="4131"/>
      <c r="R122" s="4131"/>
      <c r="S122" s="4131"/>
      <c r="T122" s="4131"/>
      <c r="U122" s="4131"/>
      <c r="V122" s="4131"/>
      <c r="W122" s="4131"/>
      <c r="X122" s="4131"/>
      <c r="Y122" s="4131"/>
      <c r="Z122" s="4131"/>
      <c r="AA122" s="4131"/>
      <c r="AB122" s="4131"/>
      <c r="AC122" s="4131"/>
      <c r="AD122" s="4131"/>
      <c r="AE122" s="4133"/>
    </row>
    <row r="123" spans="2:31" x14ac:dyDescent="0.25">
      <c r="B123" s="3166" t="s">
        <v>39</v>
      </c>
      <c r="C123" s="3167">
        <v>10800.322</v>
      </c>
      <c r="D123" s="3167">
        <v>12123.065000000001</v>
      </c>
      <c r="E123" s="3167">
        <v>10636.066000000001</v>
      </c>
      <c r="F123" s="3167">
        <v>13880.281000000001</v>
      </c>
      <c r="G123" s="3167">
        <v>18164.885999999999</v>
      </c>
      <c r="H123" s="3167">
        <v>24156.933000000001</v>
      </c>
      <c r="I123" s="3167">
        <v>19520.404999999999</v>
      </c>
      <c r="J123" s="3167">
        <v>18784.018</v>
      </c>
      <c r="K123" s="3167">
        <v>13557.335999999999</v>
      </c>
      <c r="L123" s="3167">
        <v>15809.884</v>
      </c>
      <c r="M123" s="3167">
        <v>18675.490000000002</v>
      </c>
      <c r="N123" s="3167">
        <v>22240.912</v>
      </c>
      <c r="O123" s="3167">
        <v>26051.025000000001</v>
      </c>
      <c r="P123" s="3167">
        <v>26397.328000000001</v>
      </c>
      <c r="Q123" s="3167">
        <v>22553.105</v>
      </c>
      <c r="R123" s="3167">
        <v>26848.217000000001</v>
      </c>
      <c r="S123" s="3167">
        <v>27758.053</v>
      </c>
      <c r="T123" s="3167">
        <v>29575.008000000002</v>
      </c>
      <c r="U123" s="3167">
        <v>33106.567999999999</v>
      </c>
      <c r="V123" s="3167">
        <v>35846.845000000001</v>
      </c>
      <c r="W123" s="3167">
        <v>32352.864000000001</v>
      </c>
      <c r="X123" s="3167">
        <v>31935.714</v>
      </c>
      <c r="Y123" s="3167">
        <v>35048.879999999997</v>
      </c>
      <c r="Z123" s="3167">
        <v>34016.714</v>
      </c>
      <c r="AA123" s="3167">
        <v>34584.595000000001</v>
      </c>
      <c r="AB123" s="3167">
        <v>33994.652999999998</v>
      </c>
      <c r="AC123" s="3167">
        <v>34135.144</v>
      </c>
      <c r="AD123" s="3168">
        <v>33054.777000000002</v>
      </c>
      <c r="AE123" s="3168">
        <v>31955.99</v>
      </c>
    </row>
    <row r="124" spans="2:31" x14ac:dyDescent="0.25">
      <c r="B124" s="3166" t="s">
        <v>47</v>
      </c>
      <c r="C124" s="3167">
        <v>10359.375</v>
      </c>
      <c r="D124" s="3167">
        <v>11699.777</v>
      </c>
      <c r="E124" s="3167">
        <v>10131.816999999999</v>
      </c>
      <c r="F124" s="3167">
        <v>13238.646000000001</v>
      </c>
      <c r="G124" s="3167">
        <v>17418.012999999999</v>
      </c>
      <c r="H124" s="3167">
        <v>23388.915000000001</v>
      </c>
      <c r="I124" s="3167">
        <v>18554.62</v>
      </c>
      <c r="J124" s="3167">
        <v>18035.724999999999</v>
      </c>
      <c r="K124" s="3167">
        <v>13053.618</v>
      </c>
      <c r="L124" s="3167">
        <v>15305.82</v>
      </c>
      <c r="M124" s="3167">
        <v>18132.216</v>
      </c>
      <c r="N124" s="3167">
        <v>21657.580999999998</v>
      </c>
      <c r="O124" s="3167">
        <v>25355.712</v>
      </c>
      <c r="P124" s="3167">
        <v>25628.166000000001</v>
      </c>
      <c r="Q124" s="3167">
        <v>21865.292000000001</v>
      </c>
      <c r="R124" s="3167">
        <v>26200.258999999998</v>
      </c>
      <c r="S124" s="3167">
        <v>27075.378000000001</v>
      </c>
      <c r="T124" s="3167">
        <v>28923.473999999998</v>
      </c>
      <c r="U124" s="3167">
        <v>32546.093000000001</v>
      </c>
      <c r="V124" s="3167">
        <v>35320.006999999998</v>
      </c>
      <c r="W124" s="3167">
        <v>31944.358</v>
      </c>
      <c r="X124" s="3167">
        <v>31537.341</v>
      </c>
      <c r="Y124" s="3167">
        <v>34651.038999999997</v>
      </c>
      <c r="Z124" s="3167">
        <v>33625.123</v>
      </c>
      <c r="AA124" s="3167">
        <v>34171.339999999997</v>
      </c>
      <c r="AB124" s="3167">
        <v>33592.014000000003</v>
      </c>
      <c r="AC124" s="3167">
        <v>33691.347999999998</v>
      </c>
      <c r="AD124" s="3168">
        <v>32603.54</v>
      </c>
      <c r="AE124" s="3168">
        <v>31553.415000000001</v>
      </c>
    </row>
    <row r="125" spans="2:31" ht="15" customHeight="1" x14ac:dyDescent="0.25">
      <c r="B125" s="4130" t="s">
        <v>66</v>
      </c>
      <c r="C125" s="4131"/>
      <c r="D125" s="4131"/>
      <c r="E125" s="4131"/>
      <c r="F125" s="4131"/>
      <c r="G125" s="4131"/>
      <c r="H125" s="4131"/>
      <c r="I125" s="4131"/>
      <c r="J125" s="4131"/>
      <c r="K125" s="4131"/>
      <c r="L125" s="4131"/>
      <c r="M125" s="4131"/>
      <c r="N125" s="4131"/>
      <c r="O125" s="4131"/>
      <c r="P125" s="4131"/>
      <c r="Q125" s="4131"/>
      <c r="R125" s="4131"/>
      <c r="S125" s="4131"/>
      <c r="T125" s="4131"/>
      <c r="U125" s="4131"/>
      <c r="V125" s="4131"/>
      <c r="W125" s="4131"/>
      <c r="X125" s="4131"/>
      <c r="Y125" s="4131"/>
      <c r="Z125" s="4131"/>
      <c r="AA125" s="4131"/>
      <c r="AB125" s="4131"/>
      <c r="AC125" s="4131"/>
      <c r="AD125" s="4131"/>
      <c r="AE125" s="4132" t="s">
        <v>35</v>
      </c>
    </row>
    <row r="126" spans="2:31" ht="30" customHeight="1" x14ac:dyDescent="0.25">
      <c r="B126" s="4130" t="s">
        <v>223</v>
      </c>
      <c r="C126" s="4131"/>
      <c r="D126" s="4131"/>
      <c r="E126" s="4131"/>
      <c r="F126" s="4131"/>
      <c r="G126" s="4131"/>
      <c r="H126" s="4131"/>
      <c r="I126" s="4131"/>
      <c r="J126" s="4131"/>
      <c r="K126" s="4131"/>
      <c r="L126" s="4131"/>
      <c r="M126" s="4131"/>
      <c r="N126" s="4131"/>
      <c r="O126" s="4131"/>
      <c r="P126" s="4131"/>
      <c r="Q126" s="4131"/>
      <c r="R126" s="4131"/>
      <c r="S126" s="4131"/>
      <c r="T126" s="4131"/>
      <c r="U126" s="4131"/>
      <c r="V126" s="4131"/>
      <c r="W126" s="4131"/>
      <c r="X126" s="4131"/>
      <c r="Y126" s="4131"/>
      <c r="Z126" s="4131"/>
      <c r="AA126" s="4131"/>
      <c r="AB126" s="4131"/>
      <c r="AC126" s="4131"/>
      <c r="AD126" s="4131"/>
      <c r="AE126" s="4133"/>
    </row>
    <row r="127" spans="2:31" x14ac:dyDescent="0.25">
      <c r="B127" s="3166" t="s">
        <v>39</v>
      </c>
      <c r="C127" s="3167">
        <v>31161</v>
      </c>
      <c r="D127" s="3167">
        <v>33437</v>
      </c>
      <c r="E127" s="3167">
        <v>34348</v>
      </c>
      <c r="F127" s="3167">
        <v>40107</v>
      </c>
      <c r="G127" s="3167">
        <v>43286</v>
      </c>
      <c r="H127" s="3167">
        <v>40253</v>
      </c>
      <c r="I127" s="3167">
        <v>46577</v>
      </c>
      <c r="J127" s="3167">
        <v>49987</v>
      </c>
      <c r="K127" s="3167">
        <v>58196</v>
      </c>
      <c r="L127" s="3167">
        <v>61218</v>
      </c>
      <c r="M127" s="3167">
        <v>70608</v>
      </c>
      <c r="N127" s="3167">
        <v>74290</v>
      </c>
      <c r="O127" s="3167">
        <v>72322</v>
      </c>
      <c r="P127" s="3167">
        <v>73575</v>
      </c>
      <c r="Q127" s="3167">
        <v>60932</v>
      </c>
      <c r="R127" s="3167">
        <v>51642</v>
      </c>
      <c r="S127" s="3167">
        <v>54766</v>
      </c>
      <c r="T127" s="3167">
        <v>47614</v>
      </c>
      <c r="U127" s="3167">
        <v>52532</v>
      </c>
      <c r="V127" s="3167">
        <v>66185</v>
      </c>
      <c r="W127" s="3167">
        <v>62130</v>
      </c>
      <c r="X127" s="3167">
        <v>47990</v>
      </c>
      <c r="Y127" s="3167">
        <v>47993</v>
      </c>
      <c r="Z127" s="3167">
        <v>49306</v>
      </c>
      <c r="AA127" s="3167">
        <v>51624</v>
      </c>
      <c r="AB127" s="3167">
        <v>51018</v>
      </c>
      <c r="AC127" s="3167">
        <v>43004</v>
      </c>
      <c r="AD127" s="3167">
        <v>54111</v>
      </c>
      <c r="AE127" s="3167">
        <v>66118</v>
      </c>
    </row>
    <row r="128" spans="2:31" x14ac:dyDescent="0.25">
      <c r="B128" s="3166" t="s">
        <v>47</v>
      </c>
      <c r="C128" s="3167">
        <v>31161</v>
      </c>
      <c r="D128" s="3167">
        <v>33437</v>
      </c>
      <c r="E128" s="3167">
        <v>34348</v>
      </c>
      <c r="F128" s="3167">
        <v>40107</v>
      </c>
      <c r="G128" s="3167">
        <v>43286</v>
      </c>
      <c r="H128" s="3167">
        <v>40253</v>
      </c>
      <c r="I128" s="3167">
        <v>46577</v>
      </c>
      <c r="J128" s="3167">
        <v>49987</v>
      </c>
      <c r="K128" s="3167">
        <v>58196</v>
      </c>
      <c r="L128" s="3167">
        <v>61218</v>
      </c>
      <c r="M128" s="3167">
        <v>70608</v>
      </c>
      <c r="N128" s="3167">
        <v>74290</v>
      </c>
      <c r="O128" s="3167">
        <v>72322</v>
      </c>
      <c r="P128" s="3167">
        <v>73575</v>
      </c>
      <c r="Q128" s="3167">
        <v>60932</v>
      </c>
      <c r="R128" s="3167">
        <v>51642</v>
      </c>
      <c r="S128" s="3167">
        <v>54766</v>
      </c>
      <c r="T128" s="3167">
        <v>47580</v>
      </c>
      <c r="U128" s="3167">
        <v>52495</v>
      </c>
      <c r="V128" s="3167">
        <v>66147</v>
      </c>
      <c r="W128" s="3167">
        <v>62092</v>
      </c>
      <c r="X128" s="3167">
        <v>47952</v>
      </c>
      <c r="Y128" s="3167">
        <v>47948</v>
      </c>
      <c r="Z128" s="3167">
        <v>49259</v>
      </c>
      <c r="AA128" s="3167">
        <v>51564</v>
      </c>
      <c r="AB128" s="3167">
        <v>50954</v>
      </c>
      <c r="AC128" s="3167">
        <v>42930</v>
      </c>
      <c r="AD128" s="3167">
        <v>54021</v>
      </c>
      <c r="AE128" s="3167">
        <v>66025</v>
      </c>
    </row>
    <row r="129" spans="2:31" ht="15" customHeight="1" x14ac:dyDescent="0.25">
      <c r="B129" s="4130" t="s">
        <v>224</v>
      </c>
      <c r="C129" s="4131"/>
      <c r="D129" s="4131"/>
      <c r="E129" s="4131"/>
      <c r="F129" s="4131"/>
      <c r="G129" s="4131"/>
      <c r="H129" s="4131"/>
      <c r="I129" s="4131"/>
      <c r="J129" s="4131"/>
      <c r="K129" s="4131"/>
      <c r="L129" s="4131"/>
      <c r="M129" s="4131"/>
      <c r="N129" s="4131"/>
      <c r="O129" s="4131"/>
      <c r="P129" s="4131"/>
      <c r="Q129" s="4131"/>
      <c r="R129" s="4131"/>
      <c r="S129" s="4131"/>
      <c r="T129" s="4131"/>
      <c r="U129" s="4131"/>
      <c r="V129" s="4131"/>
      <c r="W129" s="4131"/>
      <c r="X129" s="4131"/>
      <c r="Y129" s="4131"/>
      <c r="Z129" s="4131"/>
      <c r="AA129" s="4131"/>
      <c r="AB129" s="4131"/>
      <c r="AC129" s="4131"/>
      <c r="AD129" s="4131"/>
      <c r="AE129" s="4132" t="s">
        <v>35</v>
      </c>
    </row>
    <row r="130" spans="2:31" ht="30" customHeight="1" x14ac:dyDescent="0.25">
      <c r="B130" s="4130" t="s">
        <v>225</v>
      </c>
      <c r="C130" s="4131"/>
      <c r="D130" s="4131"/>
      <c r="E130" s="4131"/>
      <c r="F130" s="4131"/>
      <c r="G130" s="4131"/>
      <c r="H130" s="4131"/>
      <c r="I130" s="4131"/>
      <c r="J130" s="4131"/>
      <c r="K130" s="4131"/>
      <c r="L130" s="4131"/>
      <c r="M130" s="4131"/>
      <c r="N130" s="4131"/>
      <c r="O130" s="4131"/>
      <c r="P130" s="4131"/>
      <c r="Q130" s="4131"/>
      <c r="R130" s="4131"/>
      <c r="S130" s="4131"/>
      <c r="T130" s="4131"/>
      <c r="U130" s="4131"/>
      <c r="V130" s="4131"/>
      <c r="W130" s="4131"/>
      <c r="X130" s="4131"/>
      <c r="Y130" s="4131"/>
      <c r="Z130" s="4131"/>
      <c r="AA130" s="4131"/>
      <c r="AB130" s="4131"/>
      <c r="AC130" s="4131"/>
      <c r="AD130" s="4131"/>
      <c r="AE130" s="4133"/>
    </row>
    <row r="131" spans="2:31" x14ac:dyDescent="0.25">
      <c r="B131" s="3166" t="s">
        <v>39</v>
      </c>
      <c r="C131" s="3169" t="s">
        <v>35</v>
      </c>
      <c r="D131" s="3169" t="s">
        <v>35</v>
      </c>
      <c r="E131" s="3169" t="s">
        <v>35</v>
      </c>
      <c r="F131" s="3169" t="s">
        <v>35</v>
      </c>
      <c r="G131" s="3169" t="s">
        <v>35</v>
      </c>
      <c r="H131" s="3169" t="s">
        <v>35</v>
      </c>
      <c r="I131" s="3169" t="s">
        <v>35</v>
      </c>
      <c r="J131" s="3169" t="s">
        <v>35</v>
      </c>
      <c r="K131" s="3169" t="s">
        <v>35</v>
      </c>
      <c r="L131" s="3169" t="s">
        <v>35</v>
      </c>
      <c r="M131" s="3169" t="s">
        <v>35</v>
      </c>
      <c r="N131" s="3169" t="s">
        <v>35</v>
      </c>
      <c r="O131" s="3169" t="s">
        <v>35</v>
      </c>
      <c r="P131" s="3169" t="s">
        <v>35</v>
      </c>
      <c r="Q131" s="3167">
        <v>98109.7</v>
      </c>
      <c r="R131" s="3167">
        <v>130526.8</v>
      </c>
      <c r="S131" s="3167">
        <v>189473.3</v>
      </c>
      <c r="T131" s="3167">
        <v>191165.5</v>
      </c>
      <c r="U131" s="3167">
        <v>291242.90000000002</v>
      </c>
      <c r="V131" s="3167">
        <v>330200.2</v>
      </c>
      <c r="W131" s="3167">
        <v>391343.4</v>
      </c>
      <c r="X131" s="3167">
        <v>366973.5</v>
      </c>
      <c r="Y131" s="3167">
        <v>481671.6</v>
      </c>
      <c r="Z131" s="3169" t="s">
        <v>35</v>
      </c>
      <c r="AA131" s="3169" t="s">
        <v>35</v>
      </c>
      <c r="AB131" s="3169" t="s">
        <v>35</v>
      </c>
      <c r="AC131" s="3169" t="s">
        <v>35</v>
      </c>
      <c r="AD131" s="3169" t="s">
        <v>35</v>
      </c>
      <c r="AE131" s="3169" t="s">
        <v>35</v>
      </c>
    </row>
    <row r="132" spans="2:31" x14ac:dyDescent="0.25">
      <c r="B132" s="3166" t="s">
        <v>47</v>
      </c>
      <c r="C132" s="3169" t="s">
        <v>35</v>
      </c>
      <c r="D132" s="3169" t="s">
        <v>35</v>
      </c>
      <c r="E132" s="3169" t="s">
        <v>35</v>
      </c>
      <c r="F132" s="3169" t="s">
        <v>35</v>
      </c>
      <c r="G132" s="3169" t="s">
        <v>35</v>
      </c>
      <c r="H132" s="3169" t="s">
        <v>35</v>
      </c>
      <c r="I132" s="3169" t="s">
        <v>35</v>
      </c>
      <c r="J132" s="3169" t="s">
        <v>35</v>
      </c>
      <c r="K132" s="3169" t="s">
        <v>35</v>
      </c>
      <c r="L132" s="3169" t="s">
        <v>35</v>
      </c>
      <c r="M132" s="3169" t="s">
        <v>35</v>
      </c>
      <c r="N132" s="3169" t="s">
        <v>35</v>
      </c>
      <c r="O132" s="3169" t="s">
        <v>35</v>
      </c>
      <c r="P132" s="3169" t="s">
        <v>35</v>
      </c>
      <c r="Q132" s="3167">
        <v>98109.7</v>
      </c>
      <c r="R132" s="3167">
        <v>130526.8</v>
      </c>
      <c r="S132" s="3167">
        <v>189473.3</v>
      </c>
      <c r="T132" s="3167">
        <v>191165.5</v>
      </c>
      <c r="U132" s="3167">
        <v>291242.90000000002</v>
      </c>
      <c r="V132" s="3167">
        <v>330200.2</v>
      </c>
      <c r="W132" s="3167">
        <v>391343.4</v>
      </c>
      <c r="X132" s="3167">
        <v>366973.5</v>
      </c>
      <c r="Y132" s="3167">
        <v>481671.6</v>
      </c>
      <c r="Z132" s="3169" t="s">
        <v>35</v>
      </c>
      <c r="AA132" s="3169" t="s">
        <v>35</v>
      </c>
      <c r="AB132" s="3169" t="s">
        <v>35</v>
      </c>
      <c r="AC132" s="3169" t="s">
        <v>35</v>
      </c>
      <c r="AD132" s="3169" t="s">
        <v>35</v>
      </c>
      <c r="AE132" s="3169" t="s">
        <v>35</v>
      </c>
    </row>
    <row r="133" spans="2:31" ht="15" customHeight="1" x14ac:dyDescent="0.25">
      <c r="B133" s="4130" t="s">
        <v>67</v>
      </c>
      <c r="C133" s="4131"/>
      <c r="D133" s="4131"/>
      <c r="E133" s="4131"/>
      <c r="F133" s="4131"/>
      <c r="G133" s="4131"/>
      <c r="H133" s="4131"/>
      <c r="I133" s="4131"/>
      <c r="J133" s="4131"/>
      <c r="K133" s="4131"/>
      <c r="L133" s="4131"/>
      <c r="M133" s="4131"/>
      <c r="N133" s="4131"/>
      <c r="O133" s="4131"/>
      <c r="P133" s="4131"/>
      <c r="Q133" s="4131"/>
      <c r="R133" s="4131"/>
      <c r="S133" s="4131"/>
      <c r="T133" s="4131"/>
      <c r="U133" s="4131"/>
      <c r="V133" s="4131"/>
      <c r="W133" s="4131"/>
      <c r="X133" s="4131"/>
      <c r="Y133" s="4131"/>
      <c r="Z133" s="4131"/>
      <c r="AA133" s="4131"/>
      <c r="AB133" s="4131"/>
      <c r="AC133" s="4131"/>
      <c r="AD133" s="4131"/>
      <c r="AE133" s="4132" t="s">
        <v>35</v>
      </c>
    </row>
    <row r="134" spans="2:31" ht="30" customHeight="1" x14ac:dyDescent="0.25">
      <c r="B134" s="4130" t="s">
        <v>196</v>
      </c>
      <c r="C134" s="4131"/>
      <c r="D134" s="4131"/>
      <c r="E134" s="4131"/>
      <c r="F134" s="4131"/>
      <c r="G134" s="4131"/>
      <c r="H134" s="4131"/>
      <c r="I134" s="4131"/>
      <c r="J134" s="4131"/>
      <c r="K134" s="4131"/>
      <c r="L134" s="4131"/>
      <c r="M134" s="4131"/>
      <c r="N134" s="4131"/>
      <c r="O134" s="4131"/>
      <c r="P134" s="4131"/>
      <c r="Q134" s="4131"/>
      <c r="R134" s="4131"/>
      <c r="S134" s="4131"/>
      <c r="T134" s="4131"/>
      <c r="U134" s="4131"/>
      <c r="V134" s="4131"/>
      <c r="W134" s="4131"/>
      <c r="X134" s="4131"/>
      <c r="Y134" s="4131"/>
      <c r="Z134" s="4131"/>
      <c r="AA134" s="4131"/>
      <c r="AB134" s="4131"/>
      <c r="AC134" s="4131"/>
      <c r="AD134" s="4131"/>
      <c r="AE134" s="4133"/>
    </row>
    <row r="135" spans="2:31" x14ac:dyDescent="0.25">
      <c r="B135" s="3166" t="s">
        <v>39</v>
      </c>
      <c r="C135" s="3169" t="s">
        <v>35</v>
      </c>
      <c r="D135" s="3169" t="s">
        <v>35</v>
      </c>
      <c r="E135" s="3169" t="s">
        <v>35</v>
      </c>
      <c r="F135" s="3169" t="s">
        <v>35</v>
      </c>
      <c r="G135" s="3167">
        <v>355340.35200000001</v>
      </c>
      <c r="H135" s="3167">
        <v>353615.935</v>
      </c>
      <c r="I135" s="3167">
        <v>398030.63900000002</v>
      </c>
      <c r="J135" s="3167">
        <v>378870.321</v>
      </c>
      <c r="K135" s="3167">
        <v>407970.67300000001</v>
      </c>
      <c r="L135" s="3167">
        <v>437427.42200000002</v>
      </c>
      <c r="M135" s="3167">
        <v>456260.84100000001</v>
      </c>
      <c r="N135" s="3167">
        <v>510617.33799999999</v>
      </c>
      <c r="O135" s="3167">
        <v>536205.73</v>
      </c>
      <c r="P135" s="3167">
        <v>532383.25399999996</v>
      </c>
      <c r="Q135" s="3167">
        <v>490490.14500000002</v>
      </c>
      <c r="R135" s="3167">
        <v>472663.39399999997</v>
      </c>
      <c r="S135" s="3167">
        <v>486201.45400000003</v>
      </c>
      <c r="T135" s="3167">
        <v>476549.484</v>
      </c>
      <c r="U135" s="3167">
        <v>455338.15600000002</v>
      </c>
      <c r="V135" s="3167">
        <v>463298.76799999998</v>
      </c>
      <c r="W135" s="3167">
        <v>475127.12599999999</v>
      </c>
      <c r="X135" s="3167">
        <v>506346.777</v>
      </c>
      <c r="Y135" s="3167">
        <v>519804.48599999998</v>
      </c>
      <c r="Z135" s="3167">
        <v>562602.77300000004</v>
      </c>
      <c r="AA135" s="3167">
        <v>553054.88600000006</v>
      </c>
      <c r="AB135" s="3167">
        <v>471154.78899999999</v>
      </c>
      <c r="AC135" s="3167">
        <v>530171.94200000004</v>
      </c>
      <c r="AD135" s="3167">
        <v>633645.13699999999</v>
      </c>
      <c r="AE135" s="3167">
        <v>639110.10100000002</v>
      </c>
    </row>
    <row r="136" spans="2:31" ht="15" customHeight="1" x14ac:dyDescent="0.25">
      <c r="B136" s="4130" t="s">
        <v>68</v>
      </c>
      <c r="C136" s="4131"/>
      <c r="D136" s="4131"/>
      <c r="E136" s="4131"/>
      <c r="F136" s="4131"/>
      <c r="G136" s="4131"/>
      <c r="H136" s="4131"/>
      <c r="I136" s="4131"/>
      <c r="J136" s="4131"/>
      <c r="K136" s="4131"/>
      <c r="L136" s="4131"/>
      <c r="M136" s="4131"/>
      <c r="N136" s="4131"/>
      <c r="O136" s="4131"/>
      <c r="P136" s="4131"/>
      <c r="Q136" s="4131"/>
      <c r="R136" s="4131"/>
      <c r="S136" s="4131"/>
      <c r="T136" s="4131"/>
      <c r="U136" s="4131"/>
      <c r="V136" s="4131"/>
      <c r="W136" s="4131"/>
      <c r="X136" s="4131"/>
      <c r="Y136" s="4131"/>
      <c r="Z136" s="4131"/>
      <c r="AA136" s="4131"/>
      <c r="AB136" s="4131"/>
      <c r="AC136" s="4131"/>
      <c r="AD136" s="4131"/>
      <c r="AE136" s="4132" t="s">
        <v>35</v>
      </c>
    </row>
    <row r="137" spans="2:31" ht="30" customHeight="1" x14ac:dyDescent="0.25">
      <c r="B137" s="4130" t="s">
        <v>196</v>
      </c>
      <c r="C137" s="4131"/>
      <c r="D137" s="4131"/>
      <c r="E137" s="4131"/>
      <c r="F137" s="4131"/>
      <c r="G137" s="4131"/>
      <c r="H137" s="4131"/>
      <c r="I137" s="4131"/>
      <c r="J137" s="4131"/>
      <c r="K137" s="4131"/>
      <c r="L137" s="4131"/>
      <c r="M137" s="4131"/>
      <c r="N137" s="4131"/>
      <c r="O137" s="4131"/>
      <c r="P137" s="4131"/>
      <c r="Q137" s="4131"/>
      <c r="R137" s="4131"/>
      <c r="S137" s="4131"/>
      <c r="T137" s="4131"/>
      <c r="U137" s="4131"/>
      <c r="V137" s="4131"/>
      <c r="W137" s="4131"/>
      <c r="X137" s="4131"/>
      <c r="Y137" s="4131"/>
      <c r="Z137" s="4131"/>
      <c r="AA137" s="4131"/>
      <c r="AB137" s="4131"/>
      <c r="AC137" s="4131"/>
      <c r="AD137" s="4131"/>
      <c r="AE137" s="4133"/>
    </row>
    <row r="138" spans="2:31" x14ac:dyDescent="0.25">
      <c r="B138" s="3166" t="s">
        <v>39</v>
      </c>
      <c r="C138" s="3169" t="s">
        <v>35</v>
      </c>
      <c r="D138" s="3169" t="s">
        <v>35</v>
      </c>
      <c r="E138" s="3169" t="s">
        <v>35</v>
      </c>
      <c r="F138" s="3169" t="s">
        <v>35</v>
      </c>
      <c r="G138" s="3167">
        <v>374401.467</v>
      </c>
      <c r="H138" s="3167">
        <v>375079.83799999999</v>
      </c>
      <c r="I138" s="3167">
        <v>420645.98300000001</v>
      </c>
      <c r="J138" s="3167">
        <v>396053.13199999998</v>
      </c>
      <c r="K138" s="3167">
        <v>429475.15899999999</v>
      </c>
      <c r="L138" s="3167">
        <v>458317.91700000002</v>
      </c>
      <c r="M138" s="3167">
        <v>491715.42499999999</v>
      </c>
      <c r="N138" s="3167">
        <v>533116.06999999995</v>
      </c>
      <c r="O138" s="3167">
        <v>569861.152</v>
      </c>
      <c r="P138" s="3167">
        <v>574624.41399999999</v>
      </c>
      <c r="Q138" s="3167">
        <v>519454.99</v>
      </c>
      <c r="R138" s="3167">
        <v>501204.85100000002</v>
      </c>
      <c r="S138" s="3167">
        <v>517698.93300000002</v>
      </c>
      <c r="T138" s="3167">
        <v>503478.67499999999</v>
      </c>
      <c r="U138" s="3167">
        <v>485266.74300000002</v>
      </c>
      <c r="V138" s="3167">
        <v>495186.147</v>
      </c>
      <c r="W138" s="3167">
        <v>512912.891</v>
      </c>
      <c r="X138" s="3167">
        <v>545310.39099999995</v>
      </c>
      <c r="Y138" s="3167">
        <v>559823.13</v>
      </c>
      <c r="Z138" s="3167">
        <v>597610.02</v>
      </c>
      <c r="AA138" s="3167">
        <v>590239.38</v>
      </c>
      <c r="AB138" s="3167">
        <v>505652.522</v>
      </c>
      <c r="AC138" s="3167">
        <v>573727.42700000003</v>
      </c>
      <c r="AD138" s="3167">
        <v>685657.65800000005</v>
      </c>
      <c r="AE138" s="3167">
        <v>686018.06499999994</v>
      </c>
    </row>
    <row r="139" spans="2:31" ht="15" customHeight="1" x14ac:dyDescent="0.25">
      <c r="B139" s="4130" t="s">
        <v>226</v>
      </c>
      <c r="C139" s="4131"/>
      <c r="D139" s="4131"/>
      <c r="E139" s="4131"/>
      <c r="F139" s="4131"/>
      <c r="G139" s="4131"/>
      <c r="H139" s="4131"/>
      <c r="I139" s="4131"/>
      <c r="J139" s="4131"/>
      <c r="K139" s="4131"/>
      <c r="L139" s="4131"/>
      <c r="M139" s="4131"/>
      <c r="N139" s="4131"/>
      <c r="O139" s="4131"/>
      <c r="P139" s="4131"/>
      <c r="Q139" s="4131"/>
      <c r="R139" s="4131"/>
      <c r="S139" s="4131"/>
      <c r="T139" s="4131"/>
      <c r="U139" s="4131"/>
      <c r="V139" s="4131"/>
      <c r="W139" s="4131"/>
      <c r="X139" s="4131"/>
      <c r="Y139" s="4131"/>
      <c r="Z139" s="4131"/>
      <c r="AA139" s="4131"/>
      <c r="AB139" s="4131"/>
      <c r="AC139" s="4131"/>
      <c r="AD139" s="4131"/>
      <c r="AE139" s="4132" t="s">
        <v>35</v>
      </c>
    </row>
    <row r="140" spans="2:31" ht="30" customHeight="1" x14ac:dyDescent="0.25">
      <c r="B140" s="4130" t="s">
        <v>227</v>
      </c>
      <c r="C140" s="4131"/>
      <c r="D140" s="4131"/>
      <c r="E140" s="4131"/>
      <c r="F140" s="4131"/>
      <c r="G140" s="4131"/>
      <c r="H140" s="4131"/>
      <c r="I140" s="4131"/>
      <c r="J140" s="4131"/>
      <c r="K140" s="4131"/>
      <c r="L140" s="4131"/>
      <c r="M140" s="4131"/>
      <c r="N140" s="4131"/>
      <c r="O140" s="4131"/>
      <c r="P140" s="4131"/>
      <c r="Q140" s="4131"/>
      <c r="R140" s="4131"/>
      <c r="S140" s="4131"/>
      <c r="T140" s="4131"/>
      <c r="U140" s="4131"/>
      <c r="V140" s="4131"/>
      <c r="W140" s="4131"/>
      <c r="X140" s="4131"/>
      <c r="Y140" s="4131"/>
      <c r="Z140" s="4131"/>
      <c r="AA140" s="4131"/>
      <c r="AB140" s="4131"/>
      <c r="AC140" s="4131"/>
      <c r="AD140" s="4131"/>
      <c r="AE140" s="4133"/>
    </row>
    <row r="141" spans="2:31" x14ac:dyDescent="0.25">
      <c r="B141" s="3166" t="s">
        <v>39</v>
      </c>
      <c r="C141" s="3167">
        <v>36783</v>
      </c>
      <c r="D141" s="3167">
        <v>39727</v>
      </c>
      <c r="E141" s="3167">
        <v>50905</v>
      </c>
      <c r="F141" s="3167">
        <v>47257</v>
      </c>
      <c r="G141" s="3167">
        <v>66647</v>
      </c>
      <c r="H141" s="3167">
        <v>83910</v>
      </c>
      <c r="I141" s="3167">
        <v>97484</v>
      </c>
      <c r="J141" s="3167">
        <v>118771</v>
      </c>
      <c r="K141" s="3167">
        <v>90087</v>
      </c>
      <c r="L141" s="3167">
        <v>128542</v>
      </c>
      <c r="M141" s="3167">
        <v>175324</v>
      </c>
      <c r="N141" s="3167">
        <v>180064</v>
      </c>
      <c r="O141" s="3167">
        <v>210410</v>
      </c>
      <c r="P141" s="3167">
        <v>199905</v>
      </c>
      <c r="Q141" s="3167">
        <v>232595</v>
      </c>
      <c r="R141" s="3167">
        <v>238784</v>
      </c>
      <c r="S141" s="3167">
        <v>257138</v>
      </c>
      <c r="T141" s="3167">
        <v>299513</v>
      </c>
      <c r="U141" s="3167">
        <v>280529</v>
      </c>
      <c r="V141" s="3167">
        <v>306569</v>
      </c>
      <c r="W141" s="3167">
        <v>343423</v>
      </c>
      <c r="X141" s="3167">
        <v>344221</v>
      </c>
      <c r="Y141" s="3167">
        <v>365287</v>
      </c>
      <c r="Z141" s="3167">
        <v>405987</v>
      </c>
      <c r="AA141" s="3167">
        <v>457433</v>
      </c>
      <c r="AB141" s="3167">
        <v>285239</v>
      </c>
      <c r="AC141" s="3167">
        <v>515669</v>
      </c>
      <c r="AD141" s="3167">
        <v>684460</v>
      </c>
      <c r="AE141" s="3167">
        <v>744365</v>
      </c>
    </row>
    <row r="142" spans="2:31" x14ac:dyDescent="0.25">
      <c r="B142" s="3166" t="s">
        <v>47</v>
      </c>
      <c r="C142" s="3167">
        <v>36783</v>
      </c>
      <c r="D142" s="3167">
        <v>39727</v>
      </c>
      <c r="E142" s="3167">
        <v>50905</v>
      </c>
      <c r="F142" s="3167">
        <v>47257</v>
      </c>
      <c r="G142" s="3167">
        <v>66647</v>
      </c>
      <c r="H142" s="3167">
        <v>83910</v>
      </c>
      <c r="I142" s="3167">
        <v>97484</v>
      </c>
      <c r="J142" s="3167">
        <v>118771</v>
      </c>
      <c r="K142" s="3167">
        <v>90087</v>
      </c>
      <c r="L142" s="3167">
        <v>128542</v>
      </c>
      <c r="M142" s="3167">
        <v>175324</v>
      </c>
      <c r="N142" s="3167">
        <v>180064</v>
      </c>
      <c r="O142" s="3167">
        <v>210410</v>
      </c>
      <c r="P142" s="3167">
        <v>199905</v>
      </c>
      <c r="Q142" s="3167">
        <v>232595</v>
      </c>
      <c r="R142" s="3167">
        <v>238784</v>
      </c>
      <c r="S142" s="3167">
        <v>257138</v>
      </c>
      <c r="T142" s="3167">
        <v>299513</v>
      </c>
      <c r="U142" s="3167">
        <v>280529</v>
      </c>
      <c r="V142" s="3167">
        <v>306569</v>
      </c>
      <c r="W142" s="3167">
        <v>343423</v>
      </c>
      <c r="X142" s="3167">
        <v>344221</v>
      </c>
      <c r="Y142" s="3167">
        <v>365287</v>
      </c>
      <c r="Z142" s="3167">
        <v>405987</v>
      </c>
      <c r="AA142" s="3167">
        <v>457433</v>
      </c>
      <c r="AB142" s="3167">
        <v>285239</v>
      </c>
      <c r="AC142" s="3167">
        <v>515669</v>
      </c>
      <c r="AD142" s="3167">
        <v>684460</v>
      </c>
      <c r="AE142" s="3167">
        <v>744365</v>
      </c>
    </row>
    <row r="143" spans="2:31" ht="15" customHeight="1" x14ac:dyDescent="0.25">
      <c r="B143" s="4130" t="s">
        <v>69</v>
      </c>
      <c r="C143" s="4131"/>
      <c r="D143" s="4131"/>
      <c r="E143" s="4131"/>
      <c r="F143" s="4131"/>
      <c r="G143" s="4131"/>
      <c r="H143" s="4131"/>
      <c r="I143" s="4131"/>
      <c r="J143" s="4131"/>
      <c r="K143" s="4131"/>
      <c r="L143" s="4131"/>
      <c r="M143" s="4131"/>
      <c r="N143" s="4131"/>
      <c r="O143" s="4131"/>
      <c r="P143" s="4131"/>
      <c r="Q143" s="4131"/>
      <c r="R143" s="4131"/>
      <c r="S143" s="4131"/>
      <c r="T143" s="4131"/>
      <c r="U143" s="4131"/>
      <c r="V143" s="4131"/>
      <c r="W143" s="4131"/>
      <c r="X143" s="4131"/>
      <c r="Y143" s="4131"/>
      <c r="Z143" s="4131"/>
      <c r="AA143" s="4131"/>
      <c r="AB143" s="4131"/>
      <c r="AC143" s="4131"/>
      <c r="AD143" s="4131"/>
      <c r="AE143" s="4132" t="s">
        <v>35</v>
      </c>
    </row>
    <row r="144" spans="2:31" ht="30" customHeight="1" x14ac:dyDescent="0.25">
      <c r="B144" s="4130" t="s">
        <v>228</v>
      </c>
      <c r="C144" s="4131"/>
      <c r="D144" s="4131"/>
      <c r="E144" s="4131"/>
      <c r="F144" s="4131"/>
      <c r="G144" s="4131"/>
      <c r="H144" s="4131"/>
      <c r="I144" s="4131"/>
      <c r="J144" s="4131"/>
      <c r="K144" s="4131"/>
      <c r="L144" s="4131"/>
      <c r="M144" s="4131"/>
      <c r="N144" s="4131"/>
      <c r="O144" s="4131"/>
      <c r="P144" s="4131"/>
      <c r="Q144" s="4131"/>
      <c r="R144" s="4131"/>
      <c r="S144" s="4131"/>
      <c r="T144" s="4131"/>
      <c r="U144" s="4131"/>
      <c r="V144" s="4131"/>
      <c r="W144" s="4131"/>
      <c r="X144" s="4131"/>
      <c r="Y144" s="4131"/>
      <c r="Z144" s="4131"/>
      <c r="AA144" s="4131"/>
      <c r="AB144" s="4131"/>
      <c r="AC144" s="4131"/>
      <c r="AD144" s="4131"/>
      <c r="AE144" s="4133"/>
    </row>
    <row r="145" spans="2:32" x14ac:dyDescent="0.25">
      <c r="B145" s="3166" t="s">
        <v>39</v>
      </c>
      <c r="C145" s="3169" t="s">
        <v>35</v>
      </c>
      <c r="D145" s="3169" t="s">
        <v>35</v>
      </c>
      <c r="E145" s="3169" t="s">
        <v>35</v>
      </c>
      <c r="F145" s="3169" t="s">
        <v>35</v>
      </c>
      <c r="G145" s="3169" t="s">
        <v>35</v>
      </c>
      <c r="H145" s="3167">
        <v>70376.282999999996</v>
      </c>
      <c r="I145" s="3167">
        <v>83903.130999999994</v>
      </c>
      <c r="J145" s="3167">
        <v>68529.716</v>
      </c>
      <c r="K145" s="3167">
        <v>75662.073000000004</v>
      </c>
      <c r="L145" s="3167">
        <v>101950.3</v>
      </c>
      <c r="M145" s="3167">
        <v>109807.556</v>
      </c>
      <c r="N145" s="3167">
        <v>120175.50900000001</v>
      </c>
      <c r="O145" s="3167">
        <v>121087.55899999999</v>
      </c>
      <c r="P145" s="3167">
        <v>146257.93700000001</v>
      </c>
      <c r="Q145" s="3167">
        <v>146855</v>
      </c>
      <c r="R145" s="3167">
        <v>198464</v>
      </c>
      <c r="S145" s="3167">
        <v>253813</v>
      </c>
      <c r="T145" s="3167">
        <v>266467</v>
      </c>
      <c r="U145" s="3167">
        <v>310092</v>
      </c>
      <c r="V145" s="3167">
        <v>319932</v>
      </c>
      <c r="W145" s="3167">
        <v>333980</v>
      </c>
      <c r="X145" s="3167">
        <v>344270</v>
      </c>
      <c r="Y145" s="3167">
        <v>370240</v>
      </c>
      <c r="Z145" s="3167">
        <v>432789</v>
      </c>
      <c r="AA145" s="3167">
        <v>479660</v>
      </c>
      <c r="AB145" s="3167">
        <v>513540</v>
      </c>
      <c r="AC145" s="3167">
        <v>750403</v>
      </c>
      <c r="AD145" s="3169" t="s">
        <v>35</v>
      </c>
      <c r="AE145" s="3169" t="s">
        <v>35</v>
      </c>
    </row>
    <row r="146" spans="2:32" ht="15" customHeight="1" x14ac:dyDescent="0.25">
      <c r="B146" s="4130" t="s">
        <v>70</v>
      </c>
      <c r="C146" s="4131"/>
      <c r="D146" s="4131"/>
      <c r="E146" s="4131"/>
      <c r="F146" s="4131"/>
      <c r="G146" s="4131"/>
      <c r="H146" s="4131"/>
      <c r="I146" s="4131"/>
      <c r="J146" s="4131"/>
      <c r="K146" s="4131"/>
      <c r="L146" s="4131"/>
      <c r="M146" s="4131"/>
      <c r="N146" s="4131"/>
      <c r="O146" s="4131"/>
      <c r="P146" s="4131"/>
      <c r="Q146" s="4131"/>
      <c r="R146" s="4131"/>
      <c r="S146" s="4131"/>
      <c r="T146" s="4131"/>
      <c r="U146" s="4131"/>
      <c r="V146" s="4131"/>
      <c r="W146" s="4131"/>
      <c r="X146" s="4131"/>
      <c r="Y146" s="4131"/>
      <c r="Z146" s="4131"/>
      <c r="AA146" s="4131"/>
      <c r="AB146" s="4131"/>
      <c r="AC146" s="4131"/>
      <c r="AD146" s="4131"/>
      <c r="AE146" s="4132" t="s">
        <v>35</v>
      </c>
    </row>
    <row r="147" spans="2:32" ht="30" customHeight="1" x14ac:dyDescent="0.25">
      <c r="B147" s="4130" t="s">
        <v>229</v>
      </c>
      <c r="C147" s="4131"/>
      <c r="D147" s="4131"/>
      <c r="E147" s="4131"/>
      <c r="F147" s="4131"/>
      <c r="G147" s="4131"/>
      <c r="H147" s="4131"/>
      <c r="I147" s="4131"/>
      <c r="J147" s="4131"/>
      <c r="K147" s="4131"/>
      <c r="L147" s="4131"/>
      <c r="M147" s="4131"/>
      <c r="N147" s="4131"/>
      <c r="O147" s="4131"/>
      <c r="P147" s="4131"/>
      <c r="Q147" s="4131"/>
      <c r="R147" s="4131"/>
      <c r="S147" s="4131"/>
      <c r="T147" s="4131"/>
      <c r="U147" s="4131"/>
      <c r="V147" s="4131"/>
      <c r="W147" s="4131"/>
      <c r="X147" s="4131"/>
      <c r="Y147" s="4131"/>
      <c r="Z147" s="4131"/>
      <c r="AA147" s="4131"/>
      <c r="AB147" s="4131"/>
      <c r="AC147" s="4131"/>
      <c r="AD147" s="4131"/>
      <c r="AE147" s="4133"/>
    </row>
    <row r="148" spans="2:32" x14ac:dyDescent="0.25">
      <c r="B148" s="3166" t="s">
        <v>39</v>
      </c>
      <c r="C148" s="3167">
        <v>3083</v>
      </c>
      <c r="D148" s="3167">
        <v>3603</v>
      </c>
      <c r="E148" s="3167">
        <v>5433.1</v>
      </c>
      <c r="F148" s="3167">
        <v>5916</v>
      </c>
      <c r="G148" s="3167">
        <v>9864</v>
      </c>
      <c r="H148" s="3167">
        <v>12678</v>
      </c>
      <c r="I148" s="3167">
        <v>21936</v>
      </c>
      <c r="J148" s="3167">
        <v>34057</v>
      </c>
      <c r="K148" s="3167">
        <v>24930</v>
      </c>
      <c r="L148" s="3167">
        <v>48117.633999999998</v>
      </c>
      <c r="M148" s="3167">
        <v>52523.16</v>
      </c>
      <c r="N148" s="3167">
        <v>56766.711000000003</v>
      </c>
      <c r="O148" s="3167">
        <v>93859.933000000005</v>
      </c>
      <c r="P148" s="3167">
        <v>88048.173999999999</v>
      </c>
      <c r="Q148" s="3167">
        <v>95248.838000000003</v>
      </c>
      <c r="R148" s="3167">
        <v>124647.31299999999</v>
      </c>
      <c r="S148" s="3167">
        <v>136959.18100000001</v>
      </c>
      <c r="T148" s="3167">
        <v>145733.19500000001</v>
      </c>
      <c r="U148" s="3167">
        <v>171939.32500000001</v>
      </c>
      <c r="V148" s="3167">
        <v>198092.00399999999</v>
      </c>
      <c r="W148" s="3167">
        <v>231461.93599999999</v>
      </c>
      <c r="X148" s="3167">
        <v>252571.42800000001</v>
      </c>
      <c r="Y148" s="3167">
        <v>261058.17800000001</v>
      </c>
      <c r="Z148" s="3167">
        <v>307236.23800000001</v>
      </c>
      <c r="AA148" s="3167">
        <v>346657.14899999998</v>
      </c>
      <c r="AB148" s="3167">
        <v>388758.05</v>
      </c>
      <c r="AC148" s="3167">
        <v>457604.64</v>
      </c>
      <c r="AD148" s="3169" t="s">
        <v>35</v>
      </c>
      <c r="AE148" s="3169" t="s">
        <v>35</v>
      </c>
    </row>
    <row r="149" spans="2:32" ht="15" customHeight="1" x14ac:dyDescent="0.25">
      <c r="B149" s="4130" t="s">
        <v>230</v>
      </c>
      <c r="C149" s="4131"/>
      <c r="D149" s="4131"/>
      <c r="E149" s="4131"/>
      <c r="F149" s="4131"/>
      <c r="G149" s="4131"/>
      <c r="H149" s="4131"/>
      <c r="I149" s="4131"/>
      <c r="J149" s="4131"/>
      <c r="K149" s="4131"/>
      <c r="L149" s="4131"/>
      <c r="M149" s="4131"/>
      <c r="N149" s="4131"/>
      <c r="O149" s="4131"/>
      <c r="P149" s="4131"/>
      <c r="Q149" s="4131"/>
      <c r="R149" s="4131"/>
      <c r="S149" s="4131"/>
      <c r="T149" s="4131"/>
      <c r="U149" s="4131"/>
      <c r="V149" s="4131"/>
      <c r="W149" s="4131"/>
      <c r="X149" s="4131"/>
      <c r="Y149" s="4131"/>
      <c r="Z149" s="4131"/>
      <c r="AA149" s="4131"/>
      <c r="AB149" s="4131"/>
      <c r="AC149" s="4131"/>
      <c r="AD149" s="4131"/>
      <c r="AE149" s="4132" t="s">
        <v>35</v>
      </c>
    </row>
    <row r="150" spans="2:32" ht="30" customHeight="1" x14ac:dyDescent="0.25">
      <c r="B150" s="4130" t="s">
        <v>196</v>
      </c>
      <c r="C150" s="4131"/>
      <c r="D150" s="4131"/>
      <c r="E150" s="4131"/>
      <c r="F150" s="4131"/>
      <c r="G150" s="4131"/>
      <c r="H150" s="4131"/>
      <c r="I150" s="4131"/>
      <c r="J150" s="4131"/>
      <c r="K150" s="4131"/>
      <c r="L150" s="4131"/>
      <c r="M150" s="4131"/>
      <c r="N150" s="4131"/>
      <c r="O150" s="4131"/>
      <c r="P150" s="4131"/>
      <c r="Q150" s="4131"/>
      <c r="R150" s="4131"/>
      <c r="S150" s="4131"/>
      <c r="T150" s="4131"/>
      <c r="U150" s="4131"/>
      <c r="V150" s="4131"/>
      <c r="W150" s="4131"/>
      <c r="X150" s="4131"/>
      <c r="Y150" s="4131"/>
      <c r="Z150" s="4131"/>
      <c r="AA150" s="4131"/>
      <c r="AB150" s="4131"/>
      <c r="AC150" s="4131"/>
      <c r="AD150" s="4131"/>
      <c r="AE150" s="4133"/>
    </row>
    <row r="151" spans="2:32" x14ac:dyDescent="0.25">
      <c r="B151" s="3166" t="s">
        <v>39</v>
      </c>
      <c r="C151" s="3167">
        <v>35.430999999999997</v>
      </c>
      <c r="D151" s="3167">
        <v>15.831</v>
      </c>
      <c r="E151" s="3167">
        <v>17.602</v>
      </c>
      <c r="F151" s="3167">
        <v>82.385999999999996</v>
      </c>
      <c r="G151" s="3167">
        <v>6.18</v>
      </c>
      <c r="H151" s="3167">
        <v>17.675000000000001</v>
      </c>
      <c r="I151" s="3167">
        <v>23.513000000000002</v>
      </c>
      <c r="J151" s="3167">
        <v>11.462999999999999</v>
      </c>
      <c r="K151" s="3167">
        <v>13.811</v>
      </c>
      <c r="L151" s="3167">
        <v>33.411999999999999</v>
      </c>
      <c r="M151" s="3167">
        <v>13.433</v>
      </c>
      <c r="N151" s="3167">
        <v>16.581</v>
      </c>
      <c r="O151" s="3167">
        <v>60.965000000000003</v>
      </c>
      <c r="P151" s="3167">
        <v>89.626000000000005</v>
      </c>
      <c r="Q151" s="3167">
        <v>89.441999999999993</v>
      </c>
      <c r="R151" s="3167">
        <v>121.378</v>
      </c>
      <c r="S151" s="3167">
        <v>65.751000000000005</v>
      </c>
      <c r="T151" s="3167">
        <v>98.3</v>
      </c>
      <c r="U151" s="3167">
        <v>87.858000000000004</v>
      </c>
      <c r="V151" s="3167">
        <v>91.106999999999999</v>
      </c>
      <c r="W151" s="3167">
        <v>79.069999999999993</v>
      </c>
      <c r="X151" s="3167">
        <v>87.388999999999996</v>
      </c>
      <c r="Y151" s="3167">
        <v>81.909000000000006</v>
      </c>
      <c r="Z151" s="3167">
        <v>83.78</v>
      </c>
      <c r="AA151" s="3167">
        <v>96.837999999999994</v>
      </c>
      <c r="AB151" s="3167">
        <v>98.683999999999997</v>
      </c>
      <c r="AC151" s="3167">
        <v>91.811999999999998</v>
      </c>
      <c r="AD151" s="3168">
        <v>312.12400000000002</v>
      </c>
      <c r="AE151" s="3169" t="s">
        <v>35</v>
      </c>
    </row>
    <row r="152" spans="2:32" x14ac:dyDescent="0.25">
      <c r="B152" s="3166" t="s">
        <v>47</v>
      </c>
      <c r="C152" s="3167">
        <v>35.430999999999997</v>
      </c>
      <c r="D152" s="3167">
        <v>15.831</v>
      </c>
      <c r="E152" s="3167">
        <v>17.602</v>
      </c>
      <c r="F152" s="3167">
        <v>82.385999999999996</v>
      </c>
      <c r="G152" s="3167">
        <v>6.18</v>
      </c>
      <c r="H152" s="3167">
        <v>17.675000000000001</v>
      </c>
      <c r="I152" s="3167">
        <v>23.513000000000002</v>
      </c>
      <c r="J152" s="3167">
        <v>11.462999999999999</v>
      </c>
      <c r="K152" s="3167">
        <v>13.811</v>
      </c>
      <c r="L152" s="3167">
        <v>33.411999999999999</v>
      </c>
      <c r="M152" s="3167">
        <v>13.433</v>
      </c>
      <c r="N152" s="3167">
        <v>16.581</v>
      </c>
      <c r="O152" s="3167">
        <v>60.965000000000003</v>
      </c>
      <c r="P152" s="3167">
        <v>89.626000000000005</v>
      </c>
      <c r="Q152" s="3167">
        <v>89.441999999999993</v>
      </c>
      <c r="R152" s="3167">
        <v>121.378</v>
      </c>
      <c r="S152" s="3167">
        <v>65.751000000000005</v>
      </c>
      <c r="T152" s="3167">
        <v>98.3</v>
      </c>
      <c r="U152" s="3167">
        <v>87.858000000000004</v>
      </c>
      <c r="V152" s="3167">
        <v>91.106999999999999</v>
      </c>
      <c r="W152" s="3167">
        <v>79.069999999999993</v>
      </c>
      <c r="X152" s="3167">
        <v>87.388999999999996</v>
      </c>
      <c r="Y152" s="3167">
        <v>81.909000000000006</v>
      </c>
      <c r="Z152" s="3167">
        <v>83.78</v>
      </c>
      <c r="AA152" s="3167">
        <v>96.837999999999994</v>
      </c>
      <c r="AB152" s="3167">
        <v>98.683999999999997</v>
      </c>
      <c r="AC152" s="3167">
        <v>91.811999999999998</v>
      </c>
      <c r="AD152" s="3168">
        <v>312.12400000000002</v>
      </c>
      <c r="AE152" s="3169" t="s">
        <v>35</v>
      </c>
    </row>
    <row r="153" spans="2:32" ht="15" customHeight="1" x14ac:dyDescent="0.25">
      <c r="B153" s="4130" t="s">
        <v>231</v>
      </c>
      <c r="C153" s="4131"/>
      <c r="D153" s="4131"/>
      <c r="E153" s="4131"/>
      <c r="F153" s="4131"/>
      <c r="G153" s="4131"/>
      <c r="H153" s="4131"/>
      <c r="I153" s="4131"/>
      <c r="J153" s="4131"/>
      <c r="K153" s="4131"/>
      <c r="L153" s="4131"/>
      <c r="M153" s="4131"/>
      <c r="N153" s="4131"/>
      <c r="O153" s="4131"/>
      <c r="P153" s="4131"/>
      <c r="Q153" s="4131"/>
      <c r="R153" s="4131"/>
      <c r="S153" s="4131"/>
      <c r="T153" s="4131"/>
      <c r="U153" s="4131"/>
      <c r="V153" s="4131"/>
      <c r="W153" s="4131"/>
      <c r="X153" s="4131"/>
      <c r="Y153" s="4131"/>
      <c r="Z153" s="4131"/>
      <c r="AA153" s="4131"/>
      <c r="AB153" s="4131"/>
      <c r="AC153" s="4131"/>
      <c r="AD153" s="4131"/>
      <c r="AE153" s="4132" t="s">
        <v>35</v>
      </c>
    </row>
    <row r="154" spans="2:32" ht="30" customHeight="1" x14ac:dyDescent="0.25">
      <c r="B154" s="4130" t="s">
        <v>232</v>
      </c>
      <c r="C154" s="4131"/>
      <c r="D154" s="4131"/>
      <c r="E154" s="4131"/>
      <c r="F154" s="4131"/>
      <c r="G154" s="4131"/>
      <c r="H154" s="4131"/>
      <c r="I154" s="4131"/>
      <c r="J154" s="4131"/>
      <c r="K154" s="4131"/>
      <c r="L154" s="4131"/>
      <c r="M154" s="4131"/>
      <c r="N154" s="4131"/>
      <c r="O154" s="4131"/>
      <c r="P154" s="4131"/>
      <c r="Q154" s="4131"/>
      <c r="R154" s="4131"/>
      <c r="S154" s="4131"/>
      <c r="T154" s="4131"/>
      <c r="U154" s="4131"/>
      <c r="V154" s="4131"/>
      <c r="W154" s="4131"/>
      <c r="X154" s="4131"/>
      <c r="Y154" s="4131"/>
      <c r="Z154" s="4131"/>
      <c r="AA154" s="4131"/>
      <c r="AB154" s="4131"/>
      <c r="AC154" s="4131"/>
      <c r="AD154" s="4131"/>
      <c r="AE154" s="4133"/>
    </row>
    <row r="155" spans="2:32" x14ac:dyDescent="0.25">
      <c r="B155" s="3166" t="s">
        <v>39</v>
      </c>
      <c r="C155" s="3167">
        <v>227.1</v>
      </c>
      <c r="D155" s="3167">
        <v>271.2</v>
      </c>
      <c r="E155" s="3167">
        <v>619.79999999999995</v>
      </c>
      <c r="F155" s="3167">
        <v>1100.7</v>
      </c>
      <c r="G155" s="3167">
        <v>2233.6999999999998</v>
      </c>
      <c r="H155" s="3167">
        <v>3841.4</v>
      </c>
      <c r="I155" s="3167">
        <v>4835.8</v>
      </c>
      <c r="J155" s="3167">
        <v>995.3</v>
      </c>
      <c r="K155" s="3167">
        <v>1173.9000000000001</v>
      </c>
      <c r="L155" s="3167">
        <v>2791.7</v>
      </c>
      <c r="M155" s="3167">
        <v>1968.9</v>
      </c>
      <c r="N155" s="3167">
        <v>3148.1</v>
      </c>
      <c r="O155" s="3167">
        <v>4043</v>
      </c>
      <c r="P155" s="3167">
        <v>2059.9</v>
      </c>
      <c r="Q155" s="3167">
        <v>1775.7</v>
      </c>
      <c r="R155" s="3167">
        <v>1859.7</v>
      </c>
      <c r="S155" s="3167">
        <v>1700.4</v>
      </c>
      <c r="T155" s="3167">
        <v>1318.7</v>
      </c>
      <c r="U155" s="3167">
        <v>1407.6</v>
      </c>
      <c r="V155" s="3167">
        <v>1164.5999999999999</v>
      </c>
      <c r="W155" s="3167">
        <v>1478.8</v>
      </c>
      <c r="X155" s="3167">
        <v>1594</v>
      </c>
      <c r="Y155" s="3167">
        <v>1496.8</v>
      </c>
      <c r="Z155" s="3167">
        <v>1461.2</v>
      </c>
      <c r="AA155" s="3167">
        <v>4357.3</v>
      </c>
      <c r="AB155" s="3168">
        <v>3118.9</v>
      </c>
      <c r="AC155" s="3169" t="s">
        <v>35</v>
      </c>
      <c r="AD155" s="3169" t="s">
        <v>35</v>
      </c>
      <c r="AE155" s="3169" t="s">
        <v>35</v>
      </c>
    </row>
    <row r="156" spans="2:32" x14ac:dyDescent="0.25">
      <c r="B156" s="3166" t="s">
        <v>47</v>
      </c>
      <c r="C156" s="3167">
        <v>227.1</v>
      </c>
      <c r="D156" s="3167">
        <v>271.2</v>
      </c>
      <c r="E156" s="3167">
        <v>619.79999999999995</v>
      </c>
      <c r="F156" s="3167">
        <v>1100.7</v>
      </c>
      <c r="G156" s="3167">
        <v>2233.6999999999998</v>
      </c>
      <c r="H156" s="3167">
        <v>3841.4</v>
      </c>
      <c r="I156" s="3167">
        <v>4835.8</v>
      </c>
      <c r="J156" s="3167">
        <v>995.3</v>
      </c>
      <c r="K156" s="3167">
        <v>1173.9000000000001</v>
      </c>
      <c r="L156" s="3167">
        <v>2791.7</v>
      </c>
      <c r="M156" s="3167">
        <v>1968.9</v>
      </c>
      <c r="N156" s="3167">
        <v>3148.1</v>
      </c>
      <c r="O156" s="3167">
        <v>4043</v>
      </c>
      <c r="P156" s="3167">
        <v>2059.9</v>
      </c>
      <c r="Q156" s="3167">
        <v>1775.7</v>
      </c>
      <c r="R156" s="3167">
        <v>1859.7</v>
      </c>
      <c r="S156" s="3167">
        <v>1700.4</v>
      </c>
      <c r="T156" s="3167">
        <v>1318.7</v>
      </c>
      <c r="U156" s="3167">
        <v>1407.6</v>
      </c>
      <c r="V156" s="3167">
        <v>1164.5999999999999</v>
      </c>
      <c r="W156" s="3167">
        <v>1478.8</v>
      </c>
      <c r="X156" s="3167">
        <v>1594</v>
      </c>
      <c r="Y156" s="3167">
        <v>1496.8</v>
      </c>
      <c r="Z156" s="3167">
        <v>1461.2</v>
      </c>
      <c r="AA156" s="3167">
        <v>4357.3</v>
      </c>
      <c r="AB156" s="3168">
        <v>3118.9</v>
      </c>
      <c r="AC156" s="3169" t="s">
        <v>35</v>
      </c>
      <c r="AD156" s="3169" t="s">
        <v>35</v>
      </c>
      <c r="AE156" s="3169" t="s">
        <v>35</v>
      </c>
    </row>
    <row r="158" spans="2:32" x14ac:dyDescent="0.25">
      <c r="B158" s="3171" t="s">
        <v>71</v>
      </c>
      <c r="AF158" s="3172" t="s">
        <v>78</v>
      </c>
    </row>
  </sheetData>
  <mergeCells count="123">
    <mergeCell ref="B153:AD153"/>
    <mergeCell ref="AE153:AE154"/>
    <mergeCell ref="B154:AD154"/>
    <mergeCell ref="B146:AD146"/>
    <mergeCell ref="AE146:AE147"/>
    <mergeCell ref="B147:AD147"/>
    <mergeCell ref="B149:AD149"/>
    <mergeCell ref="AE149:AE150"/>
    <mergeCell ref="B150:AD150"/>
    <mergeCell ref="B139:AD139"/>
    <mergeCell ref="AE139:AE140"/>
    <mergeCell ref="B140:AD140"/>
    <mergeCell ref="B143:AD143"/>
    <mergeCell ref="AE143:AE144"/>
    <mergeCell ref="B144:AD144"/>
    <mergeCell ref="B133:AD133"/>
    <mergeCell ref="AE133:AE134"/>
    <mergeCell ref="B134:AD134"/>
    <mergeCell ref="B136:AD136"/>
    <mergeCell ref="AE136:AE137"/>
    <mergeCell ref="B137:AD137"/>
    <mergeCell ref="B125:AD125"/>
    <mergeCell ref="AE125:AE126"/>
    <mergeCell ref="B126:AD126"/>
    <mergeCell ref="B129:AD129"/>
    <mergeCell ref="AE129:AE130"/>
    <mergeCell ref="B130:AD130"/>
    <mergeCell ref="B117:AD117"/>
    <mergeCell ref="AE117:AE118"/>
    <mergeCell ref="B118:AD118"/>
    <mergeCell ref="B121:AD121"/>
    <mergeCell ref="AE121:AE122"/>
    <mergeCell ref="B122:AD122"/>
    <mergeCell ref="B110:AD110"/>
    <mergeCell ref="AE110:AE111"/>
    <mergeCell ref="B111:AD111"/>
    <mergeCell ref="B113:AD113"/>
    <mergeCell ref="AE113:AE114"/>
    <mergeCell ref="B114:AD114"/>
    <mergeCell ref="B102:AD102"/>
    <mergeCell ref="AE102:AE103"/>
    <mergeCell ref="B103:AD103"/>
    <mergeCell ref="B106:AD106"/>
    <mergeCell ref="AE106:AE107"/>
    <mergeCell ref="B107:AD107"/>
    <mergeCell ref="B95:AD95"/>
    <mergeCell ref="AE95:AE96"/>
    <mergeCell ref="B96:AD96"/>
    <mergeCell ref="B99:AD99"/>
    <mergeCell ref="AE99:AE100"/>
    <mergeCell ref="B100:AD100"/>
    <mergeCell ref="B88:AD88"/>
    <mergeCell ref="AE88:AE89"/>
    <mergeCell ref="B89:AD89"/>
    <mergeCell ref="B91:AD91"/>
    <mergeCell ref="AE91:AE92"/>
    <mergeCell ref="B92:AD92"/>
    <mergeCell ref="B80:AD80"/>
    <mergeCell ref="AE80:AE81"/>
    <mergeCell ref="B81:AD81"/>
    <mergeCell ref="B84:AD84"/>
    <mergeCell ref="AE84:AE85"/>
    <mergeCell ref="B85:AD85"/>
    <mergeCell ref="B73:AD73"/>
    <mergeCell ref="AE73:AE74"/>
    <mergeCell ref="B74:AD74"/>
    <mergeCell ref="B77:AD77"/>
    <mergeCell ref="AE77:AE78"/>
    <mergeCell ref="B78:AD78"/>
    <mergeCell ref="B66:AD66"/>
    <mergeCell ref="AE66:AE67"/>
    <mergeCell ref="B67:AD67"/>
    <mergeCell ref="B69:AD69"/>
    <mergeCell ref="AE69:AE70"/>
    <mergeCell ref="B70:AD70"/>
    <mergeCell ref="B59:AD59"/>
    <mergeCell ref="AE59:AE60"/>
    <mergeCell ref="B60:AD60"/>
    <mergeCell ref="B63:AD63"/>
    <mergeCell ref="AE63:AE64"/>
    <mergeCell ref="B64:AD64"/>
    <mergeCell ref="B51:AD51"/>
    <mergeCell ref="AE51:AE52"/>
    <mergeCell ref="B52:AD52"/>
    <mergeCell ref="B55:AD55"/>
    <mergeCell ref="AE55:AE56"/>
    <mergeCell ref="B56:AD56"/>
    <mergeCell ref="B44:AD44"/>
    <mergeCell ref="AE44:AE45"/>
    <mergeCell ref="B45:AD45"/>
    <mergeCell ref="B47:AD47"/>
    <mergeCell ref="AE47:AE48"/>
    <mergeCell ref="B48:AD48"/>
    <mergeCell ref="B37:AD37"/>
    <mergeCell ref="AE37:AE38"/>
    <mergeCell ref="B38:AD38"/>
    <mergeCell ref="B40:AD40"/>
    <mergeCell ref="AE40:AE41"/>
    <mergeCell ref="B41:AD41"/>
    <mergeCell ref="B30:AD30"/>
    <mergeCell ref="AE30:AE31"/>
    <mergeCell ref="B31:AD31"/>
    <mergeCell ref="B34:AD34"/>
    <mergeCell ref="AE34:AE35"/>
    <mergeCell ref="B35:AD35"/>
    <mergeCell ref="B26:AD26"/>
    <mergeCell ref="AE26:AE27"/>
    <mergeCell ref="B27:AD27"/>
    <mergeCell ref="B16:AD16"/>
    <mergeCell ref="AE16:AE17"/>
    <mergeCell ref="B17:AD17"/>
    <mergeCell ref="B19:AD19"/>
    <mergeCell ref="AE19:AE20"/>
    <mergeCell ref="B20:AD20"/>
    <mergeCell ref="B9:AD9"/>
    <mergeCell ref="AE9:AE10"/>
    <mergeCell ref="B10:AD10"/>
    <mergeCell ref="B12:AD12"/>
    <mergeCell ref="AE12:AE13"/>
    <mergeCell ref="B13:AD13"/>
    <mergeCell ref="B23:AD23"/>
    <mergeCell ref="AE23:AE24"/>
    <mergeCell ref="B24:AD24"/>
  </mergeCells>
  <hyperlinks>
    <hyperlink ref="B158" r:id="rId1" xr:uid="{00000000-0004-0000-1600-000000000000}"/>
    <hyperlink ref="AF158" r:id="rId2" xr:uid="{00000000-0004-0000-1600-000001000000}"/>
  </hyperlinks>
  <pageMargins left="0.7" right="0.7" top="0.75" bottom="0.75" header="0.3" footer="0.3"/>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B17"/>
  <sheetViews>
    <sheetView workbookViewId="0"/>
  </sheetViews>
  <sheetFormatPr baseColWidth="10" defaultRowHeight="15" x14ac:dyDescent="0.25"/>
  <cols>
    <col min="2" max="2" width="115" style="2580" customWidth="1"/>
  </cols>
  <sheetData>
    <row r="1" spans="2:2" x14ac:dyDescent="0.25">
      <c r="B1" s="2581" t="s">
        <v>0</v>
      </c>
    </row>
    <row r="2" spans="2:2" ht="55.5" customHeight="1" x14ac:dyDescent="0.25">
      <c r="B2" s="2580" t="s">
        <v>72</v>
      </c>
    </row>
    <row r="4" spans="2:2" ht="39.75" customHeight="1" x14ac:dyDescent="0.25">
      <c r="B4" s="2580" t="s">
        <v>73</v>
      </c>
    </row>
    <row r="6" spans="2:2" ht="39.75" customHeight="1" x14ac:dyDescent="0.25">
      <c r="B6" s="2580" t="s">
        <v>74</v>
      </c>
    </row>
    <row r="8" spans="2:2" x14ac:dyDescent="0.25">
      <c r="B8" s="2580" t="s">
        <v>75</v>
      </c>
    </row>
    <row r="9" spans="2:2" x14ac:dyDescent="0.25">
      <c r="B9" s="2580" t="s">
        <v>76</v>
      </c>
    </row>
    <row r="12" spans="2:2" x14ac:dyDescent="0.25">
      <c r="B12" s="2582" t="s">
        <v>77</v>
      </c>
    </row>
    <row r="13" spans="2:2" x14ac:dyDescent="0.25">
      <c r="B13" s="2583" t="s">
        <v>78</v>
      </c>
    </row>
    <row r="14" spans="2:2" x14ac:dyDescent="0.25">
      <c r="B14" s="2584" t="s">
        <v>79</v>
      </c>
    </row>
    <row r="15" spans="2:2" x14ac:dyDescent="0.25">
      <c r="B15" s="2585" t="s">
        <v>80</v>
      </c>
    </row>
    <row r="16" spans="2:2" x14ac:dyDescent="0.25">
      <c r="B16" s="2586" t="s">
        <v>81</v>
      </c>
    </row>
    <row r="17" spans="2:2" x14ac:dyDescent="0.25">
      <c r="B17" s="2587" t="s">
        <v>82</v>
      </c>
    </row>
  </sheetData>
  <hyperlinks>
    <hyperlink ref="B13" r:id="rId1" xr:uid="{00000000-0004-0000-1700-000000000000}"/>
    <hyperlink ref="B14" r:id="rId2" xr:uid="{00000000-0004-0000-1700-000001000000}"/>
    <hyperlink ref="B15" r:id="rId3" xr:uid="{00000000-0004-0000-1700-000002000000}"/>
    <hyperlink ref="B16" r:id="rId4" xr:uid="{00000000-0004-0000-1700-000003000000}"/>
    <hyperlink ref="B17" r:id="rId5" xr:uid="{00000000-0004-0000-1700-000004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O62"/>
  <sheetViews>
    <sheetView topLeftCell="A22" workbookViewId="0">
      <selection activeCell="N45" sqref="N45"/>
    </sheetView>
  </sheetViews>
  <sheetFormatPr baseColWidth="10" defaultRowHeight="15" x14ac:dyDescent="0.25"/>
  <cols>
    <col min="2" max="2" width="23.7109375" customWidth="1"/>
  </cols>
  <sheetData>
    <row r="2" spans="1:15" x14ac:dyDescent="0.25">
      <c r="A2" t="s">
        <v>83</v>
      </c>
      <c r="C2">
        <v>1995</v>
      </c>
      <c r="D2">
        <v>2000</v>
      </c>
      <c r="E2">
        <v>2008</v>
      </c>
      <c r="F2">
        <v>2017</v>
      </c>
      <c r="G2">
        <f>F2+1</f>
        <v>2018</v>
      </c>
      <c r="H2">
        <f t="shared" ref="H2:L2" si="0">G2+1</f>
        <v>2019</v>
      </c>
      <c r="I2">
        <f t="shared" si="0"/>
        <v>2020</v>
      </c>
      <c r="J2">
        <f t="shared" si="0"/>
        <v>2021</v>
      </c>
      <c r="K2">
        <f t="shared" si="0"/>
        <v>2022</v>
      </c>
      <c r="L2">
        <f t="shared" si="0"/>
        <v>2023</v>
      </c>
    </row>
    <row r="3" spans="1:15" x14ac:dyDescent="0.25">
      <c r="B3" t="s">
        <v>90</v>
      </c>
      <c r="C3" s="2938">
        <f>'Table (2)'!C10</f>
        <v>0.37135946917894952</v>
      </c>
      <c r="D3" s="2938">
        <f>'Table (2)'!H10</f>
        <v>0.38359016597719392</v>
      </c>
      <c r="E3" s="2938">
        <f>'Table (2)'!P10</f>
        <v>0.44036080581734116</v>
      </c>
      <c r="F3" s="2938">
        <f>'Table (2)'!Y10</f>
        <v>0.40044970086814757</v>
      </c>
      <c r="G3" s="2938">
        <f>'Table (2)'!Z10</f>
        <v>0.38742150729423819</v>
      </c>
      <c r="H3" s="2938">
        <f>'Table (2)'!AA10</f>
        <v>0.37213320085958529</v>
      </c>
      <c r="I3" s="2938">
        <f>'Table (2)'!AB10</f>
        <v>0.37618769609127084</v>
      </c>
      <c r="J3" s="2938">
        <f>'Table (2)'!AC10</f>
        <v>0.40192887550672057</v>
      </c>
      <c r="K3" s="2938">
        <f>'Table (2)'!AD10</f>
        <v>0.39341677013837006</v>
      </c>
      <c r="L3" s="2938">
        <f>'Table (2)'!AE10</f>
        <v>0.39125441311695691</v>
      </c>
      <c r="O3" s="2941">
        <v>0.36899999999999999</v>
      </c>
    </row>
    <row r="4" spans="1:15" x14ac:dyDescent="0.25">
      <c r="B4" t="s">
        <v>113</v>
      </c>
      <c r="C4" s="2938">
        <f t="shared" ref="C4:H4" si="1">C3*$O4/$O3</f>
        <v>0.35022519044518818</v>
      </c>
      <c r="D4" s="2938">
        <f t="shared" si="1"/>
        <v>0.36175983132808531</v>
      </c>
      <c r="E4" s="2938">
        <f t="shared" si="1"/>
        <v>0.41529962174643553</v>
      </c>
      <c r="F4" s="2938">
        <f t="shared" si="1"/>
        <v>0.37765988049353755</v>
      </c>
      <c r="G4" s="2938">
        <f t="shared" si="1"/>
        <v>0.36537312883033846</v>
      </c>
      <c r="H4" s="2938">
        <f t="shared" si="1"/>
        <v>0.3509548886155438</v>
      </c>
      <c r="I4" s="2938">
        <f>I3*$O4/$O3</f>
        <v>0.35477864021615785</v>
      </c>
      <c r="J4" s="2938">
        <f t="shared" ref="J4:L4" si="2">J3*$O4/$O3</f>
        <v>0.37905487446162262</v>
      </c>
      <c r="K4" s="2938">
        <f t="shared" si="2"/>
        <v>0.37102719785407257</v>
      </c>
      <c r="L4" s="2938">
        <f t="shared" si="2"/>
        <v>0.36898790180135771</v>
      </c>
      <c r="O4" s="2941">
        <v>0.34799999999999998</v>
      </c>
    </row>
    <row r="5" spans="1:15" x14ac:dyDescent="0.25">
      <c r="B5" t="s">
        <v>91</v>
      </c>
      <c r="C5" s="2938">
        <f>'Table (2)'!C25</f>
        <v>0.36925164161285073</v>
      </c>
      <c r="D5" s="2938">
        <f>'Table (2)'!H25</f>
        <v>0.41371607983852882</v>
      </c>
      <c r="E5" s="2938">
        <f>'Table (2)'!P25</f>
        <v>0.44553742347567332</v>
      </c>
      <c r="F5" s="2938">
        <f>'Table (2)'!Y25</f>
        <v>0.41449715141223636</v>
      </c>
      <c r="G5" s="2938">
        <f>'Table (2)'!Z25</f>
        <v>0.4152880857282954</v>
      </c>
      <c r="H5" s="2938">
        <f>'Table (2)'!AA25</f>
        <v>0.40553010260050332</v>
      </c>
      <c r="I5" s="2938">
        <f>'Table (2)'!AB25</f>
        <v>0.43906408460906937</v>
      </c>
      <c r="J5" s="2938">
        <f>'Table (2)'!AC25</f>
        <v>0.44114243350270327</v>
      </c>
      <c r="K5" s="2938">
        <f>'Table (2)'!AD25</f>
        <v>0.4167996389600761</v>
      </c>
      <c r="L5" s="2938">
        <f>'Table (2)'!AE25</f>
        <v>0.38538363121777225</v>
      </c>
    </row>
    <row r="6" spans="1:15" x14ac:dyDescent="0.25">
      <c r="B6" t="s">
        <v>92</v>
      </c>
      <c r="C6" s="2938">
        <f>'Table (2)'!C35</f>
        <v>0.36529090940176784</v>
      </c>
      <c r="D6" s="2938">
        <f>'Table (2)'!H35</f>
        <v>0.36619044165639275</v>
      </c>
      <c r="E6" s="2938">
        <f>'Table (2)'!P35</f>
        <v>0.40021153151870476</v>
      </c>
      <c r="F6" s="2938">
        <f>'Table (2)'!Y35</f>
        <v>0.40704014405075434</v>
      </c>
      <c r="G6" s="2938">
        <f>'Table (2)'!Z35</f>
        <v>0.41001877812672</v>
      </c>
      <c r="H6" s="2938">
        <f>'Table (2)'!AA35</f>
        <v>0.41740692683900588</v>
      </c>
      <c r="I6" s="2938">
        <f>'Table (2)'!AB35</f>
        <v>0.43186148223593551</v>
      </c>
      <c r="J6" s="2938">
        <f>'Table (2)'!AC35</f>
        <v>0.4376807055619078</v>
      </c>
      <c r="K6" s="2938">
        <f>'Table (2)'!AD35</f>
        <v>0.4520459971831971</v>
      </c>
      <c r="L6" s="2938">
        <f>'Table (2)'!AE35</f>
        <v>0.42431886676894531</v>
      </c>
    </row>
    <row r="7" spans="1:15" x14ac:dyDescent="0.25">
      <c r="B7" t="s">
        <v>93</v>
      </c>
      <c r="C7" s="2938">
        <f>'Table (2)'!C51</f>
        <v>0.41444368184244645</v>
      </c>
      <c r="D7" s="2938">
        <f>'Table (2)'!H51</f>
        <v>0.43988943652590917</v>
      </c>
      <c r="E7" s="2938">
        <f>'Table (2)'!P51</f>
        <v>0.39598857525809383</v>
      </c>
      <c r="F7" s="2938">
        <f>'Table (2)'!Y51</f>
        <v>0.4249665796677064</v>
      </c>
      <c r="G7" s="2938">
        <f>'Table (2)'!Z51</f>
        <v>0.41695968192830962</v>
      </c>
      <c r="H7" s="2938">
        <f>'Table (2)'!AA51</f>
        <v>0.41341617143886189</v>
      </c>
      <c r="I7" s="2938">
        <f>'Table (2)'!AB51</f>
        <v>0.43613380239699479</v>
      </c>
      <c r="J7" s="2938">
        <f>'Table (2)'!AC51</f>
        <v>0.46495649378260373</v>
      </c>
      <c r="K7" s="2938">
        <f>'Table (2)'!AD51</f>
        <v>0.48676640836730256</v>
      </c>
      <c r="L7" s="2938">
        <f>'Table (2)'!AE51</f>
        <v>0.43732355383337945</v>
      </c>
    </row>
    <row r="8" spans="1:15" x14ac:dyDescent="0.25">
      <c r="B8" t="s">
        <v>94</v>
      </c>
      <c r="C8" s="2938">
        <f>'Table (2)'!C61</f>
        <v>0.39457600256278397</v>
      </c>
      <c r="D8" s="2938">
        <f>'Table (2)'!H61</f>
        <v>0.36806696921378634</v>
      </c>
      <c r="E8" s="2938">
        <f>'Table (2)'!P61</f>
        <v>0.39867577597840753</v>
      </c>
      <c r="F8" s="2938">
        <f>'Table (2)'!Y61</f>
        <v>0.43636453088869576</v>
      </c>
      <c r="G8" s="2938">
        <f>'Table (2)'!Z61</f>
        <v>0.42835388318514517</v>
      </c>
      <c r="H8" s="2938">
        <f>'Table (2)'!AA61</f>
        <v>0.41530154815271553</v>
      </c>
      <c r="I8" s="2938">
        <f>'Table (2)'!AB61</f>
        <v>0.37612249897066258</v>
      </c>
      <c r="J8" s="2938">
        <f>'Table (2)'!AC61</f>
        <v>0.37805790796258371</v>
      </c>
      <c r="K8" s="2938">
        <f>'Table (2)'!AD61</f>
        <v>0.40271356177936862</v>
      </c>
      <c r="L8" s="2938">
        <f>'Table (2)'!AE61</f>
        <v>0.39686123711654414</v>
      </c>
    </row>
    <row r="9" spans="1:15" x14ac:dyDescent="0.25">
      <c r="B9" t="s">
        <v>95</v>
      </c>
      <c r="C9" s="2938">
        <f>'Table (2)'!C71</f>
        <v>0.2870293353632889</v>
      </c>
      <c r="D9" s="2938">
        <f>'Table (2)'!H71</f>
        <v>0.26641034371614114</v>
      </c>
      <c r="E9" s="2938">
        <f>'Table (2)'!P71</f>
        <v>0.31677150038141499</v>
      </c>
      <c r="F9" s="2938">
        <f>'Table (2)'!Y71</f>
        <v>0.32984437123272348</v>
      </c>
      <c r="G9" s="2938">
        <f>'Table (2)'!Z71</f>
        <v>0.33109559195851396</v>
      </c>
      <c r="H9" s="2938">
        <f>'Table (2)'!AA71</f>
        <v>0.32725653487590034</v>
      </c>
      <c r="I9" s="2938">
        <f>'Table (2)'!AB71</f>
        <v>0.34477414172353477</v>
      </c>
      <c r="J9" s="2938">
        <f>'Table (2)'!AC71</f>
        <v>0.35162073243614805</v>
      </c>
      <c r="K9" s="2938">
        <f>'Table (2)'!AD71</f>
        <v>0.34855496336958131</v>
      </c>
      <c r="L9" s="2938"/>
    </row>
    <row r="10" spans="1:15" x14ac:dyDescent="0.25">
      <c r="B10" t="s">
        <v>114</v>
      </c>
      <c r="C10" s="2938">
        <f>'Table (2)'!C81</f>
        <v>0.45313881520778071</v>
      </c>
      <c r="D10" s="2938">
        <f>'Table (2)'!H81</f>
        <v>0.46974439227960357</v>
      </c>
      <c r="E10" s="2938">
        <f>'Table (2)'!P81</f>
        <v>0.46509004911770058</v>
      </c>
      <c r="F10" s="2938">
        <f>'Table (2)'!Y81</f>
        <v>0.42681220962182143</v>
      </c>
      <c r="G10" s="2938">
        <f>'Table (2)'!Z81</f>
        <v>0.41762034073643034</v>
      </c>
      <c r="H10" s="2938">
        <f>'Table (2)'!AA81</f>
        <v>0.4175465450456079</v>
      </c>
      <c r="I10" s="2938">
        <f>'Table (2)'!AB81</f>
        <v>0.43294251074229667</v>
      </c>
      <c r="J10" s="2938">
        <f>'Table (2)'!AC81</f>
        <v>0.41965190304093392</v>
      </c>
      <c r="K10" s="2938">
        <f>'Table (2)'!AD81</f>
        <v>0.41509708939997503</v>
      </c>
      <c r="L10" s="2938">
        <f>'Table (2)'!AE81</f>
        <v>0.40113889306149203</v>
      </c>
    </row>
    <row r="11" spans="1:15" x14ac:dyDescent="0.25">
      <c r="B11" t="s">
        <v>96</v>
      </c>
      <c r="C11" s="2938">
        <f>'Table (2)'!C91</f>
        <v>0.32174411838058026</v>
      </c>
      <c r="D11" s="2938">
        <f>'Table (2)'!H91</f>
        <v>0.3214499025362299</v>
      </c>
      <c r="E11" s="2938">
        <f>'Table (2)'!P91</f>
        <v>0.32819564933600748</v>
      </c>
      <c r="F11" s="2938">
        <f>'Table (2)'!Y91</f>
        <v>0.30802007877698218</v>
      </c>
      <c r="G11" s="2938">
        <f>'Table (2)'!Z91</f>
        <v>0.30058616982436775</v>
      </c>
      <c r="H11" s="2938">
        <f>'Table (2)'!AA91</f>
        <v>0.30731775594931171</v>
      </c>
      <c r="I11" s="2938">
        <f>'Table (2)'!AB91</f>
        <v>0.31255399966970021</v>
      </c>
      <c r="J11" s="2938">
        <f>'Table (2)'!AC91</f>
        <v>0.33470497453287867</v>
      </c>
      <c r="K11" s="2938">
        <f>'Table (2)'!AD91</f>
        <v>0.31026795174384192</v>
      </c>
      <c r="L11" s="2938">
        <f>'Table (2)'!AE91</f>
        <v>0.32747288470199415</v>
      </c>
    </row>
    <row r="12" spans="1:15" x14ac:dyDescent="0.25">
      <c r="B12" t="s">
        <v>97</v>
      </c>
      <c r="C12" s="2938">
        <f>'Table (2)'!C101</f>
        <v>0.54593500120113936</v>
      </c>
      <c r="D12" s="2938">
        <f>'Table (2)'!H101</f>
        <v>0.53961606429591613</v>
      </c>
      <c r="E12" s="2938">
        <f>'Table (2)'!P101</f>
        <v>0.53907310451813073</v>
      </c>
      <c r="F12" s="2938">
        <f>'Table (2)'!Y101</f>
        <v>0.39632153125123076</v>
      </c>
      <c r="G12" s="2938">
        <f>'Table (2)'!Z101</f>
        <v>0.42736023230385917</v>
      </c>
      <c r="H12" s="2938">
        <f>'Table (2)'!AA101</f>
        <v>0.37908994334277618</v>
      </c>
      <c r="I12" s="2938">
        <f>'Table (2)'!AB101</f>
        <v>0.39199413722072574</v>
      </c>
      <c r="J12" s="2938">
        <f>'Table (2)'!AC101</f>
        <v>0.40066092004266257</v>
      </c>
      <c r="K12" s="2938">
        <f>'Table (2)'!AD101</f>
        <v>0.45217549659597117</v>
      </c>
      <c r="L12" s="2938">
        <f>'Table (2)'!AE101</f>
        <v>0.41850533807829182</v>
      </c>
    </row>
    <row r="13" spans="1:15" x14ac:dyDescent="0.25">
      <c r="B13" t="s">
        <v>98</v>
      </c>
      <c r="C13" s="2938">
        <f>'Table (2)'!C111</f>
        <v>0.29649913344887346</v>
      </c>
      <c r="D13" s="2938">
        <f>'Table (2)'!H111</f>
        <v>0.37558764271323036</v>
      </c>
      <c r="E13" s="2938">
        <f>'Table (2)'!P111</f>
        <v>0.42069841269841268</v>
      </c>
      <c r="F13" s="2938">
        <f>'Table (2)'!Y111</f>
        <v>0.45279946430473755</v>
      </c>
      <c r="G13" s="2938">
        <f>'Table (2)'!Z111</f>
        <v>0.45211040121206925</v>
      </c>
      <c r="H13" s="2938">
        <f>'Table (2)'!AA111</f>
        <v>0.43737055136657144</v>
      </c>
      <c r="I13" s="2938">
        <f>'Table (2)'!AB111</f>
        <v>0.44107768798674157</v>
      </c>
      <c r="J13" s="2938">
        <f>'Table (2)'!AC111</f>
        <v>0.46333843157247995</v>
      </c>
      <c r="K13" s="2938">
        <f>'Table (2)'!AD111</f>
        <v>0.44412617795376041</v>
      </c>
      <c r="L13" s="2938">
        <f>'Table (2)'!AE111</f>
        <v>0.44238597327296914</v>
      </c>
    </row>
    <row r="14" spans="1:15" x14ac:dyDescent="0.25">
      <c r="B14" t="s">
        <v>99</v>
      </c>
      <c r="C14" s="2938">
        <f>'Table (2)'!C121</f>
        <v>0.51243676983136222</v>
      </c>
      <c r="D14" s="2938">
        <f>'Table (2)'!H121</f>
        <v>0.49336377857749159</v>
      </c>
      <c r="E14" s="2938">
        <f>'Table (2)'!P121</f>
        <v>0.45104944187239326</v>
      </c>
      <c r="F14" s="2938">
        <f>'Table (2)'!Y121</f>
        <v>0.44088477740400644</v>
      </c>
      <c r="G14" s="2938">
        <f>'Table (2)'!Z121</f>
        <v>0.43369754174699471</v>
      </c>
      <c r="H14" s="2938">
        <f>'Table (2)'!AA121</f>
        <v>0.43325475393405311</v>
      </c>
      <c r="I14" s="2938">
        <f>'Table (2)'!AB121</f>
        <v>0.42863653738716223</v>
      </c>
      <c r="J14" s="2938">
        <f>'Table (2)'!AC121</f>
        <v>0.44964471378924087</v>
      </c>
      <c r="K14" s="2938">
        <f>'Table (2)'!AD121</f>
        <v>0.45969343239043226</v>
      </c>
      <c r="L14" s="2938">
        <f>'Table (2)'!AE121</f>
        <v>0.45627809617969195</v>
      </c>
      <c r="O14" s="2941">
        <v>0.434</v>
      </c>
    </row>
    <row r="15" spans="1:15" x14ac:dyDescent="0.25">
      <c r="B15" t="s">
        <v>115</v>
      </c>
      <c r="C15" s="2938">
        <f t="shared" ref="C15" si="3">C14*$O15/$O14</f>
        <v>0.4356893273450983</v>
      </c>
      <c r="D15" s="2938">
        <f t="shared" ref="D15" si="4">D14*$O15/$O14</f>
        <v>0.41947289008086269</v>
      </c>
      <c r="E15" s="2938">
        <f t="shared" ref="E15" si="5">E14*$O15/$O14</f>
        <v>0.38349595403436204</v>
      </c>
      <c r="F15" s="2938">
        <f t="shared" ref="F15" si="6">F14*$O15/$O14</f>
        <v>0.37485364714764602</v>
      </c>
      <c r="G15" s="2938">
        <f t="shared" ref="G15" si="7">G14*$O15/$O14</f>
        <v>0.3687428407941038</v>
      </c>
      <c r="H15" s="2938">
        <f t="shared" ref="H15" si="8">H14*$O15/$O14</f>
        <v>0.36836636912826171</v>
      </c>
      <c r="I15" s="2938">
        <f>I14*$O15/$O14</f>
        <v>0.36443982095820937</v>
      </c>
      <c r="J15" s="2938">
        <f t="shared" ref="J15" si="9">J14*$O15/$O14</f>
        <v>0.38230161149361724</v>
      </c>
      <c r="K15" s="2938">
        <f t="shared" ref="K15" si="10">K14*$O15/$O14</f>
        <v>0.39084533767757951</v>
      </c>
      <c r="L15" s="2938">
        <f t="shared" ref="L15" si="11">L14*$O15/$O14</f>
        <v>0.38794151495462287</v>
      </c>
      <c r="O15" s="2941">
        <v>0.36899999999999999</v>
      </c>
    </row>
    <row r="16" spans="1:15" x14ac:dyDescent="0.25">
      <c r="B16" t="s">
        <v>101</v>
      </c>
      <c r="C16" s="2938">
        <f>'Table (2)'!C140</f>
        <v>0.48428853754940709</v>
      </c>
      <c r="D16" s="2938">
        <f>'Table (2)'!H140</f>
        <v>0.56344535944803031</v>
      </c>
      <c r="E16" s="2938">
        <f>'Table (2)'!P140</f>
        <v>0.59232747743375713</v>
      </c>
      <c r="F16" s="2938">
        <f>'Table (2)'!Y140</f>
        <v>0.50239694611310037</v>
      </c>
      <c r="G16" s="2938">
        <f>'Table (2)'!Z140</f>
        <v>0.5277472979645581</v>
      </c>
      <c r="H16" s="2938">
        <f>'Table (2)'!AA140</f>
        <v>0.49168127967152814</v>
      </c>
      <c r="I16" s="2938">
        <f>'Table (2)'!AB140</f>
        <v>0.46327645662591249</v>
      </c>
      <c r="J16" s="2938">
        <f>'Table (2)'!AC140</f>
        <v>0.57300970111150384</v>
      </c>
      <c r="K16" s="2938">
        <f>'Table (2)'!AD140</f>
        <v>0.68607942362123686</v>
      </c>
      <c r="L16" s="2938"/>
    </row>
    <row r="17" spans="2:15" x14ac:dyDescent="0.25">
      <c r="B17" t="s">
        <v>100</v>
      </c>
      <c r="C17" s="2938">
        <f>'Table (2)'!C150</f>
        <v>0.36681993212035663</v>
      </c>
      <c r="D17" s="2938">
        <f>'Table (2)'!H150</f>
        <v>0.37358630806845966</v>
      </c>
      <c r="E17" s="2938">
        <f>'Table (2)'!P150</f>
        <v>0.41777940271142883</v>
      </c>
      <c r="F17" s="2938">
        <f>'Table (2)'!Y150</f>
        <v>0.4080739727932145</v>
      </c>
      <c r="G17" s="2938">
        <f>'Table (2)'!Z150</f>
        <v>0.40082546883048265</v>
      </c>
      <c r="H17" s="2938">
        <f>'Table (2)'!AA150</f>
        <v>0.40135769972967267</v>
      </c>
      <c r="I17" s="2938">
        <f>'Table (2)'!AB150</f>
        <v>0.4037542038702468</v>
      </c>
      <c r="J17" s="2938">
        <f>'Table (2)'!AC150</f>
        <v>0.43369413407821228</v>
      </c>
      <c r="K17" s="2938">
        <f>'Table (2)'!AD150</f>
        <v>0.44349156514319438</v>
      </c>
      <c r="L17" s="2938">
        <f>'Table (2)'!AE150</f>
        <v>0.44015635278770204</v>
      </c>
    </row>
    <row r="18" spans="2:15" x14ac:dyDescent="0.25">
      <c r="B18" t="s">
        <v>102</v>
      </c>
      <c r="C18" s="2938">
        <f>'Table (2)'!C160</f>
        <v>0.37817069024141448</v>
      </c>
      <c r="D18" s="2938">
        <f>'Table (2)'!H160</f>
        <v>0.37092478158960152</v>
      </c>
      <c r="E18" s="2938">
        <f>'Table (2)'!P160</f>
        <v>0.44964279434462368</v>
      </c>
      <c r="F18" s="2938">
        <f>'Table (2)'!Y160</f>
        <v>0.45583992645692545</v>
      </c>
      <c r="G18" s="2938">
        <f>'Table (2)'!Z160</f>
        <v>0.43848775533235529</v>
      </c>
      <c r="H18" s="2938">
        <f>'Table (2)'!AA160</f>
        <v>0.44990363329091287</v>
      </c>
      <c r="I18" s="2938">
        <f>'Table (2)'!AB160</f>
        <v>0.46769600316972909</v>
      </c>
      <c r="J18" s="2938">
        <f>'Table (2)'!AC160</f>
        <v>0.47654945023022066</v>
      </c>
      <c r="K18" s="2938">
        <f>'Table (2)'!AD160</f>
        <v>0.48724029568590926</v>
      </c>
      <c r="L18" s="2938">
        <f>'Table (2)'!AE160</f>
        <v>0.47802413161156371</v>
      </c>
    </row>
    <row r="19" spans="2:15" x14ac:dyDescent="0.25">
      <c r="B19" t="s">
        <v>103</v>
      </c>
      <c r="C19" s="2938">
        <f>'Table (2)'!C170</f>
        <v>0.38337619486632052</v>
      </c>
      <c r="D19" s="2938">
        <f>'Table (2)'!H170</f>
        <v>0.37763112787110042</v>
      </c>
      <c r="E19" s="2938">
        <f>'Table (2)'!P170</f>
        <v>0.36360970883687727</v>
      </c>
      <c r="F19" s="2938">
        <f>'Table (2)'!Y170</f>
        <v>0.41765281327905585</v>
      </c>
      <c r="G19" s="2938">
        <f>'Table (2)'!Z170</f>
        <v>0.39805757545572268</v>
      </c>
      <c r="H19" s="2938">
        <f>'Table (2)'!AA170</f>
        <v>0.38745865230129478</v>
      </c>
      <c r="I19" s="2938">
        <f>'Table (2)'!AB170</f>
        <v>0.35905651796419563</v>
      </c>
      <c r="J19" s="2938">
        <f>'Table (2)'!AC170</f>
        <v>0.36021048409431672</v>
      </c>
      <c r="K19" s="2938">
        <f>'Table (2)'!AD170</f>
        <v>0.36813553182907055</v>
      </c>
      <c r="L19" s="2938">
        <f>'Table (2)'!AE170</f>
        <v>0.34579056053794943</v>
      </c>
    </row>
    <row r="20" spans="2:15" x14ac:dyDescent="0.25">
      <c r="B20" t="s">
        <v>104</v>
      </c>
      <c r="C20" s="2938">
        <f>'Table (2)'!C180</f>
        <v>0.39225503469662237</v>
      </c>
      <c r="D20" s="2938">
        <f>'Table (2)'!H180</f>
        <v>0.3489478548832699</v>
      </c>
      <c r="E20" s="2938">
        <f>'Table (2)'!P180</f>
        <v>0.35159757654563528</v>
      </c>
      <c r="F20" s="2938">
        <f>'Table (2)'!Y180</f>
        <v>0.34616287384124056</v>
      </c>
      <c r="G20" s="2938">
        <f>'Table (2)'!Z180</f>
        <v>0.34047868617195276</v>
      </c>
      <c r="H20" s="2938">
        <f>'Table (2)'!AA180</f>
        <v>0.34186255897001844</v>
      </c>
      <c r="I20" s="2938">
        <f>'Table (2)'!AB180</f>
        <v>0.36296727594474359</v>
      </c>
      <c r="J20" s="2938">
        <f>'Table (2)'!AC180</f>
        <v>0.34614027285150489</v>
      </c>
      <c r="K20" s="2938">
        <f>'Table (2)'!AD180</f>
        <v>0.33537198691702957</v>
      </c>
      <c r="L20" s="2938">
        <f>'Table (2)'!AE180</f>
        <v>0.33737060824632492</v>
      </c>
    </row>
    <row r="21" spans="2:15" x14ac:dyDescent="0.25">
      <c r="B21" t="s">
        <v>105</v>
      </c>
      <c r="C21" s="2938">
        <f>'Table (2)'!C190</f>
        <v>0.22558922558922559</v>
      </c>
      <c r="D21" s="2938">
        <f>'Table (2)'!H190</f>
        <v>0.30024719528427457</v>
      </c>
      <c r="E21" s="2938">
        <f>'Table (2)'!P190</f>
        <v>0.35930137266953494</v>
      </c>
      <c r="F21" s="2938">
        <f>'Table (2)'!Y190</f>
        <v>0.36354273944387228</v>
      </c>
      <c r="G21" s="2938">
        <f>'Table (2)'!Z190</f>
        <v>0.35607764725485297</v>
      </c>
      <c r="H21" s="2938">
        <f>'Table (2)'!AA190</f>
        <v>0.34825599501712862</v>
      </c>
      <c r="I21" s="2938">
        <f>'Table (2)'!AB190</f>
        <v>0.36747012355681585</v>
      </c>
      <c r="J21" s="2938">
        <f>'Table (2)'!AC190</f>
        <v>0.35210602759622367</v>
      </c>
      <c r="K21" s="2938">
        <f>'Table (2)'!AD190</f>
        <v>0.32382428599696589</v>
      </c>
      <c r="L21" s="2938">
        <f>'Table (2)'!AE190</f>
        <v>0.3532874246363974</v>
      </c>
    </row>
    <row r="22" spans="2:15" x14ac:dyDescent="0.25">
      <c r="B22" t="s">
        <v>106</v>
      </c>
      <c r="C22" s="2938">
        <f>'Table (2)'!C200</f>
        <v>0.45497033816255039</v>
      </c>
      <c r="D22" s="2938">
        <f>'Table (2)'!H200</f>
        <v>0.39101426173483561</v>
      </c>
      <c r="E22" s="2938">
        <f>'Table (2)'!P200</f>
        <v>0.37417865988191046</v>
      </c>
      <c r="F22" s="2938">
        <f>'Table (2)'!Y200</f>
        <v>0.35591867299649599</v>
      </c>
      <c r="G22" s="2938">
        <f>'Table (2)'!Z200</f>
        <v>0.35033236356592207</v>
      </c>
      <c r="H22" s="2938">
        <f>'Table (2)'!AA200</f>
        <v>0.36697314703407219</v>
      </c>
      <c r="I22" s="2938">
        <f>'Table (2)'!AB200</f>
        <v>0.38201848274421762</v>
      </c>
      <c r="J22" s="2938">
        <f>'Table (2)'!AC200</f>
        <v>0.39297591316469616</v>
      </c>
      <c r="K22" s="2938">
        <f>'Table (2)'!AD200</f>
        <v>0.38388255964871493</v>
      </c>
      <c r="L22" s="2938">
        <f>'Table (2)'!AE200</f>
        <v>0.37743850207490232</v>
      </c>
    </row>
    <row r="23" spans="2:15" x14ac:dyDescent="0.25">
      <c r="B23" t="s">
        <v>107</v>
      </c>
      <c r="C23" s="2938">
        <f>'Table (2)'!C210</f>
        <v>0.35808018917304529</v>
      </c>
      <c r="D23" s="2938">
        <f>'Table (2)'!H210</f>
        <v>0.33174104336895033</v>
      </c>
      <c r="E23" s="2938">
        <f>'Table (2)'!P210</f>
        <v>0.34554626604356686</v>
      </c>
      <c r="F23" s="2938">
        <f>'Table (2)'!Y210</f>
        <v>0.33294487310011939</v>
      </c>
      <c r="G23" s="2938">
        <f>'Table (2)'!Z210</f>
        <v>0.34667261918506942</v>
      </c>
      <c r="H23" s="2938">
        <f>'Table (2)'!AA210</f>
        <v>0.32939636719466697</v>
      </c>
      <c r="I23" s="2938">
        <f>'Table (2)'!AB210</f>
        <v>0.31956600220511472</v>
      </c>
      <c r="J23" s="2938">
        <f>'Table (2)'!AC210</f>
        <v>0.36000035866880076</v>
      </c>
      <c r="K23" s="2938">
        <f>'Table (2)'!AD210</f>
        <v>0.35909464622527448</v>
      </c>
      <c r="L23" s="2938">
        <f>'Table (2)'!AE210</f>
        <v>0.34317324728268417</v>
      </c>
    </row>
    <row r="24" spans="2:15" x14ac:dyDescent="0.25">
      <c r="B24" t="s">
        <v>108</v>
      </c>
      <c r="C24" s="2938">
        <f>'Table (2)'!C220</f>
        <v>0.49869655891553699</v>
      </c>
      <c r="D24" s="2938">
        <f>'Table (2)'!H220</f>
        <v>0.50542137570994206</v>
      </c>
      <c r="E24" s="2938">
        <f>'Table (2)'!P220</f>
        <v>0.48719038300251605</v>
      </c>
      <c r="F24" s="2938">
        <f>'Table (2)'!Y220</f>
        <v>0.46948671558588262</v>
      </c>
      <c r="G24" s="2938">
        <f>'Table (2)'!Z220</f>
        <v>0.44445779513367378</v>
      </c>
      <c r="H24" s="2938">
        <f>'Table (2)'!AA220</f>
        <v>0.44768951091141473</v>
      </c>
      <c r="I24" s="2938">
        <f>'Table (2)'!AB220</f>
        <v>0.44291131954085261</v>
      </c>
      <c r="J24" s="2938">
        <f>'Table (2)'!AC220</f>
        <v>0.44970800151687523</v>
      </c>
      <c r="K24" s="2938">
        <f>'Table (2)'!AD220</f>
        <v>0.45423986399464222</v>
      </c>
      <c r="L24" s="2938">
        <f>'Table (2)'!AE220</f>
        <v>0.46992481203007519</v>
      </c>
    </row>
    <row r="25" spans="2:15" x14ac:dyDescent="0.25">
      <c r="B25" t="s">
        <v>109</v>
      </c>
      <c r="C25" s="2938"/>
      <c r="D25" s="2938">
        <f>'Table (2)'!H230</f>
        <v>0.38793831350095331</v>
      </c>
      <c r="E25" s="2938">
        <f>'Table (2)'!P230</f>
        <v>0.40723065787334561</v>
      </c>
      <c r="F25" s="2938">
        <f>'Table (2)'!Y230</f>
        <v>0.40696980883199135</v>
      </c>
      <c r="G25" s="2938">
        <f>'Table (2)'!Z230</f>
        <v>0.39909271863217505</v>
      </c>
      <c r="H25" s="2938">
        <f>'Table (2)'!AA230</f>
        <v>0.39359365168233146</v>
      </c>
      <c r="I25" s="2938">
        <f>'Table (2)'!AB230</f>
        <v>0.39586304141411205</v>
      </c>
      <c r="J25" s="2938">
        <f>'Table (2)'!AC230</f>
        <v>0.41584456067956388</v>
      </c>
      <c r="K25" s="2938">
        <f>'Table (2)'!AD230</f>
        <v>0.41189268267505114</v>
      </c>
      <c r="L25" s="2938">
        <f>'Table (2)'!AE230</f>
        <v>0.40709380488542535</v>
      </c>
      <c r="O25" s="2941">
        <v>0.40300000000000002</v>
      </c>
    </row>
    <row r="26" spans="2:15" x14ac:dyDescent="0.25">
      <c r="B26" t="s">
        <v>116</v>
      </c>
      <c r="C26" s="2938"/>
      <c r="D26" s="2938">
        <f t="shared" ref="D26" si="12">D25*$O26/$O25</f>
        <v>0.37638680044385298</v>
      </c>
      <c r="E26" s="2938">
        <f t="shared" ref="E26" si="13">E25*$O26/$O25</f>
        <v>0.39510468294907725</v>
      </c>
      <c r="F26" s="2938">
        <f t="shared" ref="F26" si="14">F25*$O26/$O25</f>
        <v>0.39485160112483525</v>
      </c>
      <c r="G26" s="2938">
        <f t="shared" ref="G26" si="15">G25*$O26/$O25</f>
        <v>0.38720906447935594</v>
      </c>
      <c r="H26" s="2938">
        <f t="shared" ref="H26" si="16">H25*$O26/$O25</f>
        <v>0.38187374145853997</v>
      </c>
      <c r="I26" s="2938">
        <f>I25*$O26/$O25</f>
        <v>0.3840755563099697</v>
      </c>
      <c r="J26" s="2938">
        <f t="shared" ref="J26" si="17">J25*$O26/$O25</f>
        <v>0.40346209237148756</v>
      </c>
      <c r="K26" s="2938">
        <f t="shared" ref="K26" si="18">K25*$O26/$O25</f>
        <v>0.39962788815370964</v>
      </c>
      <c r="L26" s="2938">
        <f t="shared" ref="L26" si="19">L25*$O26/$O25</f>
        <v>0.39497190498809259</v>
      </c>
      <c r="O26" s="2941">
        <v>0.39100000000000001</v>
      </c>
    </row>
    <row r="27" spans="2:15" x14ac:dyDescent="0.25">
      <c r="B27" t="s">
        <v>110</v>
      </c>
      <c r="C27" s="2938"/>
      <c r="D27" s="2938">
        <f>'Table (2)'!H239</f>
        <v>0.39211742308944503</v>
      </c>
      <c r="E27" s="2938">
        <f>'Table (2)'!P239</f>
        <v>0.41272424779927247</v>
      </c>
      <c r="F27" s="2938">
        <f>'Table (2)'!Y239</f>
        <v>0.40931135198511304</v>
      </c>
      <c r="G27" s="2938">
        <f>'Table (2)'!Z239</f>
        <v>0.40272353928376853</v>
      </c>
      <c r="H27" s="2938">
        <f>'Table (2)'!AA239</f>
        <v>0.3981869519988111</v>
      </c>
      <c r="I27" s="2938">
        <f>'Table (2)'!AB239</f>
        <v>0.40217175606849331</v>
      </c>
      <c r="J27" s="2938">
        <f>'Table (2)'!AC239</f>
        <v>0.42131006666688675</v>
      </c>
      <c r="K27" s="2938">
        <f>'Table (2)'!AD239</f>
        <v>0.41885042744402345</v>
      </c>
      <c r="L27" s="2938">
        <f>'Table (2)'!AE239</f>
        <v>0.41276010960617648</v>
      </c>
      <c r="O27" s="2941">
        <v>0.40300000000000002</v>
      </c>
    </row>
    <row r="28" spans="2:15" x14ac:dyDescent="0.25">
      <c r="B28" t="s">
        <v>117</v>
      </c>
      <c r="C28" s="2938"/>
      <c r="D28" s="2938">
        <f t="shared" ref="D28" si="20">D27*$O28/$O27</f>
        <v>0.38044147004459805</v>
      </c>
      <c r="E28" s="2938">
        <f t="shared" ref="E28" si="21">E27*$O28/$O27</f>
        <v>0.40043469203353732</v>
      </c>
      <c r="F28" s="2938">
        <f t="shared" ref="F28" si="22">F27*$O28/$O27</f>
        <v>0.39712342090863323</v>
      </c>
      <c r="G28" s="2938">
        <f t="shared" ref="G28" si="23">G27*$O28/$O27</f>
        <v>0.39073177136464882</v>
      </c>
      <c r="H28" s="2938">
        <f t="shared" ref="H28" si="24">H27*$O28/$O27</f>
        <v>0.38633026856460334</v>
      </c>
      <c r="I28" s="2938">
        <f>I27*$O28/$O27</f>
        <v>0.39019641841881109</v>
      </c>
      <c r="J28" s="2938">
        <f t="shared" ref="J28" si="25">J27*$O28/$O27</f>
        <v>0.40876485376365435</v>
      </c>
      <c r="K28" s="2938">
        <f t="shared" ref="K28" si="26">K27*$O28/$O27</f>
        <v>0.40637845441839493</v>
      </c>
      <c r="L28" s="2938">
        <f t="shared" ref="L28" si="27">L27*$O28/$O27</f>
        <v>0.40046948599507448</v>
      </c>
      <c r="O28" s="2941">
        <v>0.39100000000000001</v>
      </c>
    </row>
    <row r="29" spans="2:15" x14ac:dyDescent="0.25">
      <c r="B29" t="s">
        <v>111</v>
      </c>
      <c r="C29" s="2938">
        <f>'Table (2)'!C248</f>
        <v>0</v>
      </c>
      <c r="D29" s="2938">
        <f>'Table (2)'!H248</f>
        <v>0.4788586456498522</v>
      </c>
      <c r="E29" s="2938">
        <f>'Table (2)'!P248</f>
        <v>0.4847274055579216</v>
      </c>
      <c r="F29" s="2938">
        <f>'Table (2)'!Y248</f>
        <v>0.42125749664289497</v>
      </c>
      <c r="G29" s="2938">
        <f>'Table (2)'!Z248</f>
        <v>0.43324567357951588</v>
      </c>
      <c r="H29" s="2938">
        <f>'Table (2)'!AA248</f>
        <v>0.43432706784605252</v>
      </c>
      <c r="I29" s="2938">
        <f>'Table (2)'!AB248</f>
        <v>0.4761507500424384</v>
      </c>
      <c r="J29" s="2938">
        <f>'Table (2)'!AC248</f>
        <v>0.52460386111441704</v>
      </c>
      <c r="K29" s="2938"/>
      <c r="L29" s="2938"/>
    </row>
    <row r="30" spans="2:15" x14ac:dyDescent="0.25">
      <c r="B30" t="s">
        <v>112</v>
      </c>
      <c r="C30" s="2938">
        <f>'Table (2)'!C257</f>
        <v>0.48721210767081663</v>
      </c>
      <c r="D30" s="2938">
        <f>'Table (2)'!H257</f>
        <v>0.41319078272368787</v>
      </c>
      <c r="E30" s="2938">
        <f>'Table (2)'!P257</f>
        <v>0.43651868460858378</v>
      </c>
      <c r="F30" s="2938">
        <f>'Table (2)'!Y257</f>
        <v>0.4112334764806837</v>
      </c>
      <c r="G30" s="2938">
        <f>'Table (2)'!Z257</f>
        <v>0.41284767739387973</v>
      </c>
      <c r="H30" s="2938">
        <f>'Table (2)'!AA257</f>
        <v>0.41977600986350699</v>
      </c>
      <c r="I30" s="2938">
        <f>'Table (2)'!AB257</f>
        <v>0.43080788048774132</v>
      </c>
      <c r="J30" s="2938">
        <f>'Table (2)'!AC257</f>
        <v>0.4439828527403511</v>
      </c>
      <c r="K30" s="2938"/>
      <c r="L30" s="2938"/>
    </row>
    <row r="31" spans="2:15" ht="4.5" customHeight="1" x14ac:dyDescent="0.25"/>
    <row r="32" spans="2:15" ht="18" customHeight="1" x14ac:dyDescent="0.25">
      <c r="B32" s="2954"/>
      <c r="C32" s="2951">
        <v>1995</v>
      </c>
      <c r="D32" s="2952">
        <v>2000</v>
      </c>
      <c r="E32" s="2952">
        <v>2008</v>
      </c>
      <c r="F32" s="2952">
        <v>2017</v>
      </c>
      <c r="G32" s="2952">
        <v>2018</v>
      </c>
      <c r="H32" s="2952">
        <v>2019</v>
      </c>
      <c r="I32" s="2952">
        <v>2020</v>
      </c>
      <c r="J32" s="2952">
        <v>2021</v>
      </c>
      <c r="K32" s="2952">
        <v>2022</v>
      </c>
      <c r="L32" s="2953">
        <v>2023</v>
      </c>
    </row>
    <row r="33" spans="2:12" ht="18" customHeight="1" x14ac:dyDescent="0.25">
      <c r="B33" s="2955" t="s">
        <v>101</v>
      </c>
      <c r="C33" s="2942">
        <v>0.48428853754940709</v>
      </c>
      <c r="D33" s="2943">
        <v>0.56344535944803031</v>
      </c>
      <c r="E33" s="2943">
        <v>0.59232747743375713</v>
      </c>
      <c r="F33" s="2943">
        <v>0.50239694611310037</v>
      </c>
      <c r="G33" s="2943">
        <v>0.5277472979645581</v>
      </c>
      <c r="H33" s="2943">
        <v>0.49168127967152814</v>
      </c>
      <c r="I33" s="2943">
        <v>0.46327645662591249</v>
      </c>
      <c r="J33" s="2943">
        <v>0.57300970111150384</v>
      </c>
      <c r="K33" s="2943">
        <v>0.68607942362123686</v>
      </c>
      <c r="L33" s="2944"/>
    </row>
    <row r="34" spans="2:12" ht="18" customHeight="1" x14ac:dyDescent="0.25">
      <c r="B34" s="2956" t="s">
        <v>111</v>
      </c>
      <c r="C34" s="2945">
        <v>0</v>
      </c>
      <c r="D34" s="2946">
        <v>0.4788586456498522</v>
      </c>
      <c r="E34" s="2946">
        <v>0.4847274055579216</v>
      </c>
      <c r="F34" s="2946">
        <v>0.42125749664289497</v>
      </c>
      <c r="G34" s="2946">
        <v>0.43324567357951588</v>
      </c>
      <c r="H34" s="2946">
        <v>0.43432706784605252</v>
      </c>
      <c r="I34" s="2946">
        <v>0.4761507500424384</v>
      </c>
      <c r="J34" s="2946">
        <v>0.52460386111441704</v>
      </c>
      <c r="K34" s="2946"/>
      <c r="L34" s="2947"/>
    </row>
    <row r="35" spans="2:12" ht="18" customHeight="1" x14ac:dyDescent="0.25">
      <c r="B35" s="2956" t="s">
        <v>102</v>
      </c>
      <c r="C35" s="2945">
        <v>0.37817069024141448</v>
      </c>
      <c r="D35" s="2946">
        <v>0.37092478158960152</v>
      </c>
      <c r="E35" s="2946">
        <v>0.44964279434462368</v>
      </c>
      <c r="F35" s="2946">
        <v>0.45583992645692545</v>
      </c>
      <c r="G35" s="2946">
        <v>0.43848775533235529</v>
      </c>
      <c r="H35" s="2946">
        <v>0.44990363329091287</v>
      </c>
      <c r="I35" s="2946">
        <v>0.46769600316972909</v>
      </c>
      <c r="J35" s="2946">
        <v>0.47654945023022066</v>
      </c>
      <c r="K35" s="2946">
        <v>0.48724029568590926</v>
      </c>
      <c r="L35" s="2947">
        <v>0.47802413161156371</v>
      </c>
    </row>
    <row r="36" spans="2:12" ht="18" customHeight="1" x14ac:dyDescent="0.25">
      <c r="B36" s="2956" t="s">
        <v>93</v>
      </c>
      <c r="C36" s="2945">
        <v>0.41444368184244645</v>
      </c>
      <c r="D36" s="2946">
        <v>0.43988943652590917</v>
      </c>
      <c r="E36" s="2946">
        <v>0.39598857525809383</v>
      </c>
      <c r="F36" s="2946">
        <v>0.4249665796677064</v>
      </c>
      <c r="G36" s="2946">
        <v>0.41695968192830962</v>
      </c>
      <c r="H36" s="2946">
        <v>0.41341617143886189</v>
      </c>
      <c r="I36" s="2946">
        <v>0.43613380239699479</v>
      </c>
      <c r="J36" s="2946">
        <v>0.46495649378260373</v>
      </c>
      <c r="K36" s="2946">
        <v>0.48676640836730256</v>
      </c>
      <c r="L36" s="2947">
        <v>0.43732355383337945</v>
      </c>
    </row>
    <row r="37" spans="2:12" ht="18" customHeight="1" x14ac:dyDescent="0.25">
      <c r="B37" s="2956" t="s">
        <v>98</v>
      </c>
      <c r="C37" s="2945">
        <v>0.29649913344887346</v>
      </c>
      <c r="D37" s="2946">
        <v>0.37558764271323036</v>
      </c>
      <c r="E37" s="2946">
        <v>0.42069841269841268</v>
      </c>
      <c r="F37" s="2946">
        <v>0.45279946430473755</v>
      </c>
      <c r="G37" s="2946">
        <v>0.45211040121206925</v>
      </c>
      <c r="H37" s="2946">
        <v>0.43737055136657144</v>
      </c>
      <c r="I37" s="2946">
        <v>0.44107768798674157</v>
      </c>
      <c r="J37" s="2946">
        <v>0.46333843157247995</v>
      </c>
      <c r="K37" s="2946">
        <v>0.44412617795376041</v>
      </c>
      <c r="L37" s="2947">
        <v>0.44238597327296914</v>
      </c>
    </row>
    <row r="38" spans="2:12" ht="18" customHeight="1" x14ac:dyDescent="0.25">
      <c r="B38" s="2956" t="s">
        <v>108</v>
      </c>
      <c r="C38" s="2945">
        <v>0.49869655891553699</v>
      </c>
      <c r="D38" s="2946">
        <v>0.50542137570994206</v>
      </c>
      <c r="E38" s="2946">
        <v>0.48719038300251605</v>
      </c>
      <c r="F38" s="2946">
        <v>0.46948671558588262</v>
      </c>
      <c r="G38" s="2946">
        <v>0.44445779513367378</v>
      </c>
      <c r="H38" s="2946">
        <v>0.44768951091141473</v>
      </c>
      <c r="I38" s="2946">
        <v>0.44291131954085261</v>
      </c>
      <c r="J38" s="2946">
        <v>0.44970800151687523</v>
      </c>
      <c r="K38" s="2946">
        <v>0.45423986399464222</v>
      </c>
      <c r="L38" s="2947">
        <v>0.46992481203007519</v>
      </c>
    </row>
    <row r="39" spans="2:12" ht="18" customHeight="1" x14ac:dyDescent="0.25">
      <c r="B39" s="2956" t="s">
        <v>99</v>
      </c>
      <c r="C39" s="2945">
        <v>0.51243676983136222</v>
      </c>
      <c r="D39" s="2946">
        <v>0.49336377857749159</v>
      </c>
      <c r="E39" s="2946">
        <v>0.45104944187239326</v>
      </c>
      <c r="F39" s="2946">
        <v>0.44088477740400644</v>
      </c>
      <c r="G39" s="2946">
        <v>0.43369754174699471</v>
      </c>
      <c r="H39" s="2946">
        <v>0.43325475393405311</v>
      </c>
      <c r="I39" s="2946">
        <v>0.42863653738716223</v>
      </c>
      <c r="J39" s="2946">
        <v>0.44964471378924087</v>
      </c>
      <c r="K39" s="2946">
        <v>0.45969343239043226</v>
      </c>
      <c r="L39" s="2947">
        <v>0.45627809617969195</v>
      </c>
    </row>
    <row r="40" spans="2:12" ht="18" customHeight="1" x14ac:dyDescent="0.25">
      <c r="B40" s="2956" t="s">
        <v>112</v>
      </c>
      <c r="C40" s="2945">
        <v>0.48721210767081663</v>
      </c>
      <c r="D40" s="2946">
        <v>0.41319078272368787</v>
      </c>
      <c r="E40" s="2946">
        <v>0.43651868460858378</v>
      </c>
      <c r="F40" s="2946">
        <v>0.4112334764806837</v>
      </c>
      <c r="G40" s="2946">
        <v>0.41284767739387973</v>
      </c>
      <c r="H40" s="2946">
        <v>0.41977600986350699</v>
      </c>
      <c r="I40" s="2946">
        <v>0.43080788048774132</v>
      </c>
      <c r="J40" s="2946">
        <v>0.4439828527403511</v>
      </c>
      <c r="K40" s="2946"/>
      <c r="L40" s="2947"/>
    </row>
    <row r="41" spans="2:12" ht="18" customHeight="1" x14ac:dyDescent="0.25">
      <c r="B41" s="2956" t="s">
        <v>91</v>
      </c>
      <c r="C41" s="2945">
        <v>0.36925164161285073</v>
      </c>
      <c r="D41" s="2946">
        <v>0.41371607983852882</v>
      </c>
      <c r="E41" s="2946">
        <v>0.44553742347567332</v>
      </c>
      <c r="F41" s="2946">
        <v>0.41449715141223636</v>
      </c>
      <c r="G41" s="2946">
        <v>0.4152880857282954</v>
      </c>
      <c r="H41" s="2946">
        <v>0.40553010260050332</v>
      </c>
      <c r="I41" s="2946">
        <v>0.43906408460906937</v>
      </c>
      <c r="J41" s="2946">
        <v>0.44114243350270327</v>
      </c>
      <c r="K41" s="2946">
        <v>0.4167996389600761</v>
      </c>
      <c r="L41" s="2947">
        <v>0.38538363121777225</v>
      </c>
    </row>
    <row r="42" spans="2:12" ht="18" customHeight="1" x14ac:dyDescent="0.25">
      <c r="B42" s="2956" t="s">
        <v>92</v>
      </c>
      <c r="C42" s="2945">
        <v>0.36529090940176784</v>
      </c>
      <c r="D42" s="2946">
        <v>0.36619044165639275</v>
      </c>
      <c r="E42" s="2946">
        <v>0.40021153151870476</v>
      </c>
      <c r="F42" s="2946">
        <v>0.40704014405075434</v>
      </c>
      <c r="G42" s="2946">
        <v>0.41001877812672</v>
      </c>
      <c r="H42" s="2946">
        <v>0.41740692683900588</v>
      </c>
      <c r="I42" s="2946">
        <v>0.43186148223593551</v>
      </c>
      <c r="J42" s="2946">
        <v>0.4376807055619078</v>
      </c>
      <c r="K42" s="2946">
        <v>0.4520459971831971</v>
      </c>
      <c r="L42" s="2947">
        <v>0.42431886676894531</v>
      </c>
    </row>
    <row r="43" spans="2:12" ht="18" customHeight="1" x14ac:dyDescent="0.25">
      <c r="B43" s="2956" t="s">
        <v>100</v>
      </c>
      <c r="C43" s="2945">
        <v>0.36681993212035663</v>
      </c>
      <c r="D43" s="2946">
        <v>0.37358630806845966</v>
      </c>
      <c r="E43" s="2946">
        <v>0.41777940271142883</v>
      </c>
      <c r="F43" s="2946">
        <v>0.4080739727932145</v>
      </c>
      <c r="G43" s="2946">
        <v>0.40082546883048265</v>
      </c>
      <c r="H43" s="2946">
        <v>0.40135769972967267</v>
      </c>
      <c r="I43" s="2946">
        <v>0.4037542038702468</v>
      </c>
      <c r="J43" s="2946">
        <v>0.43369413407821228</v>
      </c>
      <c r="K43" s="2946">
        <v>0.44349156514319438</v>
      </c>
      <c r="L43" s="2947">
        <v>0.44015635278770204</v>
      </c>
    </row>
    <row r="44" spans="2:12" ht="18" customHeight="1" x14ac:dyDescent="0.25">
      <c r="B44" s="2956" t="s">
        <v>110</v>
      </c>
      <c r="C44" s="2945"/>
      <c r="D44" s="2946">
        <v>0.39211742308944503</v>
      </c>
      <c r="E44" s="2946">
        <v>0.41272424779927247</v>
      </c>
      <c r="F44" s="2946">
        <v>0.40931135198511304</v>
      </c>
      <c r="G44" s="2946">
        <v>0.40272353928376853</v>
      </c>
      <c r="H44" s="2946">
        <v>0.3981869519988111</v>
      </c>
      <c r="I44" s="2946">
        <v>0.40217175606849331</v>
      </c>
      <c r="J44" s="2946">
        <v>0.42131006666688675</v>
      </c>
      <c r="K44" s="2946">
        <v>0.41885042744402345</v>
      </c>
      <c r="L44" s="2947">
        <v>0.41276010960617648</v>
      </c>
    </row>
    <row r="45" spans="2:12" ht="18" customHeight="1" x14ac:dyDescent="0.25">
      <c r="B45" s="2956" t="s">
        <v>114</v>
      </c>
      <c r="C45" s="2945">
        <v>0.45313881520778071</v>
      </c>
      <c r="D45" s="2946">
        <v>0.46974439227960357</v>
      </c>
      <c r="E45" s="2946">
        <v>0.46509004911770058</v>
      </c>
      <c r="F45" s="2946">
        <v>0.42681220962182143</v>
      </c>
      <c r="G45" s="2946">
        <v>0.41762034073643034</v>
      </c>
      <c r="H45" s="2946">
        <v>0.4175465450456079</v>
      </c>
      <c r="I45" s="2946">
        <v>0.43294251074229667</v>
      </c>
      <c r="J45" s="2946">
        <v>0.41965190304093392</v>
      </c>
      <c r="K45" s="2946">
        <v>0.41509708939997503</v>
      </c>
      <c r="L45" s="2947">
        <v>0.40113889306149203</v>
      </c>
    </row>
    <row r="46" spans="2:12" ht="18" customHeight="1" x14ac:dyDescent="0.25">
      <c r="B46" s="2956" t="s">
        <v>109</v>
      </c>
      <c r="C46" s="2945"/>
      <c r="D46" s="2946">
        <v>0.38793831350095331</v>
      </c>
      <c r="E46" s="2946">
        <v>0.40723065787334561</v>
      </c>
      <c r="F46" s="2946">
        <v>0.40696980883199135</v>
      </c>
      <c r="G46" s="2946">
        <v>0.39909271863217505</v>
      </c>
      <c r="H46" s="2946">
        <v>0.39359365168233146</v>
      </c>
      <c r="I46" s="2946">
        <v>0.39586304141411205</v>
      </c>
      <c r="J46" s="2946">
        <v>0.41584456067956388</v>
      </c>
      <c r="K46" s="2946">
        <v>0.41189268267505114</v>
      </c>
      <c r="L46" s="2947">
        <v>0.40709380488542535</v>
      </c>
    </row>
    <row r="47" spans="2:12" ht="18" customHeight="1" x14ac:dyDescent="0.25">
      <c r="B47" s="2959" t="s">
        <v>117</v>
      </c>
      <c r="C47" s="2960"/>
      <c r="D47" s="2961">
        <v>0.38044147004459805</v>
      </c>
      <c r="E47" s="2961">
        <v>0.40043469203353732</v>
      </c>
      <c r="F47" s="2961">
        <v>0.39712342090863323</v>
      </c>
      <c r="G47" s="2961">
        <v>0.39073177136464882</v>
      </c>
      <c r="H47" s="2961">
        <v>0.38633026856460334</v>
      </c>
      <c r="I47" s="2961">
        <v>0.39019641841881109</v>
      </c>
      <c r="J47" s="2961">
        <v>0.40876485376365435</v>
      </c>
      <c r="K47" s="2961">
        <v>0.40637845441839493</v>
      </c>
      <c r="L47" s="2962">
        <v>0.40046948599507448</v>
      </c>
    </row>
    <row r="48" spans="2:12" ht="18" customHeight="1" x14ac:dyDescent="0.25">
      <c r="B48" s="2959" t="s">
        <v>116</v>
      </c>
      <c r="C48" s="2960"/>
      <c r="D48" s="2961">
        <v>0.37638680044385298</v>
      </c>
      <c r="E48" s="2961">
        <v>0.39510468294907725</v>
      </c>
      <c r="F48" s="2961">
        <v>0.39485160112483525</v>
      </c>
      <c r="G48" s="2961">
        <v>0.38720906447935594</v>
      </c>
      <c r="H48" s="2961">
        <v>0.38187374145853997</v>
      </c>
      <c r="I48" s="2961">
        <v>0.3840755563099697</v>
      </c>
      <c r="J48" s="2961">
        <v>0.40346209237148756</v>
      </c>
      <c r="K48" s="2961">
        <v>0.39962788815370964</v>
      </c>
      <c r="L48" s="2962">
        <v>0.39497190498809259</v>
      </c>
    </row>
    <row r="49" spans="2:12" ht="18" customHeight="1" x14ac:dyDescent="0.25">
      <c r="B49" s="2956" t="s">
        <v>90</v>
      </c>
      <c r="C49" s="2945">
        <v>0.37135946917894952</v>
      </c>
      <c r="D49" s="2946">
        <v>0.38359016597719392</v>
      </c>
      <c r="E49" s="2946">
        <v>0.44036080581734116</v>
      </c>
      <c r="F49" s="2946">
        <v>0.40044970086814757</v>
      </c>
      <c r="G49" s="2946">
        <v>0.38742150729423819</v>
      </c>
      <c r="H49" s="2946">
        <v>0.37213320085958529</v>
      </c>
      <c r="I49" s="2946">
        <v>0.37618769609127084</v>
      </c>
      <c r="J49" s="2946">
        <v>0.40192887550672057</v>
      </c>
      <c r="K49" s="2946">
        <v>0.39341677013837006</v>
      </c>
      <c r="L49" s="2947">
        <v>0.39125441311695691</v>
      </c>
    </row>
    <row r="50" spans="2:12" ht="18" customHeight="1" x14ac:dyDescent="0.25">
      <c r="B50" s="2956" t="s">
        <v>97</v>
      </c>
      <c r="C50" s="2945">
        <v>0.54593500120113936</v>
      </c>
      <c r="D50" s="2946">
        <v>0.53961606429591613</v>
      </c>
      <c r="E50" s="2946">
        <v>0.53907310451813073</v>
      </c>
      <c r="F50" s="2946">
        <v>0.39632153125123076</v>
      </c>
      <c r="G50" s="2946">
        <v>0.42736023230385917</v>
      </c>
      <c r="H50" s="2946">
        <v>0.37908994334277618</v>
      </c>
      <c r="I50" s="2946">
        <v>0.39199413722072574</v>
      </c>
      <c r="J50" s="2946">
        <v>0.40066092004266257</v>
      </c>
      <c r="K50" s="2946">
        <v>0.45217549659597117</v>
      </c>
      <c r="L50" s="2947">
        <v>0.41850533807829182</v>
      </c>
    </row>
    <row r="51" spans="2:12" ht="18" customHeight="1" x14ac:dyDescent="0.25">
      <c r="B51" s="2956" t="s">
        <v>106</v>
      </c>
      <c r="C51" s="2945">
        <v>0.45497033816255039</v>
      </c>
      <c r="D51" s="2946">
        <v>0.39101426173483561</v>
      </c>
      <c r="E51" s="2946">
        <v>0.37417865988191046</v>
      </c>
      <c r="F51" s="2946">
        <v>0.35591867299649599</v>
      </c>
      <c r="G51" s="2946">
        <v>0.35033236356592207</v>
      </c>
      <c r="H51" s="2946">
        <v>0.36697314703407219</v>
      </c>
      <c r="I51" s="2946">
        <v>0.38201848274421762</v>
      </c>
      <c r="J51" s="2946">
        <v>0.39297591316469616</v>
      </c>
      <c r="K51" s="2946">
        <v>0.38388255964871493</v>
      </c>
      <c r="L51" s="2947">
        <v>0.37743850207490232</v>
      </c>
    </row>
    <row r="52" spans="2:12" ht="18" customHeight="1" x14ac:dyDescent="0.25">
      <c r="B52" s="2956" t="s">
        <v>115</v>
      </c>
      <c r="C52" s="2945">
        <v>0.4356893273450983</v>
      </c>
      <c r="D52" s="2946">
        <v>0.41947289008086269</v>
      </c>
      <c r="E52" s="2946">
        <v>0.38349595403436204</v>
      </c>
      <c r="F52" s="2946">
        <v>0.37485364714764602</v>
      </c>
      <c r="G52" s="2946">
        <v>0.3687428407941038</v>
      </c>
      <c r="H52" s="2946">
        <v>0.36836636912826171</v>
      </c>
      <c r="I52" s="2946">
        <v>0.36443982095820937</v>
      </c>
      <c r="J52" s="2946">
        <v>0.38230161149361724</v>
      </c>
      <c r="K52" s="2946">
        <v>0.39084533767757951</v>
      </c>
      <c r="L52" s="2947">
        <v>0.38794151495462287</v>
      </c>
    </row>
    <row r="53" spans="2:12" ht="18" customHeight="1" x14ac:dyDescent="0.25">
      <c r="B53" s="2956" t="s">
        <v>113</v>
      </c>
      <c r="C53" s="2945">
        <v>0.35022519044518818</v>
      </c>
      <c r="D53" s="2946">
        <v>0.36175983132808531</v>
      </c>
      <c r="E53" s="2946">
        <v>0.41529962174643553</v>
      </c>
      <c r="F53" s="2946">
        <v>0.37765988049353755</v>
      </c>
      <c r="G53" s="2946">
        <v>0.36537312883033846</v>
      </c>
      <c r="H53" s="2946">
        <v>0.3509548886155438</v>
      </c>
      <c r="I53" s="2946">
        <v>0.35477864021615785</v>
      </c>
      <c r="J53" s="2946">
        <v>0.37905487446162262</v>
      </c>
      <c r="K53" s="2946">
        <v>0.37102719785407257</v>
      </c>
      <c r="L53" s="2947">
        <v>0.36898790180135771</v>
      </c>
    </row>
    <row r="54" spans="2:12" ht="18" customHeight="1" x14ac:dyDescent="0.25">
      <c r="B54" s="2956" t="s">
        <v>94</v>
      </c>
      <c r="C54" s="2945">
        <v>0.39457600256278397</v>
      </c>
      <c r="D54" s="2946">
        <v>0.36806696921378634</v>
      </c>
      <c r="E54" s="2946">
        <v>0.39867577597840753</v>
      </c>
      <c r="F54" s="2946">
        <v>0.43636453088869576</v>
      </c>
      <c r="G54" s="2946">
        <v>0.42835388318514517</v>
      </c>
      <c r="H54" s="2946">
        <v>0.41530154815271553</v>
      </c>
      <c r="I54" s="2946">
        <v>0.37612249897066258</v>
      </c>
      <c r="J54" s="2946">
        <v>0.37805790796258371</v>
      </c>
      <c r="K54" s="2946">
        <v>0.40271356177936862</v>
      </c>
      <c r="L54" s="2947">
        <v>0.39686123711654414</v>
      </c>
    </row>
    <row r="55" spans="2:12" ht="18" customHeight="1" x14ac:dyDescent="0.25">
      <c r="B55" s="2956" t="s">
        <v>103</v>
      </c>
      <c r="C55" s="2945">
        <v>0.38337619486632052</v>
      </c>
      <c r="D55" s="2946">
        <v>0.37763112787110042</v>
      </c>
      <c r="E55" s="2946">
        <v>0.36360970883687727</v>
      </c>
      <c r="F55" s="2946">
        <v>0.41765281327905585</v>
      </c>
      <c r="G55" s="2946">
        <v>0.39805757545572268</v>
      </c>
      <c r="H55" s="2946">
        <v>0.38745865230129478</v>
      </c>
      <c r="I55" s="2946">
        <v>0.35905651796419563</v>
      </c>
      <c r="J55" s="2946">
        <v>0.36021048409431672</v>
      </c>
      <c r="K55" s="2946">
        <v>0.36813553182907055</v>
      </c>
      <c r="L55" s="2947">
        <v>0.34579056053794943</v>
      </c>
    </row>
    <row r="56" spans="2:12" ht="18" customHeight="1" x14ac:dyDescent="0.25">
      <c r="B56" s="2956" t="s">
        <v>107</v>
      </c>
      <c r="C56" s="2945">
        <v>0.35808018917304529</v>
      </c>
      <c r="D56" s="2946">
        <v>0.33174104336895033</v>
      </c>
      <c r="E56" s="2946">
        <v>0.34554626604356686</v>
      </c>
      <c r="F56" s="2946">
        <v>0.33294487310011939</v>
      </c>
      <c r="G56" s="2946">
        <v>0.34667261918506942</v>
      </c>
      <c r="H56" s="2946">
        <v>0.32939636719466697</v>
      </c>
      <c r="I56" s="2946">
        <v>0.31956600220511472</v>
      </c>
      <c r="J56" s="2946">
        <v>0.36000035866880076</v>
      </c>
      <c r="K56" s="2946">
        <v>0.35909464622527448</v>
      </c>
      <c r="L56" s="2947">
        <v>0.34317324728268417</v>
      </c>
    </row>
    <row r="57" spans="2:12" ht="18" customHeight="1" x14ac:dyDescent="0.25">
      <c r="B57" s="2963" t="s">
        <v>105</v>
      </c>
      <c r="C57" s="2964">
        <v>0.22558922558922559</v>
      </c>
      <c r="D57" s="2965">
        <v>0.30024719528427457</v>
      </c>
      <c r="E57" s="2965">
        <v>0.35930137266953494</v>
      </c>
      <c r="F57" s="2965">
        <v>0.36354273944387228</v>
      </c>
      <c r="G57" s="2965">
        <v>0.35607764725485297</v>
      </c>
      <c r="H57" s="2965">
        <v>0.34825599501712862</v>
      </c>
      <c r="I57" s="2965">
        <v>0.36747012355681585</v>
      </c>
      <c r="J57" s="2965">
        <v>0.35210602759622367</v>
      </c>
      <c r="K57" s="2965">
        <v>0.32382428599696589</v>
      </c>
      <c r="L57" s="2966">
        <v>0.3532874246363974</v>
      </c>
    </row>
    <row r="58" spans="2:12" ht="18" customHeight="1" x14ac:dyDescent="0.25">
      <c r="B58" s="2956" t="s">
        <v>95</v>
      </c>
      <c r="C58" s="2945">
        <v>0.2870293353632889</v>
      </c>
      <c r="D58" s="2946">
        <v>0.26641034371614114</v>
      </c>
      <c r="E58" s="2946">
        <v>0.31677150038141499</v>
      </c>
      <c r="F58" s="2946">
        <v>0.32984437123272348</v>
      </c>
      <c r="G58" s="2946">
        <v>0.33109559195851396</v>
      </c>
      <c r="H58" s="2946">
        <v>0.32725653487590034</v>
      </c>
      <c r="I58" s="2946">
        <v>0.34477414172353477</v>
      </c>
      <c r="J58" s="2946">
        <v>0.35162073243614805</v>
      </c>
      <c r="K58" s="2946">
        <v>0.34855496336958131</v>
      </c>
      <c r="L58" s="2947"/>
    </row>
    <row r="59" spans="2:12" ht="18" customHeight="1" x14ac:dyDescent="0.25">
      <c r="B59" s="2956" t="s">
        <v>104</v>
      </c>
      <c r="C59" s="2945">
        <v>0.39225503469662237</v>
      </c>
      <c r="D59" s="2946">
        <v>0.3489478548832699</v>
      </c>
      <c r="E59" s="2946">
        <v>0.35159757654563528</v>
      </c>
      <c r="F59" s="2946">
        <v>0.34616287384124056</v>
      </c>
      <c r="G59" s="2946">
        <v>0.34047868617195276</v>
      </c>
      <c r="H59" s="2946">
        <v>0.34186255897001844</v>
      </c>
      <c r="I59" s="2946">
        <v>0.36296727594474359</v>
      </c>
      <c r="J59" s="2946">
        <v>0.34614027285150489</v>
      </c>
      <c r="K59" s="2946">
        <v>0.33537198691702957</v>
      </c>
      <c r="L59" s="2947">
        <v>0.33737060824632492</v>
      </c>
    </row>
    <row r="60" spans="2:12" ht="18" customHeight="1" x14ac:dyDescent="0.25">
      <c r="B60" s="2957" t="s">
        <v>96</v>
      </c>
      <c r="C60" s="2948">
        <v>0.32174411838058026</v>
      </c>
      <c r="D60" s="2949">
        <v>0.3214499025362299</v>
      </c>
      <c r="E60" s="2949">
        <v>0.32819564933600748</v>
      </c>
      <c r="F60" s="2949">
        <v>0.30802007877698218</v>
      </c>
      <c r="G60" s="2949">
        <v>0.30058616982436775</v>
      </c>
      <c r="H60" s="2949">
        <v>0.30731775594931171</v>
      </c>
      <c r="I60" s="2949">
        <v>0.31255399966970021</v>
      </c>
      <c r="J60" s="2949">
        <v>0.33470497453287867</v>
      </c>
      <c r="K60" s="2949">
        <v>0.31026795174384192</v>
      </c>
      <c r="L60" s="2950">
        <v>0.32747288470199415</v>
      </c>
    </row>
    <row r="61" spans="2:12" x14ac:dyDescent="0.25">
      <c r="B61" s="3142" t="s">
        <v>186</v>
      </c>
    </row>
    <row r="62" spans="2:12" x14ac:dyDescent="0.25">
      <c r="K62" s="2938"/>
      <c r="L62" s="2938"/>
    </row>
  </sheetData>
  <sortState ref="B33:L60">
    <sortCondition descending="1" ref="J33:J60"/>
  </sortState>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O62"/>
  <sheetViews>
    <sheetView topLeftCell="A31" workbookViewId="0">
      <selection activeCell="N48" sqref="N48"/>
    </sheetView>
  </sheetViews>
  <sheetFormatPr baseColWidth="10" defaultRowHeight="15" x14ac:dyDescent="0.25"/>
  <cols>
    <col min="2" max="2" width="23.7109375" customWidth="1"/>
  </cols>
  <sheetData>
    <row r="2" spans="1:15" x14ac:dyDescent="0.25">
      <c r="A2" t="s">
        <v>83</v>
      </c>
      <c r="C2">
        <v>1995</v>
      </c>
      <c r="D2">
        <v>2000</v>
      </c>
      <c r="E2">
        <v>2008</v>
      </c>
      <c r="F2">
        <v>2017</v>
      </c>
      <c r="G2">
        <f>F2+1</f>
        <v>2018</v>
      </c>
      <c r="H2">
        <f t="shared" ref="H2:L2" si="0">G2+1</f>
        <v>2019</v>
      </c>
      <c r="I2">
        <f t="shared" si="0"/>
        <v>2020</v>
      </c>
      <c r="J2">
        <f t="shared" si="0"/>
        <v>2021</v>
      </c>
      <c r="K2">
        <f t="shared" si="0"/>
        <v>2022</v>
      </c>
      <c r="L2">
        <f t="shared" si="0"/>
        <v>2023</v>
      </c>
    </row>
    <row r="3" spans="1:15" x14ac:dyDescent="0.25">
      <c r="B3" t="s">
        <v>90</v>
      </c>
      <c r="C3" s="2938">
        <f>'Table (2)'!C10</f>
        <v>0.37135946917894952</v>
      </c>
      <c r="D3" s="2938">
        <f>'Table (2)'!H10</f>
        <v>0.38359016597719392</v>
      </c>
      <c r="E3" s="2938">
        <f>'Table (2)'!P10</f>
        <v>0.44036080581734116</v>
      </c>
      <c r="F3" s="2938">
        <f>'Table (2)'!Y10</f>
        <v>0.40044970086814757</v>
      </c>
      <c r="G3" s="2938">
        <f>'Table (2)'!Z10</f>
        <v>0.38742150729423819</v>
      </c>
      <c r="H3" s="2938">
        <f>'Table (2)'!AA10</f>
        <v>0.37213320085958529</v>
      </c>
      <c r="I3" s="2938">
        <f>'Table (2)'!AB10</f>
        <v>0.37618769609127084</v>
      </c>
      <c r="J3" s="2938">
        <f>'Table (2)'!AC10</f>
        <v>0.40192887550672057</v>
      </c>
      <c r="K3" s="2938">
        <f>'Table (2)'!AD10</f>
        <v>0.39341677013837006</v>
      </c>
      <c r="L3" s="2938">
        <f>'Table (2)'!AE10</f>
        <v>0.39125441311695691</v>
      </c>
      <c r="O3" s="2941">
        <v>0.36899999999999999</v>
      </c>
    </row>
    <row r="4" spans="1:15" x14ac:dyDescent="0.25">
      <c r="B4" t="s">
        <v>113</v>
      </c>
      <c r="C4" s="2938">
        <f t="shared" ref="C4:H4" si="1">C3*$O4/$O3</f>
        <v>0.35022519044518818</v>
      </c>
      <c r="D4" s="2938">
        <f t="shared" si="1"/>
        <v>0.36175983132808531</v>
      </c>
      <c r="E4" s="2938">
        <f t="shared" si="1"/>
        <v>0.41529962174643553</v>
      </c>
      <c r="F4" s="2938">
        <f t="shared" si="1"/>
        <v>0.37765988049353755</v>
      </c>
      <c r="G4" s="2938">
        <f t="shared" si="1"/>
        <v>0.36537312883033846</v>
      </c>
      <c r="H4" s="2938">
        <f t="shared" si="1"/>
        <v>0.3509548886155438</v>
      </c>
      <c r="I4" s="2938">
        <f>I3*$O4/$O3</f>
        <v>0.35477864021615785</v>
      </c>
      <c r="J4" s="2938">
        <f t="shared" ref="J4:L4" si="2">J3*$O4/$O3</f>
        <v>0.37905487446162262</v>
      </c>
      <c r="K4" s="2938">
        <f t="shared" si="2"/>
        <v>0.37102719785407257</v>
      </c>
      <c r="L4" s="2938">
        <f t="shared" si="2"/>
        <v>0.36898790180135771</v>
      </c>
      <c r="O4" s="2941">
        <v>0.34799999999999998</v>
      </c>
    </row>
    <row r="5" spans="1:15" x14ac:dyDescent="0.25">
      <c r="B5" t="s">
        <v>91</v>
      </c>
      <c r="C5" s="2938">
        <f>'Table (2)'!C25</f>
        <v>0.36925164161285073</v>
      </c>
      <c r="D5" s="2938">
        <f>'Table (2)'!H25</f>
        <v>0.41371607983852882</v>
      </c>
      <c r="E5" s="2938">
        <f>'Table (2)'!P25</f>
        <v>0.44553742347567332</v>
      </c>
      <c r="F5" s="2938">
        <f>'Table (2)'!Y25</f>
        <v>0.41449715141223636</v>
      </c>
      <c r="G5" s="2938">
        <f>'Table (2)'!Z25</f>
        <v>0.4152880857282954</v>
      </c>
      <c r="H5" s="2938">
        <f>'Table (2)'!AA25</f>
        <v>0.40553010260050332</v>
      </c>
      <c r="I5" s="2938">
        <f>'Table (2)'!AB25</f>
        <v>0.43906408460906937</v>
      </c>
      <c r="J5" s="2938">
        <f>'Table (2)'!AC25</f>
        <v>0.44114243350270327</v>
      </c>
      <c r="K5" s="2938">
        <f>'Table (2)'!AD25</f>
        <v>0.4167996389600761</v>
      </c>
      <c r="L5" s="2938">
        <f>'Table (2)'!AE25</f>
        <v>0.38538363121777225</v>
      </c>
    </row>
    <row r="6" spans="1:15" x14ac:dyDescent="0.25">
      <c r="B6" t="s">
        <v>92</v>
      </c>
      <c r="C6" s="2938">
        <f>'Table (2)'!C35</f>
        <v>0.36529090940176784</v>
      </c>
      <c r="D6" s="2938">
        <f>'Table (2)'!H35</f>
        <v>0.36619044165639275</v>
      </c>
      <c r="E6" s="2938">
        <f>'Table (2)'!P35</f>
        <v>0.40021153151870476</v>
      </c>
      <c r="F6" s="2938">
        <f>'Table (2)'!Y35</f>
        <v>0.40704014405075434</v>
      </c>
      <c r="G6" s="2938">
        <f>'Table (2)'!Z35</f>
        <v>0.41001877812672</v>
      </c>
      <c r="H6" s="2938">
        <f>'Table (2)'!AA35</f>
        <v>0.41740692683900588</v>
      </c>
      <c r="I6" s="2938">
        <f>'Table (2)'!AB35</f>
        <v>0.43186148223593551</v>
      </c>
      <c r="J6" s="2938">
        <f>'Table (2)'!AC35</f>
        <v>0.4376807055619078</v>
      </c>
      <c r="K6" s="2938">
        <f>'Table (2)'!AD35</f>
        <v>0.4520459971831971</v>
      </c>
      <c r="L6" s="2938">
        <f>'Table (2)'!AE35</f>
        <v>0.42431886676894531</v>
      </c>
    </row>
    <row r="7" spans="1:15" x14ac:dyDescent="0.25">
      <c r="B7" t="s">
        <v>93</v>
      </c>
      <c r="C7" s="2938">
        <f>'Table (2)'!C51</f>
        <v>0.41444368184244645</v>
      </c>
      <c r="D7" s="2938">
        <f>'Table (2)'!H51</f>
        <v>0.43988943652590917</v>
      </c>
      <c r="E7" s="2938">
        <f>'Table (2)'!P51</f>
        <v>0.39598857525809383</v>
      </c>
      <c r="F7" s="2938">
        <f>'Table (2)'!Y51</f>
        <v>0.4249665796677064</v>
      </c>
      <c r="G7" s="2938">
        <f>'Table (2)'!Z51</f>
        <v>0.41695968192830962</v>
      </c>
      <c r="H7" s="2938">
        <f>'Table (2)'!AA51</f>
        <v>0.41341617143886189</v>
      </c>
      <c r="I7" s="2938">
        <f>'Table (2)'!AB51</f>
        <v>0.43613380239699479</v>
      </c>
      <c r="J7" s="2938">
        <f>'Table (2)'!AC51</f>
        <v>0.46495649378260373</v>
      </c>
      <c r="K7" s="2938">
        <f>'Table (2)'!AD51</f>
        <v>0.48676640836730256</v>
      </c>
      <c r="L7" s="2938">
        <f>'Table (2)'!AE51</f>
        <v>0.43732355383337945</v>
      </c>
    </row>
    <row r="8" spans="1:15" x14ac:dyDescent="0.25">
      <c r="B8" t="s">
        <v>94</v>
      </c>
      <c r="C8" s="2938">
        <f>'Table (2)'!C61</f>
        <v>0.39457600256278397</v>
      </c>
      <c r="D8" s="2938">
        <f>'Table (2)'!H61</f>
        <v>0.36806696921378634</v>
      </c>
      <c r="E8" s="2938">
        <f>'Table (2)'!P61</f>
        <v>0.39867577597840753</v>
      </c>
      <c r="F8" s="2938">
        <f>'Table (2)'!Y61</f>
        <v>0.43636453088869576</v>
      </c>
      <c r="G8" s="2938">
        <f>'Table (2)'!Z61</f>
        <v>0.42835388318514517</v>
      </c>
      <c r="H8" s="2938">
        <f>'Table (2)'!AA61</f>
        <v>0.41530154815271553</v>
      </c>
      <c r="I8" s="2938">
        <f>'Table (2)'!AB61</f>
        <v>0.37612249897066258</v>
      </c>
      <c r="J8" s="2938">
        <f>'Table (2)'!AC61</f>
        <v>0.37805790796258371</v>
      </c>
      <c r="K8" s="2938">
        <f>'Table (2)'!AD61</f>
        <v>0.40271356177936862</v>
      </c>
      <c r="L8" s="2938">
        <f>'Table (2)'!AE61</f>
        <v>0.39686123711654414</v>
      </c>
    </row>
    <row r="9" spans="1:15" x14ac:dyDescent="0.25">
      <c r="B9" t="s">
        <v>95</v>
      </c>
      <c r="C9" s="2938">
        <f>'Table (2)'!C71</f>
        <v>0.2870293353632889</v>
      </c>
      <c r="D9" s="2938">
        <f>'Table (2)'!H71</f>
        <v>0.26641034371614114</v>
      </c>
      <c r="E9" s="2938">
        <f>'Table (2)'!P71</f>
        <v>0.31677150038141499</v>
      </c>
      <c r="F9" s="2938">
        <f>'Table (2)'!Y71</f>
        <v>0.32984437123272348</v>
      </c>
      <c r="G9" s="2938">
        <f>'Table (2)'!Z71</f>
        <v>0.33109559195851396</v>
      </c>
      <c r="H9" s="2938">
        <f>'Table (2)'!AA71</f>
        <v>0.32725653487590034</v>
      </c>
      <c r="I9" s="2938">
        <f>'Table (2)'!AB71</f>
        <v>0.34477414172353477</v>
      </c>
      <c r="J9" s="2938">
        <f>'Table (2)'!AC71</f>
        <v>0.35162073243614805</v>
      </c>
      <c r="K9" s="2938">
        <f>'Table (2)'!AD71</f>
        <v>0.34855496336958131</v>
      </c>
      <c r="L9" s="2938"/>
    </row>
    <row r="10" spans="1:15" x14ac:dyDescent="0.25">
      <c r="B10" t="s">
        <v>114</v>
      </c>
      <c r="C10" s="2938">
        <f>'Table (2)'!C81</f>
        <v>0.45313881520778071</v>
      </c>
      <c r="D10" s="2938">
        <f>'Table (2)'!H81</f>
        <v>0.46974439227960357</v>
      </c>
      <c r="E10" s="2938">
        <f>'Table (2)'!P81</f>
        <v>0.46509004911770058</v>
      </c>
      <c r="F10" s="2938">
        <f>'Table (2)'!Y81</f>
        <v>0.42681220962182143</v>
      </c>
      <c r="G10" s="2938">
        <f>'Table (2)'!Z81</f>
        <v>0.41762034073643034</v>
      </c>
      <c r="H10" s="2938">
        <f>'Table (2)'!AA81</f>
        <v>0.4175465450456079</v>
      </c>
      <c r="I10" s="2938">
        <f>'Table (2)'!AB81</f>
        <v>0.43294251074229667</v>
      </c>
      <c r="J10" s="2938">
        <f>'Table (2)'!AC81</f>
        <v>0.41965190304093392</v>
      </c>
      <c r="K10" s="2938">
        <f>'Table (2)'!AD81</f>
        <v>0.41509708939997503</v>
      </c>
      <c r="L10" s="2938">
        <f>'Table (2)'!AE81</f>
        <v>0.40113889306149203</v>
      </c>
    </row>
    <row r="11" spans="1:15" x14ac:dyDescent="0.25">
      <c r="B11" t="s">
        <v>96</v>
      </c>
      <c r="C11" s="2938">
        <f>'Table (2)'!C91</f>
        <v>0.32174411838058026</v>
      </c>
      <c r="D11" s="2938">
        <f>'Table (2)'!H91</f>
        <v>0.3214499025362299</v>
      </c>
      <c r="E11" s="2938">
        <f>'Table (2)'!P91</f>
        <v>0.32819564933600748</v>
      </c>
      <c r="F11" s="2938">
        <f>'Table (2)'!Y91</f>
        <v>0.30802007877698218</v>
      </c>
      <c r="G11" s="2938">
        <f>'Table (2)'!Z91</f>
        <v>0.30058616982436775</v>
      </c>
      <c r="H11" s="2938">
        <f>'Table (2)'!AA91</f>
        <v>0.30731775594931171</v>
      </c>
      <c r="I11" s="2938">
        <f>'Table (2)'!AB91</f>
        <v>0.31255399966970021</v>
      </c>
      <c r="J11" s="2938">
        <f>'Table (2)'!AC91</f>
        <v>0.33470497453287867</v>
      </c>
      <c r="K11" s="2938">
        <f>'Table (2)'!AD91</f>
        <v>0.31026795174384192</v>
      </c>
      <c r="L11" s="2938">
        <f>'Table (2)'!AE91</f>
        <v>0.32747288470199415</v>
      </c>
    </row>
    <row r="12" spans="1:15" x14ac:dyDescent="0.25">
      <c r="B12" t="s">
        <v>97</v>
      </c>
      <c r="C12" s="2938">
        <f>'Table (2)'!C101</f>
        <v>0.54593500120113936</v>
      </c>
      <c r="D12" s="2938">
        <f>'Table (2)'!H101</f>
        <v>0.53961606429591613</v>
      </c>
      <c r="E12" s="2938">
        <f>'Table (2)'!P101</f>
        <v>0.53907310451813073</v>
      </c>
      <c r="F12" s="2938">
        <f>'Table (2)'!Y101</f>
        <v>0.39632153125123076</v>
      </c>
      <c r="G12" s="2938">
        <f>'Table (2)'!Z101</f>
        <v>0.42736023230385917</v>
      </c>
      <c r="H12" s="2938">
        <f>'Table (2)'!AA101</f>
        <v>0.37908994334277618</v>
      </c>
      <c r="I12" s="2938">
        <f>'Table (2)'!AB101</f>
        <v>0.39199413722072574</v>
      </c>
      <c r="J12" s="2938">
        <f>'Table (2)'!AC101</f>
        <v>0.40066092004266257</v>
      </c>
      <c r="K12" s="2938">
        <f>'Table (2)'!AD101</f>
        <v>0.45217549659597117</v>
      </c>
      <c r="L12" s="2938">
        <f>'Table (2)'!AE101</f>
        <v>0.41850533807829182</v>
      </c>
    </row>
    <row r="13" spans="1:15" x14ac:dyDescent="0.25">
      <c r="B13" t="s">
        <v>98</v>
      </c>
      <c r="C13" s="2938">
        <f>'Table (2)'!C111</f>
        <v>0.29649913344887346</v>
      </c>
      <c r="D13" s="2938">
        <f>'Table (2)'!H111</f>
        <v>0.37558764271323036</v>
      </c>
      <c r="E13" s="2938">
        <f>'Table (2)'!P111</f>
        <v>0.42069841269841268</v>
      </c>
      <c r="F13" s="2938">
        <f>'Table (2)'!Y111</f>
        <v>0.45279946430473755</v>
      </c>
      <c r="G13" s="2938">
        <f>'Table (2)'!Z111</f>
        <v>0.45211040121206925</v>
      </c>
      <c r="H13" s="2938">
        <f>'Table (2)'!AA111</f>
        <v>0.43737055136657144</v>
      </c>
      <c r="I13" s="2938">
        <f>'Table (2)'!AB111</f>
        <v>0.44107768798674157</v>
      </c>
      <c r="J13" s="2938">
        <f>'Table (2)'!AC111</f>
        <v>0.46333843157247995</v>
      </c>
      <c r="K13" s="2938">
        <f>'Table (2)'!AD111</f>
        <v>0.44412617795376041</v>
      </c>
      <c r="L13" s="2938">
        <f>'Table (2)'!AE111</f>
        <v>0.44238597327296914</v>
      </c>
    </row>
    <row r="14" spans="1:15" x14ac:dyDescent="0.25">
      <c r="B14" t="s">
        <v>99</v>
      </c>
      <c r="C14" s="2938">
        <f>'Table (2)'!C121</f>
        <v>0.51243676983136222</v>
      </c>
      <c r="D14" s="2938">
        <f>'Table (2)'!H121</f>
        <v>0.49336377857749159</v>
      </c>
      <c r="E14" s="2938">
        <f>'Table (2)'!P121</f>
        <v>0.45104944187239326</v>
      </c>
      <c r="F14" s="2938">
        <f>'Table (2)'!Y121</f>
        <v>0.44088477740400644</v>
      </c>
      <c r="G14" s="2938">
        <f>'Table (2)'!Z121</f>
        <v>0.43369754174699471</v>
      </c>
      <c r="H14" s="2938">
        <f>'Table (2)'!AA121</f>
        <v>0.43325475393405311</v>
      </c>
      <c r="I14" s="2938">
        <f>'Table (2)'!AB121</f>
        <v>0.42863653738716223</v>
      </c>
      <c r="J14" s="2938">
        <f>'Table (2)'!AC121</f>
        <v>0.44964471378924087</v>
      </c>
      <c r="K14" s="2938">
        <f>'Table (2)'!AD121</f>
        <v>0.45969343239043226</v>
      </c>
      <c r="L14" s="2938">
        <f>'Table (2)'!AE121</f>
        <v>0.45627809617969195</v>
      </c>
      <c r="O14" s="2941">
        <v>0.434</v>
      </c>
    </row>
    <row r="15" spans="1:15" x14ac:dyDescent="0.25">
      <c r="B15" t="s">
        <v>115</v>
      </c>
      <c r="C15" s="2938">
        <f t="shared" ref="C15:H15" si="3">C14*$O15/$O14</f>
        <v>0.44159297676711862</v>
      </c>
      <c r="D15" s="2938">
        <f t="shared" si="3"/>
        <v>0.42515680458060334</v>
      </c>
      <c r="E15" s="2938">
        <f t="shared" si="3"/>
        <v>0.38869237617574903</v>
      </c>
      <c r="F15" s="2938">
        <f t="shared" si="3"/>
        <v>0.37993296485967371</v>
      </c>
      <c r="G15" s="2938">
        <f t="shared" si="3"/>
        <v>0.37373935625201848</v>
      </c>
      <c r="H15" s="2938">
        <f t="shared" si="3"/>
        <v>0.37335778334409181</v>
      </c>
      <c r="I15" s="2938">
        <f>I14*$O15/$O14</f>
        <v>0.36937802991428265</v>
      </c>
      <c r="J15" s="2938">
        <f t="shared" ref="J15:L15" si="4">J14*$O15/$O14</f>
        <v>0.38748185013174213</v>
      </c>
      <c r="K15" s="2938">
        <f t="shared" si="4"/>
        <v>0.39614134496318354</v>
      </c>
      <c r="L15" s="2938">
        <f t="shared" si="4"/>
        <v>0.39319817504885901</v>
      </c>
      <c r="O15" s="2941">
        <v>0.374</v>
      </c>
    </row>
    <row r="16" spans="1:15" x14ac:dyDescent="0.25">
      <c r="B16" t="s">
        <v>101</v>
      </c>
      <c r="C16" s="2938">
        <f>'Table (2)'!C140</f>
        <v>0.48428853754940709</v>
      </c>
      <c r="D16" s="2938">
        <f>'Table (2)'!H140</f>
        <v>0.56344535944803031</v>
      </c>
      <c r="E16" s="2938">
        <f>'Table (2)'!P140</f>
        <v>0.59232747743375713</v>
      </c>
      <c r="F16" s="2938">
        <f>'Table (2)'!Y140</f>
        <v>0.50239694611310037</v>
      </c>
      <c r="G16" s="2938">
        <f>'Table (2)'!Z140</f>
        <v>0.5277472979645581</v>
      </c>
      <c r="H16" s="2938">
        <f>'Table (2)'!AA140</f>
        <v>0.49168127967152814</v>
      </c>
      <c r="I16" s="2938">
        <f>'Table (2)'!AB140</f>
        <v>0.46327645662591249</v>
      </c>
      <c r="J16" s="2938">
        <f>'Table (2)'!AC140</f>
        <v>0.57300970111150384</v>
      </c>
      <c r="K16" s="2938">
        <f>'Table (2)'!AD140</f>
        <v>0.68607942362123686</v>
      </c>
      <c r="L16" s="2938"/>
    </row>
    <row r="17" spans="2:15" x14ac:dyDescent="0.25">
      <c r="B17" t="s">
        <v>100</v>
      </c>
      <c r="C17" s="2938">
        <f>'Table (2)'!C150</f>
        <v>0.36681993212035663</v>
      </c>
      <c r="D17" s="2938">
        <f>'Table (2)'!H150</f>
        <v>0.37358630806845966</v>
      </c>
      <c r="E17" s="2938">
        <f>'Table (2)'!P150</f>
        <v>0.41777940271142883</v>
      </c>
      <c r="F17" s="2938">
        <f>'Table (2)'!Y150</f>
        <v>0.4080739727932145</v>
      </c>
      <c r="G17" s="2938">
        <f>'Table (2)'!Z150</f>
        <v>0.40082546883048265</v>
      </c>
      <c r="H17" s="2938">
        <f>'Table (2)'!AA150</f>
        <v>0.40135769972967267</v>
      </c>
      <c r="I17" s="2938">
        <f>'Table (2)'!AB150</f>
        <v>0.4037542038702468</v>
      </c>
      <c r="J17" s="2938">
        <f>'Table (2)'!AC150</f>
        <v>0.43369413407821228</v>
      </c>
      <c r="K17" s="2938">
        <f>'Table (2)'!AD150</f>
        <v>0.44349156514319438</v>
      </c>
      <c r="L17" s="2938">
        <f>'Table (2)'!AE150</f>
        <v>0.44015635278770204</v>
      </c>
    </row>
    <row r="18" spans="2:15" x14ac:dyDescent="0.25">
      <c r="B18" t="s">
        <v>102</v>
      </c>
      <c r="C18" s="2938">
        <f>'Table (2)'!C160</f>
        <v>0.37817069024141448</v>
      </c>
      <c r="D18" s="2938">
        <f>'Table (2)'!H160</f>
        <v>0.37092478158960152</v>
      </c>
      <c r="E18" s="2938">
        <f>'Table (2)'!P160</f>
        <v>0.44964279434462368</v>
      </c>
      <c r="F18" s="2938">
        <f>'Table (2)'!Y160</f>
        <v>0.45583992645692545</v>
      </c>
      <c r="G18" s="2938">
        <f>'Table (2)'!Z160</f>
        <v>0.43848775533235529</v>
      </c>
      <c r="H18" s="2938">
        <f>'Table (2)'!AA160</f>
        <v>0.44990363329091287</v>
      </c>
      <c r="I18" s="2938">
        <f>'Table (2)'!AB160</f>
        <v>0.46769600316972909</v>
      </c>
      <c r="J18" s="2938">
        <f>'Table (2)'!AC160</f>
        <v>0.47654945023022066</v>
      </c>
      <c r="K18" s="2938">
        <f>'Table (2)'!AD160</f>
        <v>0.48724029568590926</v>
      </c>
      <c r="L18" s="2938">
        <f>'Table (2)'!AE160</f>
        <v>0.47802413161156371</v>
      </c>
    </row>
    <row r="19" spans="2:15" x14ac:dyDescent="0.25">
      <c r="B19" t="s">
        <v>103</v>
      </c>
      <c r="C19" s="2938">
        <f>'Table (2)'!C170</f>
        <v>0.38337619486632052</v>
      </c>
      <c r="D19" s="2938">
        <f>'Table (2)'!H170</f>
        <v>0.37763112787110042</v>
      </c>
      <c r="E19" s="2938">
        <f>'Table (2)'!P170</f>
        <v>0.36360970883687727</v>
      </c>
      <c r="F19" s="2938">
        <f>'Table (2)'!Y170</f>
        <v>0.41765281327905585</v>
      </c>
      <c r="G19" s="2938">
        <f>'Table (2)'!Z170</f>
        <v>0.39805757545572268</v>
      </c>
      <c r="H19" s="2938">
        <f>'Table (2)'!AA170</f>
        <v>0.38745865230129478</v>
      </c>
      <c r="I19" s="2938">
        <f>'Table (2)'!AB170</f>
        <v>0.35905651796419563</v>
      </c>
      <c r="J19" s="2938">
        <f>'Table (2)'!AC170</f>
        <v>0.36021048409431672</v>
      </c>
      <c r="K19" s="2938">
        <f>'Table (2)'!AD170</f>
        <v>0.36813553182907055</v>
      </c>
      <c r="L19" s="2938">
        <f>'Table (2)'!AE170</f>
        <v>0.34579056053794943</v>
      </c>
    </row>
    <row r="20" spans="2:15" x14ac:dyDescent="0.25">
      <c r="B20" t="s">
        <v>104</v>
      </c>
      <c r="C20" s="2938">
        <f>'Table (2)'!C180</f>
        <v>0.39225503469662237</v>
      </c>
      <c r="D20" s="2938">
        <f>'Table (2)'!H180</f>
        <v>0.3489478548832699</v>
      </c>
      <c r="E20" s="2938">
        <f>'Table (2)'!P180</f>
        <v>0.35159757654563528</v>
      </c>
      <c r="F20" s="2938">
        <f>'Table (2)'!Y180</f>
        <v>0.34616287384124056</v>
      </c>
      <c r="G20" s="2938">
        <f>'Table (2)'!Z180</f>
        <v>0.34047868617195276</v>
      </c>
      <c r="H20" s="2938">
        <f>'Table (2)'!AA180</f>
        <v>0.34186255897001844</v>
      </c>
      <c r="I20" s="2938">
        <f>'Table (2)'!AB180</f>
        <v>0.36296727594474359</v>
      </c>
      <c r="J20" s="2938">
        <f>'Table (2)'!AC180</f>
        <v>0.34614027285150489</v>
      </c>
      <c r="K20" s="2938">
        <f>'Table (2)'!AD180</f>
        <v>0.33537198691702957</v>
      </c>
      <c r="L20" s="2938">
        <f>'Table (2)'!AE180</f>
        <v>0.33737060824632492</v>
      </c>
    </row>
    <row r="21" spans="2:15" x14ac:dyDescent="0.25">
      <c r="B21" t="s">
        <v>105</v>
      </c>
      <c r="C21" s="2938">
        <f>'Table (2)'!C190</f>
        <v>0.22558922558922559</v>
      </c>
      <c r="D21" s="2938">
        <f>'Table (2)'!H190</f>
        <v>0.30024719528427457</v>
      </c>
      <c r="E21" s="2938">
        <f>'Table (2)'!P190</f>
        <v>0.35930137266953494</v>
      </c>
      <c r="F21" s="2938">
        <f>'Table (2)'!Y190</f>
        <v>0.36354273944387228</v>
      </c>
      <c r="G21" s="2938">
        <f>'Table (2)'!Z190</f>
        <v>0.35607764725485297</v>
      </c>
      <c r="H21" s="2938">
        <f>'Table (2)'!AA190</f>
        <v>0.34825599501712862</v>
      </c>
      <c r="I21" s="2938">
        <f>'Table (2)'!AB190</f>
        <v>0.36747012355681585</v>
      </c>
      <c r="J21" s="2938">
        <f>'Table (2)'!AC190</f>
        <v>0.35210602759622367</v>
      </c>
      <c r="K21" s="2938">
        <f>'Table (2)'!AD190</f>
        <v>0.32382428599696589</v>
      </c>
      <c r="L21" s="2938">
        <f>'Table (2)'!AE190</f>
        <v>0.3532874246363974</v>
      </c>
    </row>
    <row r="22" spans="2:15" x14ac:dyDescent="0.25">
      <c r="B22" t="s">
        <v>106</v>
      </c>
      <c r="C22" s="2938">
        <f>'Table (2)'!C200</f>
        <v>0.45497033816255039</v>
      </c>
      <c r="D22" s="2938">
        <f>'Table (2)'!H200</f>
        <v>0.39101426173483561</v>
      </c>
      <c r="E22" s="2938">
        <f>'Table (2)'!P200</f>
        <v>0.37417865988191046</v>
      </c>
      <c r="F22" s="2938">
        <f>'Table (2)'!Y200</f>
        <v>0.35591867299649599</v>
      </c>
      <c r="G22" s="2938">
        <f>'Table (2)'!Z200</f>
        <v>0.35033236356592207</v>
      </c>
      <c r="H22" s="2938">
        <f>'Table (2)'!AA200</f>
        <v>0.36697314703407219</v>
      </c>
      <c r="I22" s="2938">
        <f>'Table (2)'!AB200</f>
        <v>0.38201848274421762</v>
      </c>
      <c r="J22" s="2938">
        <f>'Table (2)'!AC200</f>
        <v>0.39297591316469616</v>
      </c>
      <c r="K22" s="2938">
        <f>'Table (2)'!AD200</f>
        <v>0.38388255964871493</v>
      </c>
      <c r="L22" s="2938">
        <f>'Table (2)'!AE200</f>
        <v>0.37743850207490232</v>
      </c>
    </row>
    <row r="23" spans="2:15" x14ac:dyDescent="0.25">
      <c r="B23" t="s">
        <v>107</v>
      </c>
      <c r="C23" s="2938">
        <f>'Table (2)'!C210</f>
        <v>0.35808018917304529</v>
      </c>
      <c r="D23" s="2938">
        <f>'Table (2)'!H210</f>
        <v>0.33174104336895033</v>
      </c>
      <c r="E23" s="2938">
        <f>'Table (2)'!P210</f>
        <v>0.34554626604356686</v>
      </c>
      <c r="F23" s="2938">
        <f>'Table (2)'!Y210</f>
        <v>0.33294487310011939</v>
      </c>
      <c r="G23" s="2938">
        <f>'Table (2)'!Z210</f>
        <v>0.34667261918506942</v>
      </c>
      <c r="H23" s="2938">
        <f>'Table (2)'!AA210</f>
        <v>0.32939636719466697</v>
      </c>
      <c r="I23" s="2938">
        <f>'Table (2)'!AB210</f>
        <v>0.31956600220511472</v>
      </c>
      <c r="J23" s="2938">
        <f>'Table (2)'!AC210</f>
        <v>0.36000035866880076</v>
      </c>
      <c r="K23" s="2938">
        <f>'Table (2)'!AD210</f>
        <v>0.35909464622527448</v>
      </c>
      <c r="L23" s="2938">
        <f>'Table (2)'!AE210</f>
        <v>0.34317324728268417</v>
      </c>
    </row>
    <row r="24" spans="2:15" x14ac:dyDescent="0.25">
      <c r="B24" t="s">
        <v>108</v>
      </c>
      <c r="C24" s="2938">
        <f>'Table (2)'!C220</f>
        <v>0.49869655891553699</v>
      </c>
      <c r="D24" s="2938">
        <f>'Table (2)'!H220</f>
        <v>0.50542137570994206</v>
      </c>
      <c r="E24" s="2938">
        <f>'Table (2)'!P220</f>
        <v>0.48719038300251605</v>
      </c>
      <c r="F24" s="2938">
        <f>'Table (2)'!Y220</f>
        <v>0.46948671558588262</v>
      </c>
      <c r="G24" s="2938">
        <f>'Table (2)'!Z220</f>
        <v>0.44445779513367378</v>
      </c>
      <c r="H24" s="2938">
        <f>'Table (2)'!AA220</f>
        <v>0.44768951091141473</v>
      </c>
      <c r="I24" s="2938">
        <f>'Table (2)'!AB220</f>
        <v>0.44291131954085261</v>
      </c>
      <c r="J24" s="2938">
        <f>'Table (2)'!AC220</f>
        <v>0.44970800151687523</v>
      </c>
      <c r="K24" s="2938">
        <f>'Table (2)'!AD220</f>
        <v>0.45423986399464222</v>
      </c>
      <c r="L24" s="2938">
        <f>'Table (2)'!AE220</f>
        <v>0.46992481203007519</v>
      </c>
    </row>
    <row r="25" spans="2:15" x14ac:dyDescent="0.25">
      <c r="B25" t="s">
        <v>109</v>
      </c>
      <c r="C25" s="2938"/>
      <c r="D25" s="2938">
        <f>'Table (2)'!H230</f>
        <v>0.38793831350095331</v>
      </c>
      <c r="E25" s="2938">
        <f>'Table (2)'!P230</f>
        <v>0.40723065787334561</v>
      </c>
      <c r="F25" s="2938">
        <f>'Table (2)'!Y230</f>
        <v>0.40696980883199135</v>
      </c>
      <c r="G25" s="2938">
        <f>'Table (2)'!Z230</f>
        <v>0.39909271863217505</v>
      </c>
      <c r="H25" s="2938">
        <f>'Table (2)'!AA230</f>
        <v>0.39359365168233146</v>
      </c>
      <c r="I25" s="2938">
        <f>'Table (2)'!AB230</f>
        <v>0.39586304141411205</v>
      </c>
      <c r="J25" s="2938">
        <f>'Table (2)'!AC230</f>
        <v>0.41584456067956388</v>
      </c>
      <c r="K25" s="2938">
        <f>'Table (2)'!AD230</f>
        <v>0.41189268267505114</v>
      </c>
      <c r="L25" s="2938">
        <f>'Table (2)'!AE230</f>
        <v>0.40709380488542535</v>
      </c>
      <c r="O25" s="2941">
        <v>0.40300000000000002</v>
      </c>
    </row>
    <row r="26" spans="2:15" x14ac:dyDescent="0.25">
      <c r="B26" t="s">
        <v>116</v>
      </c>
      <c r="C26" s="2938"/>
      <c r="D26" s="2938">
        <f t="shared" ref="D26:H26" si="5">D25*$O26/$O25</f>
        <v>0.37638680044385298</v>
      </c>
      <c r="E26" s="2938">
        <f t="shared" si="5"/>
        <v>0.39510468294907725</v>
      </c>
      <c r="F26" s="2938">
        <f t="shared" si="5"/>
        <v>0.39485160112483525</v>
      </c>
      <c r="G26" s="2938">
        <f t="shared" si="5"/>
        <v>0.38720906447935594</v>
      </c>
      <c r="H26" s="2938">
        <f t="shared" si="5"/>
        <v>0.38187374145853997</v>
      </c>
      <c r="I26" s="2938">
        <f>I25*$O26/$O25</f>
        <v>0.3840755563099697</v>
      </c>
      <c r="J26" s="2938">
        <f t="shared" ref="J26:L26" si="6">J25*$O26/$O25</f>
        <v>0.40346209237148756</v>
      </c>
      <c r="K26" s="2938">
        <f t="shared" si="6"/>
        <v>0.39962788815370964</v>
      </c>
      <c r="L26" s="2938">
        <f t="shared" si="6"/>
        <v>0.39497190498809259</v>
      </c>
      <c r="O26" s="2941">
        <v>0.39100000000000001</v>
      </c>
    </row>
    <row r="27" spans="2:15" x14ac:dyDescent="0.25">
      <c r="B27" t="s">
        <v>110</v>
      </c>
      <c r="C27" s="2938"/>
      <c r="D27" s="2938">
        <f>'Table (2)'!H239</f>
        <v>0.39211742308944503</v>
      </c>
      <c r="E27" s="2938">
        <f>'Table (2)'!P239</f>
        <v>0.41272424779927247</v>
      </c>
      <c r="F27" s="2938">
        <f>'Table (2)'!Y239</f>
        <v>0.40931135198511304</v>
      </c>
      <c r="G27" s="2938">
        <f>'Table (2)'!Z239</f>
        <v>0.40272353928376853</v>
      </c>
      <c r="H27" s="2938">
        <f>'Table (2)'!AA239</f>
        <v>0.3981869519988111</v>
      </c>
      <c r="I27" s="2938">
        <f>'Table (2)'!AB239</f>
        <v>0.40217175606849331</v>
      </c>
      <c r="J27" s="2938">
        <f>'Table (2)'!AC239</f>
        <v>0.42131006666688675</v>
      </c>
      <c r="K27" s="2938">
        <f>'Table (2)'!AD239</f>
        <v>0.41885042744402345</v>
      </c>
      <c r="L27" s="2938">
        <f>'Table (2)'!AE239</f>
        <v>0.41276010960617648</v>
      </c>
      <c r="O27" s="2941">
        <v>0.40300000000000002</v>
      </c>
    </row>
    <row r="28" spans="2:15" x14ac:dyDescent="0.25">
      <c r="B28" t="s">
        <v>117</v>
      </c>
      <c r="C28" s="2938"/>
      <c r="D28" s="2938">
        <f t="shared" ref="D28:H28" si="7">D27*$O28/$O27</f>
        <v>0.38044147004459805</v>
      </c>
      <c r="E28" s="2938">
        <f t="shared" si="7"/>
        <v>0.40043469203353732</v>
      </c>
      <c r="F28" s="2938">
        <f t="shared" si="7"/>
        <v>0.39712342090863323</v>
      </c>
      <c r="G28" s="2938">
        <f t="shared" si="7"/>
        <v>0.39073177136464882</v>
      </c>
      <c r="H28" s="2938">
        <f t="shared" si="7"/>
        <v>0.38633026856460334</v>
      </c>
      <c r="I28" s="2938">
        <f>I27*$O28/$O27</f>
        <v>0.39019641841881109</v>
      </c>
      <c r="J28" s="2938">
        <f t="shared" ref="J28:L28" si="8">J27*$O28/$O27</f>
        <v>0.40876485376365435</v>
      </c>
      <c r="K28" s="2938">
        <f t="shared" si="8"/>
        <v>0.40637845441839493</v>
      </c>
      <c r="L28" s="2938">
        <f t="shared" si="8"/>
        <v>0.40046948599507448</v>
      </c>
      <c r="O28" s="2941">
        <v>0.39100000000000001</v>
      </c>
    </row>
    <row r="29" spans="2:15" x14ac:dyDescent="0.25">
      <c r="B29" t="s">
        <v>111</v>
      </c>
      <c r="C29" s="2938">
        <f>'Table (2)'!C248</f>
        <v>0</v>
      </c>
      <c r="D29" s="2938">
        <f>'Table (2)'!H248</f>
        <v>0.4788586456498522</v>
      </c>
      <c r="E29" s="2938">
        <f>'Table (2)'!P248</f>
        <v>0.4847274055579216</v>
      </c>
      <c r="F29" s="2938">
        <f>'Table (2)'!Y248</f>
        <v>0.42125749664289497</v>
      </c>
      <c r="G29" s="2938">
        <f>'Table (2)'!Z248</f>
        <v>0.43324567357951588</v>
      </c>
      <c r="H29" s="2938">
        <f>'Table (2)'!AA248</f>
        <v>0.43432706784605252</v>
      </c>
      <c r="I29" s="2938">
        <f>'Table (2)'!AB248</f>
        <v>0.4761507500424384</v>
      </c>
      <c r="J29" s="2938">
        <f>'Table (2)'!AC248</f>
        <v>0.52460386111441704</v>
      </c>
      <c r="K29" s="2938"/>
      <c r="L29" s="2938"/>
    </row>
    <row r="30" spans="2:15" x14ac:dyDescent="0.25">
      <c r="B30" t="s">
        <v>112</v>
      </c>
      <c r="C30" s="2938">
        <f>'Table (2)'!C257</f>
        <v>0.48721210767081663</v>
      </c>
      <c r="D30" s="2938">
        <f>'Table (2)'!H257</f>
        <v>0.41319078272368787</v>
      </c>
      <c r="E30" s="2938">
        <f>'Table (2)'!P257</f>
        <v>0.43651868460858378</v>
      </c>
      <c r="F30" s="2938">
        <f>'Table (2)'!Y257</f>
        <v>0.4112334764806837</v>
      </c>
      <c r="G30" s="2938">
        <f>'Table (2)'!Z257</f>
        <v>0.41284767739387973</v>
      </c>
      <c r="H30" s="2938">
        <f>'Table (2)'!AA257</f>
        <v>0.41977600986350699</v>
      </c>
      <c r="I30" s="2938">
        <f>'Table (2)'!AB257</f>
        <v>0.43080788048774132</v>
      </c>
      <c r="J30" s="2938">
        <f>'Table (2)'!AC257</f>
        <v>0.4439828527403511</v>
      </c>
      <c r="K30" s="2938"/>
      <c r="L30" s="2938"/>
    </row>
    <row r="31" spans="2:15" ht="4.5" customHeight="1" x14ac:dyDescent="0.25"/>
    <row r="32" spans="2:15" ht="18" customHeight="1" x14ac:dyDescent="0.25">
      <c r="B32" s="2954"/>
      <c r="C32" s="2951">
        <v>1995</v>
      </c>
      <c r="D32" s="2952">
        <v>2000</v>
      </c>
      <c r="E32" s="2952">
        <v>2008</v>
      </c>
      <c r="F32" s="2952">
        <v>2017</v>
      </c>
      <c r="G32" s="2952">
        <v>2018</v>
      </c>
      <c r="H32" s="2952">
        <v>2019</v>
      </c>
      <c r="I32" s="2952">
        <v>2020</v>
      </c>
      <c r="J32" s="2952">
        <v>2021</v>
      </c>
      <c r="K32" s="2952">
        <v>2022</v>
      </c>
      <c r="L32" s="2953">
        <v>2023</v>
      </c>
    </row>
    <row r="33" spans="2:14" ht="18" customHeight="1" x14ac:dyDescent="0.25">
      <c r="B33" s="2955" t="s">
        <v>101</v>
      </c>
      <c r="C33" s="2942">
        <v>0.48428853754940709</v>
      </c>
      <c r="D33" s="2943">
        <v>0.56344535944803031</v>
      </c>
      <c r="E33" s="2943">
        <v>0.59232747743375713</v>
      </c>
      <c r="F33" s="2943">
        <v>0.50239694611310037</v>
      </c>
      <c r="G33" s="2943">
        <v>0.5277472979645581</v>
      </c>
      <c r="H33" s="2943">
        <v>0.49168127967152814</v>
      </c>
      <c r="I33" s="2943">
        <v>0.46327645662591249</v>
      </c>
      <c r="J33" s="2943">
        <v>0.57300970111150384</v>
      </c>
      <c r="K33" s="2943">
        <v>0.68607942362123686</v>
      </c>
      <c r="L33" s="2944"/>
    </row>
    <row r="34" spans="2:14" ht="18" customHeight="1" x14ac:dyDescent="0.25">
      <c r="B34" s="2956" t="s">
        <v>111</v>
      </c>
      <c r="C34" s="2945">
        <v>0</v>
      </c>
      <c r="D34" s="2946">
        <v>0.4788586456498522</v>
      </c>
      <c r="E34" s="2946">
        <v>0.4847274055579216</v>
      </c>
      <c r="F34" s="2946">
        <v>0.42125749664289497</v>
      </c>
      <c r="G34" s="2946">
        <v>0.43324567357951588</v>
      </c>
      <c r="H34" s="2946">
        <v>0.43432706784605252</v>
      </c>
      <c r="I34" s="2946">
        <v>0.4761507500424384</v>
      </c>
      <c r="J34" s="2946">
        <v>0.52460386111441704</v>
      </c>
      <c r="K34" s="2946"/>
      <c r="L34" s="2947"/>
    </row>
    <row r="35" spans="2:14" ht="18" customHeight="1" x14ac:dyDescent="0.25">
      <c r="B35" s="2956" t="s">
        <v>102</v>
      </c>
      <c r="C35" s="2945">
        <v>0.37817069024141448</v>
      </c>
      <c r="D35" s="2946">
        <v>0.37092478158960152</v>
      </c>
      <c r="E35" s="2946">
        <v>0.44964279434462368</v>
      </c>
      <c r="F35" s="2946">
        <v>0.45583992645692545</v>
      </c>
      <c r="G35" s="2946">
        <v>0.43848775533235529</v>
      </c>
      <c r="H35" s="2946">
        <v>0.44990363329091287</v>
      </c>
      <c r="I35" s="2946">
        <v>0.46769600316972909</v>
      </c>
      <c r="J35" s="2946">
        <v>0.47654945023022066</v>
      </c>
      <c r="K35" s="2946">
        <v>0.48724029568590926</v>
      </c>
      <c r="L35" s="2947">
        <v>0.47802413161156371</v>
      </c>
    </row>
    <row r="36" spans="2:14" ht="18" customHeight="1" x14ac:dyDescent="0.25">
      <c r="B36" s="2956" t="s">
        <v>93</v>
      </c>
      <c r="C36" s="2945">
        <v>0.41444368184244645</v>
      </c>
      <c r="D36" s="2946">
        <v>0.43988943652590917</v>
      </c>
      <c r="E36" s="2946">
        <v>0.39598857525809383</v>
      </c>
      <c r="F36" s="2946">
        <v>0.4249665796677064</v>
      </c>
      <c r="G36" s="2946">
        <v>0.41695968192830962</v>
      </c>
      <c r="H36" s="2946">
        <v>0.41341617143886189</v>
      </c>
      <c r="I36" s="2946">
        <v>0.43613380239699479</v>
      </c>
      <c r="J36" s="2946">
        <v>0.46495649378260373</v>
      </c>
      <c r="K36" s="2946">
        <v>0.48676640836730256</v>
      </c>
      <c r="L36" s="2947">
        <v>0.43732355383337945</v>
      </c>
    </row>
    <row r="37" spans="2:14" ht="18" customHeight="1" x14ac:dyDescent="0.25">
      <c r="B37" s="2956" t="s">
        <v>98</v>
      </c>
      <c r="C37" s="2945">
        <v>0.29649913344887346</v>
      </c>
      <c r="D37" s="2946">
        <v>0.37558764271323036</v>
      </c>
      <c r="E37" s="2946">
        <v>0.42069841269841268</v>
      </c>
      <c r="F37" s="2946">
        <v>0.45279946430473755</v>
      </c>
      <c r="G37" s="2946">
        <v>0.45211040121206925</v>
      </c>
      <c r="H37" s="2946">
        <v>0.43737055136657144</v>
      </c>
      <c r="I37" s="2946">
        <v>0.44107768798674157</v>
      </c>
      <c r="J37" s="2946">
        <v>0.46333843157247995</v>
      </c>
      <c r="K37" s="2946">
        <v>0.44412617795376041</v>
      </c>
      <c r="L37" s="2947">
        <v>0.44238597327296914</v>
      </c>
    </row>
    <row r="38" spans="2:14" ht="18" customHeight="1" x14ac:dyDescent="0.25">
      <c r="B38" s="2956" t="s">
        <v>108</v>
      </c>
      <c r="C38" s="2945">
        <v>0.49869655891553699</v>
      </c>
      <c r="D38" s="2946">
        <v>0.50542137570994206</v>
      </c>
      <c r="E38" s="2946">
        <v>0.48719038300251605</v>
      </c>
      <c r="F38" s="2946">
        <v>0.46948671558588262</v>
      </c>
      <c r="G38" s="2946">
        <v>0.44445779513367378</v>
      </c>
      <c r="H38" s="2946">
        <v>0.44768951091141473</v>
      </c>
      <c r="I38" s="2946">
        <v>0.44291131954085261</v>
      </c>
      <c r="J38" s="2946">
        <v>0.44970800151687523</v>
      </c>
      <c r="K38" s="2946">
        <v>0.45423986399464222</v>
      </c>
      <c r="L38" s="2947">
        <v>0.46992481203007519</v>
      </c>
    </row>
    <row r="39" spans="2:14" ht="18" customHeight="1" x14ac:dyDescent="0.25">
      <c r="B39" s="2956" t="s">
        <v>99</v>
      </c>
      <c r="C39" s="2945">
        <v>0.51243676983136222</v>
      </c>
      <c r="D39" s="2946">
        <v>0.49336377857749159</v>
      </c>
      <c r="E39" s="2946">
        <v>0.45104944187239326</v>
      </c>
      <c r="F39" s="2946">
        <v>0.44088477740400644</v>
      </c>
      <c r="G39" s="2946">
        <v>0.43369754174699471</v>
      </c>
      <c r="H39" s="2946">
        <v>0.43325475393405311</v>
      </c>
      <c r="I39" s="2946">
        <v>0.42863653738716223</v>
      </c>
      <c r="J39" s="2946">
        <v>0.44964471378924087</v>
      </c>
      <c r="K39" s="2946">
        <v>0.45969343239043226</v>
      </c>
      <c r="L39" s="2947">
        <v>0.45627809617969195</v>
      </c>
    </row>
    <row r="40" spans="2:14" ht="18" customHeight="1" x14ac:dyDescent="0.25">
      <c r="B40" s="2956" t="s">
        <v>112</v>
      </c>
      <c r="C40" s="2945">
        <v>0.48721210767081663</v>
      </c>
      <c r="D40" s="2946">
        <v>0.41319078272368787</v>
      </c>
      <c r="E40" s="2946">
        <v>0.43651868460858378</v>
      </c>
      <c r="F40" s="2946">
        <v>0.4112334764806837</v>
      </c>
      <c r="G40" s="2946">
        <v>0.41284767739387973</v>
      </c>
      <c r="H40" s="2946">
        <v>0.41977600986350699</v>
      </c>
      <c r="I40" s="2946">
        <v>0.43080788048774132</v>
      </c>
      <c r="J40" s="2946">
        <v>0.4439828527403511</v>
      </c>
      <c r="K40" s="2946"/>
      <c r="L40" s="2947"/>
    </row>
    <row r="41" spans="2:14" ht="18" customHeight="1" x14ac:dyDescent="0.25">
      <c r="B41" s="2956" t="s">
        <v>91</v>
      </c>
      <c r="C41" s="2945">
        <v>0.36925164161285073</v>
      </c>
      <c r="D41" s="2946">
        <v>0.41371607983852882</v>
      </c>
      <c r="E41" s="2946">
        <v>0.44553742347567332</v>
      </c>
      <c r="F41" s="2946">
        <v>0.41449715141223636</v>
      </c>
      <c r="G41" s="2946">
        <v>0.4152880857282954</v>
      </c>
      <c r="H41" s="2946">
        <v>0.40553010260050332</v>
      </c>
      <c r="I41" s="2946">
        <v>0.43906408460906937</v>
      </c>
      <c r="J41" s="2946">
        <v>0.44114243350270327</v>
      </c>
      <c r="K41" s="2946">
        <v>0.4167996389600761</v>
      </c>
      <c r="L41" s="2947">
        <v>0.38538363121777225</v>
      </c>
    </row>
    <row r="42" spans="2:14" ht="18" customHeight="1" x14ac:dyDescent="0.25">
      <c r="B42" s="2956" t="s">
        <v>92</v>
      </c>
      <c r="C42" s="2945">
        <v>0.36529090940176784</v>
      </c>
      <c r="D42" s="2946">
        <v>0.36619044165639275</v>
      </c>
      <c r="E42" s="2946">
        <v>0.40021153151870476</v>
      </c>
      <c r="F42" s="2946">
        <v>0.40704014405075434</v>
      </c>
      <c r="G42" s="2946">
        <v>0.41001877812672</v>
      </c>
      <c r="H42" s="2946">
        <v>0.41740692683900588</v>
      </c>
      <c r="I42" s="2946">
        <v>0.43186148223593551</v>
      </c>
      <c r="J42" s="2946">
        <v>0.4376807055619078</v>
      </c>
      <c r="K42" s="2946">
        <v>0.4520459971831971</v>
      </c>
      <c r="L42" s="2947">
        <v>0.42431886676894531</v>
      </c>
    </row>
    <row r="43" spans="2:14" ht="18" customHeight="1" x14ac:dyDescent="0.25">
      <c r="B43" s="2956" t="s">
        <v>100</v>
      </c>
      <c r="C43" s="2945">
        <v>0.36681993212035663</v>
      </c>
      <c r="D43" s="2946">
        <v>0.37358630806845966</v>
      </c>
      <c r="E43" s="2946">
        <v>0.41777940271142883</v>
      </c>
      <c r="F43" s="2946">
        <v>0.4080739727932145</v>
      </c>
      <c r="G43" s="2946">
        <v>0.40082546883048265</v>
      </c>
      <c r="H43" s="2946">
        <v>0.40135769972967267</v>
      </c>
      <c r="I43" s="2946">
        <v>0.4037542038702468</v>
      </c>
      <c r="J43" s="2946">
        <v>0.43369413407821228</v>
      </c>
      <c r="K43" s="2946">
        <v>0.44349156514319438</v>
      </c>
      <c r="L43" s="2947">
        <v>0.44015635278770204</v>
      </c>
    </row>
    <row r="44" spans="2:14" ht="18" customHeight="1" x14ac:dyDescent="0.25">
      <c r="B44" s="2956" t="s">
        <v>110</v>
      </c>
      <c r="C44" s="2945"/>
      <c r="D44" s="2946">
        <v>0.39211742308944503</v>
      </c>
      <c r="E44" s="2946">
        <v>0.41272424779927247</v>
      </c>
      <c r="F44" s="2946">
        <v>0.40931135198511304</v>
      </c>
      <c r="G44" s="2946">
        <v>0.40272353928376853</v>
      </c>
      <c r="H44" s="2946">
        <v>0.3981869519988111</v>
      </c>
      <c r="I44" s="2946">
        <v>0.40217175606849331</v>
      </c>
      <c r="J44" s="2946">
        <v>0.42131006666688675</v>
      </c>
      <c r="K44" s="2946">
        <v>0.41885042744402345</v>
      </c>
      <c r="L44" s="2947">
        <v>0.41276010960617648</v>
      </c>
    </row>
    <row r="45" spans="2:14" ht="18" customHeight="1" x14ac:dyDescent="0.25">
      <c r="B45" s="2956" t="s">
        <v>114</v>
      </c>
      <c r="C45" s="2945">
        <v>0.45313881520778071</v>
      </c>
      <c r="D45" s="2946">
        <v>0.46974439227960357</v>
      </c>
      <c r="E45" s="2946">
        <v>0.46509004911770058</v>
      </c>
      <c r="F45" s="2946">
        <v>0.42681220962182143</v>
      </c>
      <c r="G45" s="2946">
        <v>0.41762034073643034</v>
      </c>
      <c r="H45" s="2946">
        <v>0.4175465450456079</v>
      </c>
      <c r="I45" s="2946">
        <v>0.43294251074229667</v>
      </c>
      <c r="J45" s="2946">
        <v>0.41965190304093392</v>
      </c>
      <c r="K45" s="2946">
        <v>0.41509708939997503</v>
      </c>
      <c r="L45" s="2947">
        <v>0.40113889306149203</v>
      </c>
    </row>
    <row r="46" spans="2:14" ht="18" customHeight="1" x14ac:dyDescent="0.25">
      <c r="B46" s="2956" t="s">
        <v>109</v>
      </c>
      <c r="C46" s="2945"/>
      <c r="D46" s="2946">
        <v>0.38793831350095331</v>
      </c>
      <c r="E46" s="2946">
        <v>0.40723065787334561</v>
      </c>
      <c r="F46" s="2946">
        <v>0.40696980883199135</v>
      </c>
      <c r="G46" s="2946">
        <v>0.39909271863217505</v>
      </c>
      <c r="H46" s="2946">
        <v>0.39359365168233146</v>
      </c>
      <c r="I46" s="2946">
        <v>0.39586304141411205</v>
      </c>
      <c r="J46" s="2946">
        <v>0.41584456067956388</v>
      </c>
      <c r="K46" s="2946">
        <v>0.41189268267505114</v>
      </c>
      <c r="L46" s="2947">
        <v>0.40709380488542535</v>
      </c>
    </row>
    <row r="47" spans="2:14" ht="18" customHeight="1" x14ac:dyDescent="0.25">
      <c r="B47" s="2959" t="s">
        <v>117</v>
      </c>
      <c r="C47" s="2960"/>
      <c r="D47" s="2961">
        <v>0.38044147004459805</v>
      </c>
      <c r="E47" s="2961">
        <v>0.40043469203353732</v>
      </c>
      <c r="F47" s="2961">
        <v>0.39712342090863323</v>
      </c>
      <c r="G47" s="2961">
        <v>0.39073177136464882</v>
      </c>
      <c r="H47" s="2961">
        <v>0.38633026856460334</v>
      </c>
      <c r="I47" s="2961">
        <v>0.39019641841881109</v>
      </c>
      <c r="J47" s="2961">
        <v>0.40876485376365435</v>
      </c>
      <c r="K47" s="2961">
        <v>0.40637845441839493</v>
      </c>
      <c r="L47" s="2962">
        <v>0.40046948599507448</v>
      </c>
      <c r="N47">
        <f>L47/L44</f>
        <v>0.97022332506203479</v>
      </c>
    </row>
    <row r="48" spans="2:14" ht="18" customHeight="1" x14ac:dyDescent="0.25">
      <c r="B48" s="2959" t="s">
        <v>116</v>
      </c>
      <c r="C48" s="2960"/>
      <c r="D48" s="2961">
        <v>0.37638680044385298</v>
      </c>
      <c r="E48" s="2961">
        <v>0.39510468294907725</v>
      </c>
      <c r="F48" s="2961">
        <v>0.39485160112483525</v>
      </c>
      <c r="G48" s="2961">
        <v>0.38720906447935594</v>
      </c>
      <c r="H48" s="2961">
        <v>0.38187374145853997</v>
      </c>
      <c r="I48" s="2961">
        <v>0.3840755563099697</v>
      </c>
      <c r="J48" s="2961">
        <v>0.40346209237148756</v>
      </c>
      <c r="K48" s="2961">
        <v>0.39962788815370964</v>
      </c>
      <c r="L48" s="2962">
        <v>0.39497190498809259</v>
      </c>
      <c r="N48">
        <f>L48/L46</f>
        <v>0.97022332506203479</v>
      </c>
    </row>
    <row r="49" spans="2:14" ht="18" customHeight="1" x14ac:dyDescent="0.25">
      <c r="B49" s="2956" t="s">
        <v>90</v>
      </c>
      <c r="C49" s="2945">
        <v>0.37135946917894952</v>
      </c>
      <c r="D49" s="2946">
        <v>0.38359016597719392</v>
      </c>
      <c r="E49" s="2946">
        <v>0.44036080581734116</v>
      </c>
      <c r="F49" s="2946">
        <v>0.40044970086814757</v>
      </c>
      <c r="G49" s="2946">
        <v>0.38742150729423819</v>
      </c>
      <c r="H49" s="2946">
        <v>0.37213320085958529</v>
      </c>
      <c r="I49" s="2946">
        <v>0.37618769609127084</v>
      </c>
      <c r="J49" s="2946">
        <v>0.40192887550672057</v>
      </c>
      <c r="K49" s="2946">
        <v>0.39341677013837006</v>
      </c>
      <c r="L49" s="2947">
        <v>0.39125441311695691</v>
      </c>
    </row>
    <row r="50" spans="2:14" ht="18" customHeight="1" x14ac:dyDescent="0.25">
      <c r="B50" s="2956" t="s">
        <v>97</v>
      </c>
      <c r="C50" s="2945">
        <v>0.54593500120113936</v>
      </c>
      <c r="D50" s="2946">
        <v>0.53961606429591613</v>
      </c>
      <c r="E50" s="2946">
        <v>0.53907310451813073</v>
      </c>
      <c r="F50" s="2946">
        <v>0.39632153125123076</v>
      </c>
      <c r="G50" s="2946">
        <v>0.42736023230385917</v>
      </c>
      <c r="H50" s="2946">
        <v>0.37908994334277618</v>
      </c>
      <c r="I50" s="2946">
        <v>0.39199413722072574</v>
      </c>
      <c r="J50" s="2946">
        <v>0.40066092004266257</v>
      </c>
      <c r="K50" s="2946">
        <v>0.45217549659597117</v>
      </c>
      <c r="L50" s="2947">
        <v>0.41850533807829182</v>
      </c>
    </row>
    <row r="51" spans="2:14" ht="18" customHeight="1" x14ac:dyDescent="0.25">
      <c r="B51" s="2956" t="s">
        <v>106</v>
      </c>
      <c r="C51" s="2945">
        <v>0.45497033816255039</v>
      </c>
      <c r="D51" s="2946">
        <v>0.39101426173483561</v>
      </c>
      <c r="E51" s="2946">
        <v>0.37417865988191046</v>
      </c>
      <c r="F51" s="2946">
        <v>0.35591867299649599</v>
      </c>
      <c r="G51" s="2946">
        <v>0.35033236356592207</v>
      </c>
      <c r="H51" s="2946">
        <v>0.36697314703407219</v>
      </c>
      <c r="I51" s="2946">
        <v>0.38201848274421762</v>
      </c>
      <c r="J51" s="2946">
        <v>0.39297591316469616</v>
      </c>
      <c r="K51" s="2946">
        <v>0.38388255964871493</v>
      </c>
      <c r="L51" s="2947">
        <v>0.37743850207490232</v>
      </c>
    </row>
    <row r="52" spans="2:14" ht="18" customHeight="1" x14ac:dyDescent="0.25">
      <c r="B52" s="2956" t="s">
        <v>115</v>
      </c>
      <c r="C52" s="2945">
        <v>0.44159297676711862</v>
      </c>
      <c r="D52" s="2946">
        <v>0.42515680458060334</v>
      </c>
      <c r="E52" s="2946">
        <v>0.38869237617574903</v>
      </c>
      <c r="F52" s="2946">
        <v>0.37993296485967371</v>
      </c>
      <c r="G52" s="2946">
        <v>0.37373935625201848</v>
      </c>
      <c r="H52" s="2946">
        <v>0.37335778334409181</v>
      </c>
      <c r="I52" s="2946">
        <v>0.36937802991428265</v>
      </c>
      <c r="J52" s="2946">
        <v>0.38748185013174213</v>
      </c>
      <c r="K52" s="2946">
        <v>0.39614134496318354</v>
      </c>
      <c r="L52" s="2947">
        <v>0.39319817504885901</v>
      </c>
      <c r="N52" s="2970">
        <f>L52/L39</f>
        <v>0.86175115207373287</v>
      </c>
    </row>
    <row r="53" spans="2:14" ht="18" customHeight="1" x14ac:dyDescent="0.25">
      <c r="B53" s="2956" t="s">
        <v>113</v>
      </c>
      <c r="C53" s="2945">
        <v>0.35022519044518818</v>
      </c>
      <c r="D53" s="2946">
        <v>0.36175983132808531</v>
      </c>
      <c r="E53" s="2946">
        <v>0.41529962174643553</v>
      </c>
      <c r="F53" s="2946">
        <v>0.37765988049353755</v>
      </c>
      <c r="G53" s="2946">
        <v>0.36537312883033846</v>
      </c>
      <c r="H53" s="2946">
        <v>0.3509548886155438</v>
      </c>
      <c r="I53" s="2946">
        <v>0.35477864021615785</v>
      </c>
      <c r="J53" s="2946">
        <v>0.37905487446162262</v>
      </c>
      <c r="K53" s="2946">
        <v>0.37102719785407257</v>
      </c>
      <c r="L53" s="2947">
        <v>0.36898790180135771</v>
      </c>
      <c r="N53" s="2970">
        <f>L53/L49</f>
        <v>0.94308943089430886</v>
      </c>
    </row>
    <row r="54" spans="2:14" ht="18" customHeight="1" x14ac:dyDescent="0.25">
      <c r="B54" s="2956" t="s">
        <v>94</v>
      </c>
      <c r="C54" s="2945">
        <v>0.39457600256278397</v>
      </c>
      <c r="D54" s="2946">
        <v>0.36806696921378634</v>
      </c>
      <c r="E54" s="2946">
        <v>0.39867577597840753</v>
      </c>
      <c r="F54" s="2946">
        <v>0.43636453088869576</v>
      </c>
      <c r="G54" s="2946">
        <v>0.42835388318514517</v>
      </c>
      <c r="H54" s="2946">
        <v>0.41530154815271553</v>
      </c>
      <c r="I54" s="2946">
        <v>0.37612249897066258</v>
      </c>
      <c r="J54" s="2946">
        <v>0.37805790796258371</v>
      </c>
      <c r="K54" s="2946">
        <v>0.40271356177936862</v>
      </c>
      <c r="L54" s="2947">
        <v>0.39686123711654414</v>
      </c>
    </row>
    <row r="55" spans="2:14" ht="18" customHeight="1" x14ac:dyDescent="0.25">
      <c r="B55" s="2956" t="s">
        <v>103</v>
      </c>
      <c r="C55" s="2945">
        <v>0.38337619486632052</v>
      </c>
      <c r="D55" s="2946">
        <v>0.37763112787110042</v>
      </c>
      <c r="E55" s="2946">
        <v>0.36360970883687727</v>
      </c>
      <c r="F55" s="2946">
        <v>0.41765281327905585</v>
      </c>
      <c r="G55" s="2946">
        <v>0.39805757545572268</v>
      </c>
      <c r="H55" s="2946">
        <v>0.38745865230129478</v>
      </c>
      <c r="I55" s="2946">
        <v>0.35905651796419563</v>
      </c>
      <c r="J55" s="2946">
        <v>0.36021048409431672</v>
      </c>
      <c r="K55" s="2946">
        <v>0.36813553182907055</v>
      </c>
      <c r="L55" s="2947">
        <v>0.34579056053794943</v>
      </c>
    </row>
    <row r="56" spans="2:14" ht="18" customHeight="1" x14ac:dyDescent="0.25">
      <c r="B56" s="2956" t="s">
        <v>107</v>
      </c>
      <c r="C56" s="2945">
        <v>0.35808018917304529</v>
      </c>
      <c r="D56" s="2946">
        <v>0.33174104336895033</v>
      </c>
      <c r="E56" s="2946">
        <v>0.34554626604356686</v>
      </c>
      <c r="F56" s="2946">
        <v>0.33294487310011939</v>
      </c>
      <c r="G56" s="2946">
        <v>0.34667261918506942</v>
      </c>
      <c r="H56" s="2946">
        <v>0.32939636719466697</v>
      </c>
      <c r="I56" s="2946">
        <v>0.31956600220511472</v>
      </c>
      <c r="J56" s="2946">
        <v>0.36000035866880076</v>
      </c>
      <c r="K56" s="2946">
        <v>0.35909464622527448</v>
      </c>
      <c r="L56" s="2947">
        <v>0.34317324728268417</v>
      </c>
    </row>
    <row r="57" spans="2:14" ht="18" customHeight="1" x14ac:dyDescent="0.25">
      <c r="B57" s="2963" t="s">
        <v>105</v>
      </c>
      <c r="C57" s="2964">
        <v>0.22558922558922559</v>
      </c>
      <c r="D57" s="2965">
        <v>0.30024719528427457</v>
      </c>
      <c r="E57" s="2965">
        <v>0.35930137266953494</v>
      </c>
      <c r="F57" s="2965">
        <v>0.36354273944387228</v>
      </c>
      <c r="G57" s="2965">
        <v>0.35607764725485297</v>
      </c>
      <c r="H57" s="2965">
        <v>0.34825599501712862</v>
      </c>
      <c r="I57" s="2965">
        <v>0.36747012355681585</v>
      </c>
      <c r="J57" s="2965">
        <v>0.35210602759622367</v>
      </c>
      <c r="K57" s="2965">
        <v>0.32382428599696589</v>
      </c>
      <c r="L57" s="2966">
        <v>0.3532874246363974</v>
      </c>
    </row>
    <row r="58" spans="2:14" ht="18" customHeight="1" x14ac:dyDescent="0.25">
      <c r="B58" s="2956" t="s">
        <v>95</v>
      </c>
      <c r="C58" s="2945">
        <v>0.2870293353632889</v>
      </c>
      <c r="D58" s="2946">
        <v>0.26641034371614114</v>
      </c>
      <c r="E58" s="2946">
        <v>0.31677150038141499</v>
      </c>
      <c r="F58" s="2946">
        <v>0.32984437123272348</v>
      </c>
      <c r="G58" s="2946">
        <v>0.33109559195851396</v>
      </c>
      <c r="H58" s="2946">
        <v>0.32725653487590034</v>
      </c>
      <c r="I58" s="2946">
        <v>0.34477414172353477</v>
      </c>
      <c r="J58" s="2946">
        <v>0.35162073243614805</v>
      </c>
      <c r="K58" s="2946">
        <v>0.34855496336958131</v>
      </c>
      <c r="L58" s="2947"/>
    </row>
    <row r="59" spans="2:14" ht="18" customHeight="1" x14ac:dyDescent="0.25">
      <c r="B59" s="2956" t="s">
        <v>104</v>
      </c>
      <c r="C59" s="2945">
        <v>0.39225503469662237</v>
      </c>
      <c r="D59" s="2946">
        <v>0.3489478548832699</v>
      </c>
      <c r="E59" s="2946">
        <v>0.35159757654563528</v>
      </c>
      <c r="F59" s="2946">
        <v>0.34616287384124056</v>
      </c>
      <c r="G59" s="2946">
        <v>0.34047868617195276</v>
      </c>
      <c r="H59" s="2946">
        <v>0.34186255897001844</v>
      </c>
      <c r="I59" s="2946">
        <v>0.36296727594474359</v>
      </c>
      <c r="J59" s="2946">
        <v>0.34614027285150489</v>
      </c>
      <c r="K59" s="2946">
        <v>0.33537198691702957</v>
      </c>
      <c r="L59" s="2947">
        <v>0.33737060824632492</v>
      </c>
    </row>
    <row r="60" spans="2:14" ht="18" customHeight="1" x14ac:dyDescent="0.25">
      <c r="B60" s="2957" t="s">
        <v>96</v>
      </c>
      <c r="C60" s="2948">
        <v>0.32174411838058026</v>
      </c>
      <c r="D60" s="2949">
        <v>0.3214499025362299</v>
      </c>
      <c r="E60" s="2949">
        <v>0.32819564933600748</v>
      </c>
      <c r="F60" s="2949">
        <v>0.30802007877698218</v>
      </c>
      <c r="G60" s="2949">
        <v>0.30058616982436775</v>
      </c>
      <c r="H60" s="2949">
        <v>0.30731775594931171</v>
      </c>
      <c r="I60" s="2949">
        <v>0.31255399966970021</v>
      </c>
      <c r="J60" s="2949">
        <v>0.33470497453287867</v>
      </c>
      <c r="K60" s="2949">
        <v>0.31026795174384192</v>
      </c>
      <c r="L60" s="2950">
        <v>0.32747288470199415</v>
      </c>
    </row>
    <row r="61" spans="2:14" x14ac:dyDescent="0.25">
      <c r="B61" s="3211" t="s">
        <v>186</v>
      </c>
    </row>
    <row r="62" spans="2:14" x14ac:dyDescent="0.25">
      <c r="K62" s="2938"/>
      <c r="L62" s="2938"/>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O62"/>
  <sheetViews>
    <sheetView workbookViewId="0">
      <selection activeCell="D33" sqref="D33"/>
    </sheetView>
  </sheetViews>
  <sheetFormatPr baseColWidth="10" defaultRowHeight="15" x14ac:dyDescent="0.25"/>
  <cols>
    <col min="2" max="2" width="23.7109375" customWidth="1"/>
  </cols>
  <sheetData>
    <row r="2" spans="1:15" x14ac:dyDescent="0.25">
      <c r="A2" t="s">
        <v>83</v>
      </c>
      <c r="C2">
        <v>1995</v>
      </c>
      <c r="D2">
        <v>2000</v>
      </c>
      <c r="E2">
        <v>2008</v>
      </c>
      <c r="F2">
        <v>2017</v>
      </c>
      <c r="G2">
        <f>F2+1</f>
        <v>2018</v>
      </c>
      <c r="H2">
        <f t="shared" ref="H2:L2" si="0">G2+1</f>
        <v>2019</v>
      </c>
      <c r="I2">
        <f t="shared" si="0"/>
        <v>2020</v>
      </c>
      <c r="J2">
        <f t="shared" si="0"/>
        <v>2021</v>
      </c>
      <c r="K2">
        <f t="shared" si="0"/>
        <v>2022</v>
      </c>
      <c r="L2">
        <f t="shared" si="0"/>
        <v>2023</v>
      </c>
    </row>
    <row r="3" spans="1:15" x14ac:dyDescent="0.25">
      <c r="B3" t="s">
        <v>90</v>
      </c>
      <c r="C3" s="2938">
        <f>'Table (2)'!C14</f>
        <v>0.87042859865218369</v>
      </c>
      <c r="D3" s="2938">
        <f>'Table (2)'!H14</f>
        <v>0.68422678877224341</v>
      </c>
      <c r="E3" s="2938">
        <f>'Table (2)'!P14</f>
        <v>0.96024517461410153</v>
      </c>
      <c r="F3" s="2938">
        <f>'Table (2)'!Y14</f>
        <v>1.0812816074042841</v>
      </c>
      <c r="G3" s="2938">
        <f>'Table (2)'!Z14</f>
        <v>1.0347340110540861</v>
      </c>
      <c r="H3" s="2938">
        <f>'Table (2)'!AA14</f>
        <v>1.0353948395336188</v>
      </c>
      <c r="I3" s="2938">
        <f>'Table (2)'!AB14</f>
        <v>1.1424766674829154</v>
      </c>
      <c r="J3" s="2938">
        <f>'Table (2)'!AC14</f>
        <v>1.2370343220044606</v>
      </c>
      <c r="K3" s="2938">
        <f>'Table (2)'!AD14</f>
        <v>1.057443186818612</v>
      </c>
      <c r="L3" s="2938">
        <f>'Table (2)'!AE14</f>
        <v>1.0979904391653343</v>
      </c>
      <c r="O3" s="2941">
        <v>0.36899999999999999</v>
      </c>
    </row>
    <row r="4" spans="1:15" x14ac:dyDescent="0.25">
      <c r="B4" t="s">
        <v>113</v>
      </c>
      <c r="C4" s="2938">
        <f t="shared" ref="C4:H4" si="1">C3*$O4/$O3</f>
        <v>0.82089201173701865</v>
      </c>
      <c r="D4" s="2938">
        <f t="shared" si="1"/>
        <v>0.64528705282585552</v>
      </c>
      <c r="E4" s="2938">
        <f t="shared" si="1"/>
        <v>0.90559707524581934</v>
      </c>
      <c r="F4" s="2938">
        <f t="shared" si="1"/>
        <v>1.0197452557633897</v>
      </c>
      <c r="G4" s="2938">
        <f t="shared" si="1"/>
        <v>0.97584670961198361</v>
      </c>
      <c r="H4" s="2938">
        <f t="shared" si="1"/>
        <v>0.97646992996666482</v>
      </c>
      <c r="I4" s="2938">
        <f>I3*$O4/$O3</f>
        <v>1.0774576701464893</v>
      </c>
      <c r="J4" s="2938">
        <f t="shared" ref="J4:L4" si="2">J3*$O4/$O3</f>
        <v>1.1666339947359139</v>
      </c>
      <c r="K4" s="2938">
        <f t="shared" si="2"/>
        <v>0.99726349325982921</v>
      </c>
      <c r="L4" s="2938">
        <f t="shared" si="2"/>
        <v>1.0355031783998274</v>
      </c>
      <c r="O4" s="2941">
        <v>0.34799999999999998</v>
      </c>
    </row>
    <row r="5" spans="1:15" x14ac:dyDescent="0.25">
      <c r="B5" t="s">
        <v>91</v>
      </c>
      <c r="C5" s="2938">
        <f>'Table (2)'!C30</f>
        <v>0.78274551473292731</v>
      </c>
      <c r="D5" s="2938">
        <f>'Table (2)'!H30</f>
        <v>0.69371477843131224</v>
      </c>
      <c r="E5" s="2938">
        <f>'Table (2)'!P30</f>
        <v>0.89152910405408747</v>
      </c>
      <c r="F5" s="2938">
        <f>'Table (2)'!Y30</f>
        <v>0.98160623722655371</v>
      </c>
      <c r="G5" s="2938">
        <f>'Table (2)'!Z30</f>
        <v>0.92539171572376244</v>
      </c>
      <c r="H5" s="2938">
        <f>'Table (2)'!AA30</f>
        <v>0.93806606286627603</v>
      </c>
      <c r="I5" s="2938">
        <f>'Table (2)'!AB30</f>
        <v>1.321272714265274</v>
      </c>
      <c r="J5" s="2938">
        <f>'Table (2)'!AC30</f>
        <v>1.1930778411351279</v>
      </c>
      <c r="K5" s="2938">
        <f>'Table (2)'!AD30</f>
        <v>1.0433436062487664</v>
      </c>
      <c r="L5" s="2938">
        <f>'Table (2)'!AE30</f>
        <v>0.90684226015303115</v>
      </c>
    </row>
    <row r="6" spans="1:15" x14ac:dyDescent="0.25">
      <c r="B6" t="s">
        <v>92</v>
      </c>
      <c r="C6" s="2938">
        <f>'Table (2)'!C40</f>
        <v>1.1055232326452538</v>
      </c>
      <c r="D6" s="2938">
        <f>'Table (2)'!H40</f>
        <v>0.97799425937201012</v>
      </c>
      <c r="E6" s="2938">
        <f>'Table (2)'!P40</f>
        <v>0.85706955080129466</v>
      </c>
      <c r="F6" s="2938">
        <f>'Table (2)'!Y40</f>
        <v>0.96262454512228068</v>
      </c>
      <c r="G6" s="2938">
        <f>'Table (2)'!Z40</f>
        <v>0.97291918619781703</v>
      </c>
      <c r="H6" s="2938">
        <f>'Table (2)'!AA40</f>
        <v>1.0354827217670111</v>
      </c>
      <c r="I6" s="2938">
        <f>'Table (2)'!AB40</f>
        <v>1.1362808411988741</v>
      </c>
      <c r="J6" s="2938">
        <f>'Table (2)'!AC40</f>
        <v>1.099390892390989</v>
      </c>
      <c r="K6" s="2938">
        <f>'Table (2)'!AD40</f>
        <v>1.1884325862509273</v>
      </c>
      <c r="L6" s="2938">
        <f>'Table (2)'!AE40</f>
        <v>1.0117216036127776</v>
      </c>
    </row>
    <row r="7" spans="1:15" x14ac:dyDescent="0.25">
      <c r="B7" t="s">
        <v>93</v>
      </c>
      <c r="C7" s="2938">
        <f>'Table (2)'!C56</f>
        <v>1.3539190936518686</v>
      </c>
      <c r="D7" s="2938">
        <f>'Table (2)'!H56</f>
        <v>1.5054261453934523</v>
      </c>
      <c r="E7" s="2938">
        <f>'Table (2)'!P56</f>
        <v>1.1611190724335589</v>
      </c>
      <c r="F7" s="2938">
        <f>'Table (2)'!Y56</f>
        <v>1.2973588952942754</v>
      </c>
      <c r="G7" s="2938">
        <f>'Table (2)'!Z56</f>
        <v>1.1804332670608588</v>
      </c>
      <c r="H7" s="2938">
        <f>'Table (2)'!AA56</f>
        <v>1.0926761719150684</v>
      </c>
      <c r="I7" s="2938">
        <f>'Table (2)'!AB56</f>
        <v>1.2709815936120425</v>
      </c>
      <c r="J7" s="2938">
        <f>'Table (2)'!AC56</f>
        <v>1.3575118240666071</v>
      </c>
      <c r="K7" s="2938">
        <f>'Table (2)'!AD56</f>
        <v>1.3579127260015926</v>
      </c>
      <c r="L7" s="2938">
        <f>'Table (2)'!AE56</f>
        <v>0.9842683049652533</v>
      </c>
    </row>
    <row r="8" spans="1:15" x14ac:dyDescent="0.25">
      <c r="B8" t="s">
        <v>94</v>
      </c>
      <c r="C8" s="2938">
        <f>'Table (2)'!C66</f>
        <v>1.3518877417912116</v>
      </c>
      <c r="D8" s="2938">
        <f>'Table (2)'!H66</f>
        <v>0.79152569853537258</v>
      </c>
      <c r="E8" s="2938">
        <f>'Table (2)'!P66</f>
        <v>0.80482438857803351</v>
      </c>
      <c r="F8" s="2938">
        <f>'Table (2)'!Y66</f>
        <v>1.283972885881915</v>
      </c>
      <c r="G8" s="2938">
        <f>'Table (2)'!Z66</f>
        <v>1.1707009063089204</v>
      </c>
      <c r="H8" s="2938">
        <f>'Table (2)'!AA66</f>
        <v>1.1038864262740606</v>
      </c>
      <c r="I8" s="2938">
        <f>'Table (2)'!AB66</f>
        <v>0.9737266709862662</v>
      </c>
      <c r="J8" s="2938">
        <f>'Table (2)'!AC66</f>
        <v>1.0653409791589592</v>
      </c>
      <c r="K8" s="2938">
        <f>'Table (2)'!AD66</f>
        <v>1.2630916574780193</v>
      </c>
      <c r="L8" s="2938">
        <f>'Table (2)'!AE66</f>
        <v>1.2036378276719779</v>
      </c>
    </row>
    <row r="9" spans="1:15" x14ac:dyDescent="0.25">
      <c r="B9" t="s">
        <v>95</v>
      </c>
      <c r="C9" s="2938">
        <f>'Table (2)'!C76</f>
        <v>0.9007416617980839</v>
      </c>
      <c r="D9" s="2938">
        <f>'Table (2)'!H76</f>
        <v>0.70372612912551558</v>
      </c>
      <c r="E9" s="2938">
        <f>'Table (2)'!P76</f>
        <v>0.88477658808603743</v>
      </c>
      <c r="F9" s="2938">
        <f>'Table (2)'!Y76</f>
        <v>0.9256633734972709</v>
      </c>
      <c r="G9" s="2938">
        <f>'Table (2)'!Z76</f>
        <v>1.1585629032511482</v>
      </c>
      <c r="H9" s="2938">
        <f>'Table (2)'!AA76</f>
        <v>1.0065253155287683</v>
      </c>
      <c r="I9" s="2938">
        <f>'Table (2)'!AB76</f>
        <v>1.0755811482205841</v>
      </c>
      <c r="J9" s="2938">
        <f>'Table (2)'!AC76</f>
        <v>1.0683430900818671</v>
      </c>
      <c r="K9" s="2938">
        <f>'Table (2)'!AD76</f>
        <v>0.98261903683148077</v>
      </c>
      <c r="L9" s="2938"/>
    </row>
    <row r="10" spans="1:15" x14ac:dyDescent="0.25">
      <c r="B10" t="s">
        <v>114</v>
      </c>
      <c r="C10" s="2938">
        <f>'Table (2)'!C86</f>
        <v>1.4839153148199065</v>
      </c>
      <c r="D10" s="2938">
        <f>'Table (2)'!H86</f>
        <v>1.2144075506026837</v>
      </c>
      <c r="E10" s="2938">
        <f>'Table (2)'!P86</f>
        <v>1.1054697531090649</v>
      </c>
      <c r="F10" s="2938">
        <f>'Table (2)'!Y86</f>
        <v>1.2199585388519552</v>
      </c>
      <c r="G10" s="2938">
        <f>'Table (2)'!Z86</f>
        <v>1.1102013646197368</v>
      </c>
      <c r="H10" s="2938">
        <f>'Table (2)'!AA86</f>
        <v>1.1508217320855791</v>
      </c>
      <c r="I10" s="2938">
        <f>'Table (2)'!AB86</f>
        <v>1.265324609964771</v>
      </c>
      <c r="J10" s="2938">
        <f>'Table (2)'!AC86</f>
        <v>1.1596738732136314</v>
      </c>
      <c r="K10" s="2938">
        <f>'Table (2)'!AD86</f>
        <v>1.0952565236620964</v>
      </c>
      <c r="L10" s="2938">
        <f>'Table (2)'!AE86</f>
        <v>1.0222514923072612</v>
      </c>
    </row>
    <row r="11" spans="1:15" x14ac:dyDescent="0.25">
      <c r="B11" t="s">
        <v>96</v>
      </c>
      <c r="C11" s="2938">
        <f>'Table (2)'!C96</f>
        <v>1.0404210451702078</v>
      </c>
      <c r="D11" s="2938">
        <f>'Table (2)'!H96</f>
        <v>1.021582022234824</v>
      </c>
      <c r="E11" s="2938">
        <f>'Table (2)'!P96</f>
        <v>0.84053011589486526</v>
      </c>
      <c r="F11" s="2938">
        <f>'Table (2)'!Y96</f>
        <v>0.99103736822675259</v>
      </c>
      <c r="G11" s="2938">
        <f>'Table (2)'!Z96</f>
        <v>0.91974838193023234</v>
      </c>
      <c r="H11" s="2938">
        <f>'Table (2)'!AA96</f>
        <v>0.97393992439337784</v>
      </c>
      <c r="I11" s="2938">
        <f>'Table (2)'!AB96</f>
        <v>0.88260640065687868</v>
      </c>
      <c r="J11" s="2938">
        <f>'Table (2)'!AC96</f>
        <v>1.0022358319675666</v>
      </c>
      <c r="K11" s="2938">
        <f>'Table (2)'!AD96</f>
        <v>0.87619448018182333</v>
      </c>
      <c r="L11" s="2938">
        <f>'Table (2)'!AE96</f>
        <v>0.95269248627861847</v>
      </c>
    </row>
    <row r="12" spans="1:15" x14ac:dyDescent="0.25">
      <c r="B12" t="s">
        <v>97</v>
      </c>
      <c r="C12" s="2938">
        <f>'Table (2)'!C106</f>
        <v>0.45852500370974919</v>
      </c>
      <c r="D12" s="2938">
        <f>'Table (2)'!H106</f>
        <v>0.81926278240190242</v>
      </c>
      <c r="E12" s="2938">
        <f>'Table (2)'!P106</f>
        <v>1.4557168898107988</v>
      </c>
      <c r="F12" s="2938">
        <f>'Table (2)'!Y106</f>
        <v>1.267303609341826</v>
      </c>
      <c r="G12" s="2938">
        <f>'Table (2)'!Z106</f>
        <v>1.4235500878734624</v>
      </c>
      <c r="H12" s="2938">
        <f>'Table (2)'!AA106</f>
        <v>1.0714099556945529</v>
      </c>
      <c r="I12" s="2938">
        <f>'Table (2)'!AB106</f>
        <v>1.1299104695779281</v>
      </c>
      <c r="J12" s="2938">
        <f>'Table (2)'!AC106</f>
        <v>1.0110714816466044</v>
      </c>
      <c r="K12" s="2938">
        <f>'Table (2)'!AD106</f>
        <v>1.1770617423528673</v>
      </c>
      <c r="L12" s="2938">
        <f>'Table (2)'!AE106</f>
        <v>0.9150635208711434</v>
      </c>
    </row>
    <row r="13" spans="1:15" x14ac:dyDescent="0.25">
      <c r="B13" t="s">
        <v>98</v>
      </c>
      <c r="C13" s="2938">
        <f>'Table (2)'!C116</f>
        <v>0.60000000000000009</v>
      </c>
      <c r="D13" s="2938">
        <f>'Table (2)'!H116</f>
        <v>0.60260586319218246</v>
      </c>
      <c r="E13" s="2938">
        <f>'Table (2)'!P116</f>
        <v>0.79560607022668117</v>
      </c>
      <c r="F13" s="2938">
        <f>'Table (2)'!Y116</f>
        <v>0.92960330199495522</v>
      </c>
      <c r="G13" s="2938">
        <f>'Table (2)'!Z116</f>
        <v>0.88270889012152687</v>
      </c>
      <c r="H13" s="2938">
        <f>'Table (2)'!AA116</f>
        <v>0.77843806633792734</v>
      </c>
      <c r="I13" s="2938">
        <f>'Table (2)'!AB116</f>
        <v>0.90775733465937347</v>
      </c>
      <c r="J13" s="2938">
        <f>'Table (2)'!AC116</f>
        <v>0.86391600360922005</v>
      </c>
      <c r="K13" s="2938">
        <f>'Table (2)'!AD116</f>
        <v>0.8027682904907425</v>
      </c>
      <c r="L13" s="2938">
        <f>'Table (2)'!AE116</f>
        <v>0.90474763616992937</v>
      </c>
    </row>
    <row r="14" spans="1:15" x14ac:dyDescent="0.25">
      <c r="B14" t="s">
        <v>99</v>
      </c>
      <c r="C14" s="2938">
        <f>'Table (2)'!C126</f>
        <v>0.73296534938554647</v>
      </c>
      <c r="D14" s="2938">
        <f>'Table (2)'!H126</f>
        <v>0.71422815660938832</v>
      </c>
      <c r="E14" s="2938">
        <f>'Table (2)'!P126</f>
        <v>0.52956436835113929</v>
      </c>
      <c r="F14" s="2938">
        <f>'Table (2)'!Y126</f>
        <v>0.99766319008917681</v>
      </c>
      <c r="G14" s="2938">
        <f>'Table (2)'!Z126</f>
        <v>0.98983096541126359</v>
      </c>
      <c r="H14" s="2938">
        <f>'Table (2)'!AA126</f>
        <v>0.95486847884178827</v>
      </c>
      <c r="I14" s="2938">
        <f>'Table (2)'!AB126</f>
        <v>0.98671532248144656</v>
      </c>
      <c r="J14" s="2938">
        <f>'Table (2)'!AC126</f>
        <v>1.1196258328806581</v>
      </c>
      <c r="K14" s="2938">
        <f>'Table (2)'!AD126</f>
        <v>1.1646384952400362</v>
      </c>
      <c r="L14" s="2938">
        <f>'Table (2)'!AE126</f>
        <v>1.1412194275281886</v>
      </c>
      <c r="O14" s="2941">
        <v>0.434</v>
      </c>
    </row>
    <row r="15" spans="1:15" x14ac:dyDescent="0.25">
      <c r="B15" t="s">
        <v>115</v>
      </c>
      <c r="C15" s="2938">
        <f t="shared" ref="C15:H15" si="3">C14*$O15/$O14</f>
        <v>0.63315370848995711</v>
      </c>
      <c r="D15" s="2938">
        <f t="shared" si="3"/>
        <v>0.61696805509875507</v>
      </c>
      <c r="E15" s="2938">
        <f t="shared" si="3"/>
        <v>0.45745087948120305</v>
      </c>
      <c r="F15" s="2938">
        <f t="shared" si="3"/>
        <v>0.8618062902406276</v>
      </c>
      <c r="G15" s="2938">
        <f t="shared" si="3"/>
        <v>0.85504061966055922</v>
      </c>
      <c r="H15" s="2938">
        <f t="shared" si="3"/>
        <v>0.82483915372761851</v>
      </c>
      <c r="I15" s="2938">
        <f>I14*$O15/$O14</f>
        <v>0.85234924976565507</v>
      </c>
      <c r="J15" s="2938">
        <f t="shared" ref="J15:L15" si="4">J14*$O15/$O14</f>
        <v>0.96716065609898316</v>
      </c>
      <c r="K15" s="2938">
        <f t="shared" si="4"/>
        <v>1.0060437139757823</v>
      </c>
      <c r="L15" s="2938">
        <f t="shared" si="4"/>
        <v>0.98581374050764492</v>
      </c>
      <c r="O15" s="2941">
        <v>0.37490000000000001</v>
      </c>
    </row>
    <row r="16" spans="1:15" x14ac:dyDescent="0.25">
      <c r="B16" t="s">
        <v>101</v>
      </c>
      <c r="C16" s="2938">
        <f>'Table (2)'!C145</f>
        <v>1.0963044374227229</v>
      </c>
      <c r="D16" s="2938">
        <f>'Table (2)'!H145</f>
        <v>1.1163405846673053</v>
      </c>
      <c r="E16" s="2938">
        <f>'Table (2)'!P145</f>
        <v>1.0336054767907117</v>
      </c>
      <c r="F16" s="2938">
        <f>'Table (2)'!Y145</f>
        <v>1.2666666666666668</v>
      </c>
      <c r="G16" s="2938">
        <f>'Table (2)'!Z145</f>
        <v>1.3203631075662099</v>
      </c>
      <c r="H16" s="2938">
        <f>'Table (2)'!AA145</f>
        <v>0.96639464161983213</v>
      </c>
      <c r="I16" s="2938">
        <f>'Table (2)'!AB145</f>
        <v>1.0763332692595202</v>
      </c>
      <c r="J16" s="2938">
        <f>'Table (2)'!AC145</f>
        <v>1.1190061116120629</v>
      </c>
      <c r="K16" s="2938">
        <f>'Table (2)'!AD145</f>
        <v>1.4138032001929073</v>
      </c>
      <c r="L16" s="2938"/>
    </row>
    <row r="17" spans="2:15" x14ac:dyDescent="0.25">
      <c r="B17" t="s">
        <v>100</v>
      </c>
      <c r="C17" s="2938">
        <f>'Table (2)'!C155</f>
        <v>1.2347630439735702</v>
      </c>
      <c r="D17" s="2938">
        <f>'Table (2)'!H155</f>
        <v>1.1378759924542383</v>
      </c>
      <c r="E17" s="2938">
        <f>'Table (2)'!P155</f>
        <v>1.4788002365906048</v>
      </c>
      <c r="F17" s="2938">
        <f>'Table (2)'!Y155</f>
        <v>1.5500716855573891</v>
      </c>
      <c r="G17" s="2938">
        <f>'Table (2)'!Z155</f>
        <v>1.506027869109128</v>
      </c>
      <c r="H17" s="2938">
        <f>'Table (2)'!AA155</f>
        <v>1.3346784630226594</v>
      </c>
      <c r="I17" s="2938">
        <f>'Table (2)'!AB155</f>
        <v>1.4016730225119942</v>
      </c>
      <c r="J17" s="2938">
        <f>'Table (2)'!AC155</f>
        <v>1.7686441449644872</v>
      </c>
      <c r="K17" s="2938">
        <f>'Table (2)'!AD155</f>
        <v>1.4134757032988245</v>
      </c>
      <c r="L17" s="2938">
        <f>'Table (2)'!AE155</f>
        <v>1.5549325323034375</v>
      </c>
    </row>
    <row r="18" spans="2:15" x14ac:dyDescent="0.25">
      <c r="B18" t="s">
        <v>102</v>
      </c>
      <c r="C18" s="2938">
        <f>'Table (2)'!C165</f>
        <v>0.75753399485483275</v>
      </c>
      <c r="D18" s="2938">
        <f>'Table (2)'!H165</f>
        <v>0.61644693231199821</v>
      </c>
      <c r="E18" s="2938">
        <f>'Table (2)'!P165</f>
        <v>0.90319665650062142</v>
      </c>
      <c r="F18" s="2938">
        <f>'Table (2)'!Y165</f>
        <v>1.3251997818406014</v>
      </c>
      <c r="G18" s="2938">
        <f>'Table (2)'!Z165</f>
        <v>1.1430905511811025</v>
      </c>
      <c r="H18" s="2938">
        <f>'Table (2)'!AA165</f>
        <v>1.1810850822955674</v>
      </c>
      <c r="I18" s="2938">
        <f>'Table (2)'!AB165</f>
        <v>1.3061078878687169</v>
      </c>
      <c r="J18" s="2938">
        <f>'Table (2)'!AC165</f>
        <v>1.6385777777777777</v>
      </c>
      <c r="K18" s="2938">
        <f>'Table (2)'!AD165</f>
        <v>1.8388027718734339</v>
      </c>
      <c r="L18" s="2938">
        <f>'Table (2)'!AE165</f>
        <v>1.8308786572642672</v>
      </c>
    </row>
    <row r="19" spans="2:15" x14ac:dyDescent="0.25">
      <c r="B19" t="s">
        <v>103</v>
      </c>
      <c r="C19" s="2938">
        <f>'Table (2)'!C175</f>
        <v>0.91048237476808902</v>
      </c>
      <c r="D19" s="2938">
        <f>'Table (2)'!H175</f>
        <v>0.45925379067522293</v>
      </c>
      <c r="E19" s="2938">
        <f>'Table (2)'!P175</f>
        <v>0.34126984126984128</v>
      </c>
      <c r="F19" s="2938">
        <f>'Table (2)'!Y175</f>
        <v>0.92388406295691072</v>
      </c>
      <c r="G19" s="2938">
        <f>'Table (2)'!Z175</f>
        <v>0.80417163289630522</v>
      </c>
      <c r="H19" s="2938">
        <f>'Table (2)'!AA175</f>
        <v>0.737755438969806</v>
      </c>
      <c r="I19" s="2938">
        <f>'Table (2)'!AB175</f>
        <v>0.69220930232558142</v>
      </c>
      <c r="J19" s="2938">
        <f>'Table (2)'!AC175</f>
        <v>0.73243464052287588</v>
      </c>
      <c r="K19" s="2938">
        <f>'Table (2)'!AD175</f>
        <v>0.66518697083725298</v>
      </c>
      <c r="L19" s="2938">
        <f>'Table (2)'!AE175</f>
        <v>0.66463925004185032</v>
      </c>
    </row>
    <row r="20" spans="2:15" x14ac:dyDescent="0.25">
      <c r="B20" t="s">
        <v>104</v>
      </c>
      <c r="C20" s="2938">
        <f>'Table (2)'!C185</f>
        <v>1.0255987205700752</v>
      </c>
      <c r="D20" s="2938">
        <f>'Table (2)'!H185</f>
        <v>0.88274835333393487</v>
      </c>
      <c r="E20" s="2938">
        <f>'Table (2)'!P185</f>
        <v>1.0597499290304266</v>
      </c>
      <c r="F20" s="2938">
        <f>'Table (2)'!Y185</f>
        <v>0.90763063653548393</v>
      </c>
      <c r="G20" s="2938">
        <f>'Table (2)'!Z185</f>
        <v>0.83954735584816043</v>
      </c>
      <c r="H20" s="2938">
        <f>'Table (2)'!AA185</f>
        <v>0.94668577666154896</v>
      </c>
      <c r="I20" s="2938">
        <f>'Table (2)'!AB185</f>
        <v>0.89212656006240254</v>
      </c>
      <c r="J20" s="2938">
        <f>'Table (2)'!AC185</f>
        <v>1.0979784098511836</v>
      </c>
      <c r="K20" s="2938">
        <f>'Table (2)'!AD185</f>
        <v>1.0293713104637849</v>
      </c>
      <c r="L20" s="2938">
        <f>'Table (2)'!AE185</f>
        <v>0.95980309581297851</v>
      </c>
    </row>
    <row r="21" spans="2:15" x14ac:dyDescent="0.25">
      <c r="B21" t="s">
        <v>105</v>
      </c>
      <c r="C21" s="2938">
        <f>'Table (2)'!C195</f>
        <v>0.67554479418886204</v>
      </c>
      <c r="D21" s="2938">
        <f>'Table (2)'!H195</f>
        <v>0.70633822308331029</v>
      </c>
      <c r="E21" s="2938">
        <f>'Table (2)'!P195</f>
        <v>0.74664078829501357</v>
      </c>
      <c r="F21" s="2938">
        <f>'Table (2)'!Y195</f>
        <v>1.3328536184210529</v>
      </c>
      <c r="G21" s="2938">
        <f>'Table (2)'!Z195</f>
        <v>1.2663780120481929</v>
      </c>
      <c r="H21" s="2938">
        <f>'Table (2)'!AA195</f>
        <v>1.2481283422459892</v>
      </c>
      <c r="I21" s="2938">
        <f>'Table (2)'!AB195</f>
        <v>1.4341976993565999</v>
      </c>
      <c r="J21" s="2938">
        <f>'Table (2)'!AC195</f>
        <v>1.2301842149738043</v>
      </c>
      <c r="K21" s="2938">
        <f>'Table (2)'!AD195</f>
        <v>1.0508045292014303</v>
      </c>
      <c r="L21" s="2938">
        <f>'Table (2)'!AE195</f>
        <v>1.305121586740932</v>
      </c>
    </row>
    <row r="22" spans="2:15" x14ac:dyDescent="0.25">
      <c r="B22" t="s">
        <v>106</v>
      </c>
      <c r="C22" s="2938">
        <f>'Table (2)'!C205</f>
        <v>1.4897733117062941</v>
      </c>
      <c r="D22" s="2938">
        <f>'Table (2)'!H205</f>
        <v>1.1167069317970639</v>
      </c>
      <c r="E22" s="2938">
        <f>'Table (2)'!P205</f>
        <v>0.95383847031963476</v>
      </c>
      <c r="F22" s="2938">
        <f>'Table (2)'!Y205</f>
        <v>0.78821186885334127</v>
      </c>
      <c r="G22" s="2938">
        <f>'Table (2)'!Z205</f>
        <v>0.83850693541098975</v>
      </c>
      <c r="H22" s="2938">
        <f>'Table (2)'!AA205</f>
        <v>0.86763535865332275</v>
      </c>
      <c r="I22" s="2938">
        <f>'Table (2)'!AB205</f>
        <v>0.99207525734631952</v>
      </c>
      <c r="J22" s="2938">
        <f>'Table (2)'!AC205</f>
        <v>1.0115676106900677</v>
      </c>
      <c r="K22" s="2938">
        <f>'Table (2)'!AD205</f>
        <v>0.89263940189577684</v>
      </c>
      <c r="L22" s="2938">
        <f>'Table (2)'!AE205</f>
        <v>0.82220692819454</v>
      </c>
    </row>
    <row r="23" spans="2:15" x14ac:dyDescent="0.25">
      <c r="B23" t="s">
        <v>107</v>
      </c>
      <c r="C23" s="2938">
        <f>'Table (2)'!C215</f>
        <v>5.1640188922284249</v>
      </c>
      <c r="D23" s="2938">
        <f>'Table (2)'!H215</f>
        <v>2.20179285437895</v>
      </c>
      <c r="E23" s="2938">
        <f>'Table (2)'!P215</f>
        <v>3.8400384869805761</v>
      </c>
      <c r="F23" s="2938">
        <f>'Table (2)'!Y215</f>
        <v>1.7760332413486855</v>
      </c>
      <c r="G23" s="2938">
        <f>'Table (2)'!Z215</f>
        <v>2.0819638734211598</v>
      </c>
      <c r="H23" s="2938">
        <f>'Table (2)'!AA215</f>
        <v>1.6015117401093599</v>
      </c>
      <c r="I23" s="2938">
        <f>'Table (2)'!AB215</f>
        <v>1.3229625897468196</v>
      </c>
      <c r="J23" s="2938">
        <f>'Table (2)'!AC215</f>
        <v>2.2787420029137899</v>
      </c>
      <c r="K23" s="2938">
        <f>'Table (2)'!AD215</f>
        <v>2.5737082066869297</v>
      </c>
      <c r="L23" s="2938">
        <f>'Table (2)'!AE215</f>
        <v>2.1392512848584375</v>
      </c>
    </row>
    <row r="24" spans="2:15" x14ac:dyDescent="0.25">
      <c r="B24" t="s">
        <v>108</v>
      </c>
      <c r="C24" s="2938">
        <f>'Table (2)'!C225</f>
        <v>0.69266917293233088</v>
      </c>
      <c r="D24" s="2938">
        <f>'Table (2)'!H225</f>
        <v>0.84074367088607593</v>
      </c>
      <c r="E24" s="2938">
        <f>'Table (2)'!P225</f>
        <v>0.84971317858906659</v>
      </c>
      <c r="F24" s="2938">
        <f>'Table (2)'!Y225</f>
        <v>0.90634241380510039</v>
      </c>
      <c r="G24" s="2938">
        <f>'Table (2)'!Z225</f>
        <v>0.86618656841400099</v>
      </c>
      <c r="H24" s="2938">
        <f>'Table (2)'!AA225</f>
        <v>0.90017601957098947</v>
      </c>
      <c r="I24" s="2938">
        <f>'Table (2)'!AB225</f>
        <v>0.95154069862431778</v>
      </c>
      <c r="J24" s="2938">
        <f>'Table (2)'!AC225</f>
        <v>1.004156090485621</v>
      </c>
      <c r="K24" s="2938">
        <f>'Table (2)'!AD225</f>
        <v>0.88972608811275611</v>
      </c>
      <c r="L24" s="2938">
        <f>'Table (2)'!AE225</f>
        <v>1.1524088248536695</v>
      </c>
    </row>
    <row r="25" spans="2:15" x14ac:dyDescent="0.25">
      <c r="B25" t="s">
        <v>109</v>
      </c>
      <c r="C25" s="2938"/>
      <c r="D25" s="2938">
        <f>'Table (2)'!H235</f>
        <v>0.82301149655265105</v>
      </c>
      <c r="E25" s="2938">
        <f>'Table (2)'!P235</f>
        <v>0.83214877083881178</v>
      </c>
      <c r="F25" s="2938">
        <f>'Table (2)'!Y235</f>
        <v>1.0888783284763048</v>
      </c>
      <c r="G25" s="2938">
        <f>'Table (2)'!Z235</f>
        <v>1.0482075388624155</v>
      </c>
      <c r="H25" s="2938">
        <f>'Table (2)'!AA235</f>
        <v>0.97819291099305916</v>
      </c>
      <c r="I25" s="2938">
        <f>'Table (2)'!AB235</f>
        <v>1.0493646341646177</v>
      </c>
      <c r="J25" s="2938">
        <f>'Table (2)'!AC235</f>
        <v>1.1781552987304411</v>
      </c>
      <c r="K25" s="2938">
        <f>'Table (2)'!AD235</f>
        <v>1.1067587839881097</v>
      </c>
      <c r="L25" s="2938">
        <f>'Table (2)'!AE235</f>
        <v>1.0836665313697289</v>
      </c>
      <c r="O25" s="2941">
        <v>0.40300000000000002</v>
      </c>
    </row>
    <row r="26" spans="2:15" x14ac:dyDescent="0.25">
      <c r="B26" t="s">
        <v>116</v>
      </c>
      <c r="C26" s="2938"/>
      <c r="D26" s="2938">
        <f t="shared" ref="D26:H26" si="5">D25*$O26/$O25</f>
        <v>0.79850495074959438</v>
      </c>
      <c r="E26" s="2938">
        <f t="shared" si="5"/>
        <v>0.80737014738951707</v>
      </c>
      <c r="F26" s="2938">
        <f t="shared" si="5"/>
        <v>1.056455152442271</v>
      </c>
      <c r="G26" s="2938">
        <f t="shared" si="5"/>
        <v>1.0169954037101847</v>
      </c>
      <c r="H26" s="2938">
        <f t="shared" si="5"/>
        <v>0.94906557865579688</v>
      </c>
      <c r="I26" s="2938">
        <f>I25*$O26/$O25</f>
        <v>1.0181180445617011</v>
      </c>
      <c r="J26" s="2938">
        <f t="shared" ref="J26:L26" si="6">J25*$O26/$O25</f>
        <v>1.1430737513737035</v>
      </c>
      <c r="K26" s="2938">
        <f t="shared" si="6"/>
        <v>1.073803187442558</v>
      </c>
      <c r="L26" s="2938">
        <f t="shared" si="6"/>
        <v>1.05139854532398</v>
      </c>
      <c r="O26" s="2941">
        <v>0.39100000000000001</v>
      </c>
    </row>
    <row r="27" spans="2:15" x14ac:dyDescent="0.25">
      <c r="B27" t="s">
        <v>110</v>
      </c>
      <c r="C27" s="2938"/>
      <c r="D27" s="2938">
        <f>'Table (2)'!H244</f>
        <v>0.82301149655265105</v>
      </c>
      <c r="E27" s="2938">
        <f>'Table (2)'!P244</f>
        <v>0.83214877083881189</v>
      </c>
      <c r="F27" s="2938">
        <f>'Table (2)'!Y244</f>
        <v>1.0888783284763048</v>
      </c>
      <c r="G27" s="2938">
        <f>'Table (2)'!Z244</f>
        <v>1.0482075388624155</v>
      </c>
      <c r="H27" s="2938">
        <f>'Table (2)'!AA244</f>
        <v>0.97819291099305916</v>
      </c>
      <c r="I27" s="2938">
        <f>'Table (2)'!AB244</f>
        <v>1.0493646341646174</v>
      </c>
      <c r="J27" s="2938">
        <f>'Table (2)'!AC244</f>
        <v>1.1781552987304409</v>
      </c>
      <c r="K27" s="2938">
        <f>'Table (2)'!AD244</f>
        <v>1.1067587839881095</v>
      </c>
      <c r="L27" s="2938">
        <f>'Table (2)'!AE244</f>
        <v>1.0836665313697289</v>
      </c>
      <c r="O27" s="2941">
        <v>0.40300000000000002</v>
      </c>
    </row>
    <row r="28" spans="2:15" x14ac:dyDescent="0.25">
      <c r="B28" t="s">
        <v>117</v>
      </c>
      <c r="C28" s="2938"/>
      <c r="D28" s="2938">
        <f t="shared" ref="D28:H28" si="7">D27*$O28/$O27</f>
        <v>0.79850495074959438</v>
      </c>
      <c r="E28" s="2938">
        <f t="shared" si="7"/>
        <v>0.80737014738951729</v>
      </c>
      <c r="F28" s="2938">
        <f t="shared" si="7"/>
        <v>1.056455152442271</v>
      </c>
      <c r="G28" s="2938">
        <f t="shared" si="7"/>
        <v>1.0169954037101847</v>
      </c>
      <c r="H28" s="2938">
        <f t="shared" si="7"/>
        <v>0.94906557865579688</v>
      </c>
      <c r="I28" s="2938">
        <f>I27*$O28/$O27</f>
        <v>1.0181180445617006</v>
      </c>
      <c r="J28" s="2938">
        <f t="shared" ref="J28:L28" si="8">J27*$O28/$O27</f>
        <v>1.1430737513737033</v>
      </c>
      <c r="K28" s="2938">
        <f t="shared" si="8"/>
        <v>1.0738031874425578</v>
      </c>
      <c r="L28" s="2938">
        <f t="shared" si="8"/>
        <v>1.05139854532398</v>
      </c>
      <c r="O28" s="2941">
        <v>0.39100000000000001</v>
      </c>
    </row>
    <row r="29" spans="2:15" x14ac:dyDescent="0.25">
      <c r="B29" t="s">
        <v>111</v>
      </c>
      <c r="C29" s="2938">
        <f>'Table (2)'!C253</f>
        <v>0</v>
      </c>
      <c r="D29" s="2938">
        <f>'Table (2)'!H253</f>
        <v>0.59834268961619852</v>
      </c>
      <c r="E29" s="2938">
        <f>'Table (2)'!P253</f>
        <v>0.68991478636664405</v>
      </c>
      <c r="F29" s="2938">
        <f>'Table (2)'!Y253</f>
        <v>1.0322314900628153</v>
      </c>
      <c r="G29" s="2938">
        <f>'Table (2)'!Z253</f>
        <v>0.91333845204979414</v>
      </c>
      <c r="H29" s="2938">
        <f>'Table (2)'!AA253</f>
        <v>0.70525450899870246</v>
      </c>
      <c r="I29" s="2938">
        <f>'Table (2)'!AB253</f>
        <v>1.097077390694412</v>
      </c>
      <c r="J29" s="2938">
        <f>'Table (2)'!AC253</f>
        <v>0.70942895991628041</v>
      </c>
      <c r="K29" s="2938"/>
      <c r="L29" s="2938"/>
    </row>
    <row r="30" spans="2:15" x14ac:dyDescent="0.25">
      <c r="B30" t="s">
        <v>112</v>
      </c>
      <c r="C30" s="2938">
        <f>'Table (2)'!C262</f>
        <v>0.67113724565400434</v>
      </c>
      <c r="D30" s="2938">
        <f>'Table (2)'!H262</f>
        <v>0.85398747597962144</v>
      </c>
      <c r="E30" s="2938">
        <f>'Table (2)'!P262</f>
        <v>0.88816916021559633</v>
      </c>
      <c r="F30" s="2938">
        <f>'Table (2)'!Y262</f>
        <v>0.71858487565428908</v>
      </c>
      <c r="G30" s="2938">
        <f>'Table (2)'!Z262</f>
        <v>0.72385054363853929</v>
      </c>
      <c r="H30" s="2938">
        <f>'Table (2)'!AA262</f>
        <v>0.71500639215712269</v>
      </c>
      <c r="I30" s="2938">
        <f>'Table (2)'!AB262</f>
        <v>0.7644572332917231</v>
      </c>
      <c r="J30" s="2938">
        <f>'Table (2)'!AC262</f>
        <v>0.8108078714585355</v>
      </c>
      <c r="K30" s="2938"/>
      <c r="L30" s="2938"/>
    </row>
    <row r="31" spans="2:15" ht="4.5" customHeight="1" x14ac:dyDescent="0.25"/>
    <row r="32" spans="2:15" ht="18" customHeight="1" x14ac:dyDescent="0.25">
      <c r="B32" s="2954"/>
      <c r="C32" s="2951">
        <v>1995</v>
      </c>
      <c r="D32" s="2952">
        <v>2000</v>
      </c>
      <c r="E32" s="2952">
        <v>2008</v>
      </c>
      <c r="F32" s="2952">
        <v>2017</v>
      </c>
      <c r="G32" s="2952">
        <v>2018</v>
      </c>
      <c r="H32" s="2952">
        <v>2019</v>
      </c>
      <c r="I32" s="2952">
        <v>2020</v>
      </c>
      <c r="J32" s="2952">
        <v>2021</v>
      </c>
      <c r="K32" s="2952">
        <v>2022</v>
      </c>
      <c r="L32" s="2953">
        <v>2023</v>
      </c>
    </row>
    <row r="33" spans="2:12" ht="18" customHeight="1" x14ac:dyDescent="0.25">
      <c r="B33" s="2956" t="s">
        <v>107</v>
      </c>
      <c r="C33" s="2945">
        <v>5.1640188922284249</v>
      </c>
      <c r="D33" s="2946">
        <v>2.20179285437895</v>
      </c>
      <c r="E33" s="2946">
        <v>3.8400384869805761</v>
      </c>
      <c r="F33" s="2946">
        <v>1.7760332413486855</v>
      </c>
      <c r="G33" s="2946">
        <v>2.0819638734211598</v>
      </c>
      <c r="H33" s="2946">
        <v>1.6015117401093599</v>
      </c>
      <c r="I33" s="2946">
        <v>1.3229625897468196</v>
      </c>
      <c r="J33" s="2946">
        <v>2.2787420029137899</v>
      </c>
      <c r="K33" s="2946">
        <v>2.5737082066869297</v>
      </c>
      <c r="L33" s="2947">
        <v>2.1392512848584375</v>
      </c>
    </row>
    <row r="34" spans="2:12" ht="18" customHeight="1" x14ac:dyDescent="0.25">
      <c r="B34" s="2956" t="s">
        <v>100</v>
      </c>
      <c r="C34" s="2945">
        <v>1.2347630439735702</v>
      </c>
      <c r="D34" s="2946">
        <v>1.1378759924542383</v>
      </c>
      <c r="E34" s="2946">
        <v>1.4788002365906048</v>
      </c>
      <c r="F34" s="2946">
        <v>1.5500716855573891</v>
      </c>
      <c r="G34" s="2946">
        <v>1.506027869109128</v>
      </c>
      <c r="H34" s="2946">
        <v>1.3346784630226594</v>
      </c>
      <c r="I34" s="2946">
        <v>1.4016730225119942</v>
      </c>
      <c r="J34" s="2946">
        <v>1.7686441449644872</v>
      </c>
      <c r="K34" s="2946">
        <v>1.4134757032988245</v>
      </c>
      <c r="L34" s="2947">
        <v>1.5549325323034375</v>
      </c>
    </row>
    <row r="35" spans="2:12" ht="18" customHeight="1" x14ac:dyDescent="0.25">
      <c r="B35" s="2956" t="s">
        <v>102</v>
      </c>
      <c r="C35" s="2945">
        <v>0.75753399485483275</v>
      </c>
      <c r="D35" s="2946">
        <v>0.61644693231199821</v>
      </c>
      <c r="E35" s="2946">
        <v>0.90319665650062142</v>
      </c>
      <c r="F35" s="2946">
        <v>1.3251997818406014</v>
      </c>
      <c r="G35" s="2946">
        <v>1.1430905511811025</v>
      </c>
      <c r="H35" s="2946">
        <v>1.1810850822955674</v>
      </c>
      <c r="I35" s="2946">
        <v>1.3061078878687169</v>
      </c>
      <c r="J35" s="2946">
        <v>1.6385777777777777</v>
      </c>
      <c r="K35" s="2946">
        <v>1.8388027718734339</v>
      </c>
      <c r="L35" s="2947">
        <v>1.8308786572642672</v>
      </c>
    </row>
    <row r="36" spans="2:12" ht="18" customHeight="1" x14ac:dyDescent="0.25">
      <c r="B36" s="2956" t="s">
        <v>93</v>
      </c>
      <c r="C36" s="2945">
        <v>1.3539190936518686</v>
      </c>
      <c r="D36" s="2946">
        <v>1.5054261453934523</v>
      </c>
      <c r="E36" s="2946">
        <v>1.1611190724335589</v>
      </c>
      <c r="F36" s="2946">
        <v>1.2973588952942754</v>
      </c>
      <c r="G36" s="2946">
        <v>1.1804332670608588</v>
      </c>
      <c r="H36" s="2946">
        <v>1.0926761719150684</v>
      </c>
      <c r="I36" s="2946">
        <v>1.2709815936120425</v>
      </c>
      <c r="J36" s="2946">
        <v>1.3575118240666071</v>
      </c>
      <c r="K36" s="2946">
        <v>1.3579127260015926</v>
      </c>
      <c r="L36" s="2947">
        <v>0.9842683049652533</v>
      </c>
    </row>
    <row r="37" spans="2:12" ht="18" customHeight="1" x14ac:dyDescent="0.25">
      <c r="B37" s="2956" t="s">
        <v>90</v>
      </c>
      <c r="C37" s="2945">
        <v>0.87042859865218369</v>
      </c>
      <c r="D37" s="2946">
        <v>0.68422678877224341</v>
      </c>
      <c r="E37" s="2946">
        <v>0.96024517461410153</v>
      </c>
      <c r="F37" s="2946">
        <v>1.0812816074042841</v>
      </c>
      <c r="G37" s="2946">
        <v>1.0347340110540861</v>
      </c>
      <c r="H37" s="2946">
        <v>1.0353948395336188</v>
      </c>
      <c r="I37" s="2946">
        <v>1.1424766674829154</v>
      </c>
      <c r="J37" s="2946">
        <v>1.2370343220044606</v>
      </c>
      <c r="K37" s="2946">
        <v>1.057443186818612</v>
      </c>
      <c r="L37" s="2947">
        <v>1.0979904391653343</v>
      </c>
    </row>
    <row r="38" spans="2:12" ht="18" customHeight="1" x14ac:dyDescent="0.25">
      <c r="B38" s="2956" t="s">
        <v>105</v>
      </c>
      <c r="C38" s="2945">
        <v>0.67554479418886204</v>
      </c>
      <c r="D38" s="2946">
        <v>0.70633822308331029</v>
      </c>
      <c r="E38" s="2946">
        <v>0.74664078829501357</v>
      </c>
      <c r="F38" s="2946">
        <v>1.3328536184210529</v>
      </c>
      <c r="G38" s="2946">
        <v>1.2663780120481929</v>
      </c>
      <c r="H38" s="2946">
        <v>1.2481283422459892</v>
      </c>
      <c r="I38" s="2946">
        <v>1.4341976993565999</v>
      </c>
      <c r="J38" s="2946">
        <v>1.2301842149738043</v>
      </c>
      <c r="K38" s="2946">
        <v>1.0508045292014303</v>
      </c>
      <c r="L38" s="2947">
        <v>1.305121586740932</v>
      </c>
    </row>
    <row r="39" spans="2:12" ht="18" customHeight="1" x14ac:dyDescent="0.25">
      <c r="B39" s="2956" t="s">
        <v>91</v>
      </c>
      <c r="C39" s="2945">
        <v>0.78274551473292731</v>
      </c>
      <c r="D39" s="2946">
        <v>0.69371477843131224</v>
      </c>
      <c r="E39" s="2946">
        <v>0.89152910405408747</v>
      </c>
      <c r="F39" s="2946">
        <v>0.98160623722655371</v>
      </c>
      <c r="G39" s="2946">
        <v>0.92539171572376244</v>
      </c>
      <c r="H39" s="2946">
        <v>0.93806606286627603</v>
      </c>
      <c r="I39" s="2946">
        <v>1.321272714265274</v>
      </c>
      <c r="J39" s="2946">
        <v>1.1930778411351279</v>
      </c>
      <c r="K39" s="2946">
        <v>1.0433436062487664</v>
      </c>
      <c r="L39" s="2947">
        <v>0.90684226015303115</v>
      </c>
    </row>
    <row r="40" spans="2:12" ht="18" customHeight="1" x14ac:dyDescent="0.25">
      <c r="B40" s="3241" t="s">
        <v>109</v>
      </c>
      <c r="C40" s="3242"/>
      <c r="D40" s="3243">
        <v>0.82301149655265105</v>
      </c>
      <c r="E40" s="3243">
        <v>0.83214877083881178</v>
      </c>
      <c r="F40" s="3243">
        <v>1.0888783284763048</v>
      </c>
      <c r="G40" s="3243">
        <v>1.0482075388624155</v>
      </c>
      <c r="H40" s="3243">
        <v>0.97819291099305916</v>
      </c>
      <c r="I40" s="3243">
        <v>1.0493646341646177</v>
      </c>
      <c r="J40" s="3243">
        <v>1.1781552987304411</v>
      </c>
      <c r="K40" s="3243">
        <v>1.1067587839881097</v>
      </c>
      <c r="L40" s="3244">
        <v>1.0836665313697289</v>
      </c>
    </row>
    <row r="41" spans="2:12" ht="18" customHeight="1" x14ac:dyDescent="0.25">
      <c r="B41" s="3241" t="s">
        <v>110</v>
      </c>
      <c r="C41" s="3242"/>
      <c r="D41" s="3243">
        <v>0.82301149655265105</v>
      </c>
      <c r="E41" s="3243">
        <v>0.83214877083881189</v>
      </c>
      <c r="F41" s="3243">
        <v>1.0888783284763048</v>
      </c>
      <c r="G41" s="3243">
        <v>1.0482075388624155</v>
      </c>
      <c r="H41" s="3243">
        <v>0.97819291099305916</v>
      </c>
      <c r="I41" s="3243">
        <v>1.0493646341646174</v>
      </c>
      <c r="J41" s="3243">
        <v>1.1781552987304409</v>
      </c>
      <c r="K41" s="3243">
        <v>1.1067587839881095</v>
      </c>
      <c r="L41" s="3244">
        <v>1.0836665313697289</v>
      </c>
    </row>
    <row r="42" spans="2:12" ht="18" customHeight="1" x14ac:dyDescent="0.25">
      <c r="B42" s="2956" t="s">
        <v>113</v>
      </c>
      <c r="C42" s="2945">
        <v>0.82089201173701865</v>
      </c>
      <c r="D42" s="2946">
        <v>0.64528705282585552</v>
      </c>
      <c r="E42" s="2946">
        <v>0.90559707524581934</v>
      </c>
      <c r="F42" s="2946">
        <v>1.0197452557633897</v>
      </c>
      <c r="G42" s="2946">
        <v>0.97584670961198361</v>
      </c>
      <c r="H42" s="2946">
        <v>0.97646992996666482</v>
      </c>
      <c r="I42" s="2946">
        <v>1.0774576701464893</v>
      </c>
      <c r="J42" s="2946">
        <v>1.1666339947359139</v>
      </c>
      <c r="K42" s="2946">
        <v>0.99726349325982921</v>
      </c>
      <c r="L42" s="2947">
        <v>1.0355031783998274</v>
      </c>
    </row>
    <row r="43" spans="2:12" ht="18" customHeight="1" x14ac:dyDescent="0.25">
      <c r="B43" s="2963" t="s">
        <v>114</v>
      </c>
      <c r="C43" s="2964">
        <v>1.4839153148199065</v>
      </c>
      <c r="D43" s="2965">
        <v>1.2144075506026837</v>
      </c>
      <c r="E43" s="2965">
        <v>1.1054697531090649</v>
      </c>
      <c r="F43" s="2965">
        <v>1.2199585388519552</v>
      </c>
      <c r="G43" s="2965">
        <v>1.1102013646197368</v>
      </c>
      <c r="H43" s="2965">
        <v>1.1508217320855791</v>
      </c>
      <c r="I43" s="2965">
        <v>1.265324609964771</v>
      </c>
      <c r="J43" s="2965">
        <v>1.1596738732136314</v>
      </c>
      <c r="K43" s="2965">
        <v>1.0952565236620964</v>
      </c>
      <c r="L43" s="2966">
        <v>1.0222514923072612</v>
      </c>
    </row>
    <row r="44" spans="2:12" ht="18" customHeight="1" x14ac:dyDescent="0.25">
      <c r="B44" s="2959" t="s">
        <v>116</v>
      </c>
      <c r="C44" s="2960"/>
      <c r="D44" s="2961">
        <v>0.79850495074959438</v>
      </c>
      <c r="E44" s="2961">
        <v>0.80737014738951707</v>
      </c>
      <c r="F44" s="2961">
        <v>1.056455152442271</v>
      </c>
      <c r="G44" s="2961">
        <v>1.0169954037101847</v>
      </c>
      <c r="H44" s="2961">
        <v>0.94906557865579688</v>
      </c>
      <c r="I44" s="2961">
        <v>1.0181180445617011</v>
      </c>
      <c r="J44" s="2961">
        <v>1.1430737513737035</v>
      </c>
      <c r="K44" s="2961">
        <v>1.073803187442558</v>
      </c>
      <c r="L44" s="2962">
        <v>1.05139854532398</v>
      </c>
    </row>
    <row r="45" spans="2:12" ht="18" customHeight="1" x14ac:dyDescent="0.25">
      <c r="B45" s="2959" t="s">
        <v>117</v>
      </c>
      <c r="C45" s="2960"/>
      <c r="D45" s="2961">
        <v>0.79850495074959438</v>
      </c>
      <c r="E45" s="2961">
        <v>0.80737014738951729</v>
      </c>
      <c r="F45" s="2961">
        <v>1.056455152442271</v>
      </c>
      <c r="G45" s="2961">
        <v>1.0169954037101847</v>
      </c>
      <c r="H45" s="2961">
        <v>0.94906557865579688</v>
      </c>
      <c r="I45" s="2961">
        <v>1.0181180445617006</v>
      </c>
      <c r="J45" s="2961">
        <v>1.1430737513737033</v>
      </c>
      <c r="K45" s="2961">
        <v>1.0738031874425578</v>
      </c>
      <c r="L45" s="2962">
        <v>1.05139854532398</v>
      </c>
    </row>
    <row r="46" spans="2:12" ht="18" customHeight="1" x14ac:dyDescent="0.25">
      <c r="B46" s="2956" t="s">
        <v>99</v>
      </c>
      <c r="C46" s="2945">
        <v>0.73296534938554647</v>
      </c>
      <c r="D46" s="2946">
        <v>0.71422815660938832</v>
      </c>
      <c r="E46" s="2946">
        <v>0.52956436835113929</v>
      </c>
      <c r="F46" s="2946">
        <v>0.99766319008917681</v>
      </c>
      <c r="G46" s="2946">
        <v>0.98983096541126359</v>
      </c>
      <c r="H46" s="2946">
        <v>0.95486847884178827</v>
      </c>
      <c r="I46" s="2946">
        <v>0.98671532248144656</v>
      </c>
      <c r="J46" s="2946">
        <v>1.1196258328806581</v>
      </c>
      <c r="K46" s="2946">
        <v>1.1646384952400362</v>
      </c>
      <c r="L46" s="2947">
        <v>1.1412194275281886</v>
      </c>
    </row>
    <row r="47" spans="2:12" ht="18" customHeight="1" x14ac:dyDescent="0.25">
      <c r="B47" s="2956" t="s">
        <v>101</v>
      </c>
      <c r="C47" s="2945">
        <v>1.0963044374227229</v>
      </c>
      <c r="D47" s="2946">
        <v>1.1163405846673053</v>
      </c>
      <c r="E47" s="2946">
        <v>1.0336054767907117</v>
      </c>
      <c r="F47" s="2946">
        <v>1.2666666666666668</v>
      </c>
      <c r="G47" s="2946">
        <v>1.3203631075662099</v>
      </c>
      <c r="H47" s="2946">
        <v>0.96639464161983213</v>
      </c>
      <c r="I47" s="2946">
        <v>1.0763332692595202</v>
      </c>
      <c r="J47" s="2946">
        <v>1.1190061116120629</v>
      </c>
      <c r="K47" s="2946">
        <v>1.4138032001929073</v>
      </c>
      <c r="L47" s="2947"/>
    </row>
    <row r="48" spans="2:12" ht="18" customHeight="1" x14ac:dyDescent="0.25">
      <c r="B48" s="2956" t="s">
        <v>92</v>
      </c>
      <c r="C48" s="2945">
        <v>1.1055232326452538</v>
      </c>
      <c r="D48" s="2946">
        <v>0.97799425937201012</v>
      </c>
      <c r="E48" s="2946">
        <v>0.85706955080129466</v>
      </c>
      <c r="F48" s="2946">
        <v>0.96262454512228068</v>
      </c>
      <c r="G48" s="2946">
        <v>0.97291918619781703</v>
      </c>
      <c r="H48" s="2946">
        <v>1.0354827217670111</v>
      </c>
      <c r="I48" s="2946">
        <v>1.1362808411988741</v>
      </c>
      <c r="J48" s="2946">
        <v>1.099390892390989</v>
      </c>
      <c r="K48" s="2946">
        <v>1.1884325862509273</v>
      </c>
      <c r="L48" s="2947">
        <v>1.0117216036127776</v>
      </c>
    </row>
    <row r="49" spans="2:12" ht="18" customHeight="1" x14ac:dyDescent="0.25">
      <c r="B49" s="2956" t="s">
        <v>104</v>
      </c>
      <c r="C49" s="2945">
        <v>1.0255987205700752</v>
      </c>
      <c r="D49" s="2946">
        <v>0.88274835333393487</v>
      </c>
      <c r="E49" s="2946">
        <v>1.0597499290304266</v>
      </c>
      <c r="F49" s="2946">
        <v>0.90763063653548393</v>
      </c>
      <c r="G49" s="2946">
        <v>0.83954735584816043</v>
      </c>
      <c r="H49" s="2946">
        <v>0.94668577666154896</v>
      </c>
      <c r="I49" s="2946">
        <v>0.89212656006240254</v>
      </c>
      <c r="J49" s="2946">
        <v>1.0979784098511836</v>
      </c>
      <c r="K49" s="2946">
        <v>1.0293713104637849</v>
      </c>
      <c r="L49" s="2947">
        <v>0.95980309581297851</v>
      </c>
    </row>
    <row r="50" spans="2:12" ht="18" customHeight="1" x14ac:dyDescent="0.25">
      <c r="B50" s="2956" t="s">
        <v>95</v>
      </c>
      <c r="C50" s="2945">
        <v>0.9007416617980839</v>
      </c>
      <c r="D50" s="2946">
        <v>0.70372612912551558</v>
      </c>
      <c r="E50" s="2946">
        <v>0.88477658808603743</v>
      </c>
      <c r="F50" s="2946">
        <v>0.9256633734972709</v>
      </c>
      <c r="G50" s="2946">
        <v>1.1585629032511482</v>
      </c>
      <c r="H50" s="2946">
        <v>1.0065253155287683</v>
      </c>
      <c r="I50" s="2946">
        <v>1.0755811482205841</v>
      </c>
      <c r="J50" s="2946">
        <v>1.0683430900818671</v>
      </c>
      <c r="K50" s="2946">
        <v>0.98261903683148077</v>
      </c>
      <c r="L50" s="2947"/>
    </row>
    <row r="51" spans="2:12" ht="18" customHeight="1" x14ac:dyDescent="0.25">
      <c r="B51" s="2956" t="s">
        <v>94</v>
      </c>
      <c r="C51" s="2945">
        <v>1.3518877417912116</v>
      </c>
      <c r="D51" s="2946">
        <v>0.79152569853537258</v>
      </c>
      <c r="E51" s="2946">
        <v>0.80482438857803351</v>
      </c>
      <c r="F51" s="2946">
        <v>1.283972885881915</v>
      </c>
      <c r="G51" s="2946">
        <v>1.1707009063089204</v>
      </c>
      <c r="H51" s="2946">
        <v>1.1038864262740606</v>
      </c>
      <c r="I51" s="2946">
        <v>0.9737266709862662</v>
      </c>
      <c r="J51" s="2946">
        <v>1.0653409791589592</v>
      </c>
      <c r="K51" s="2946">
        <v>1.2630916574780193</v>
      </c>
      <c r="L51" s="2947">
        <v>1.2036378276719779</v>
      </c>
    </row>
    <row r="52" spans="2:12" ht="18" customHeight="1" x14ac:dyDescent="0.25">
      <c r="B52" s="2956" t="s">
        <v>106</v>
      </c>
      <c r="C52" s="2945">
        <v>1.4897733117062941</v>
      </c>
      <c r="D52" s="2946">
        <v>1.1167069317970639</v>
      </c>
      <c r="E52" s="2946">
        <v>0.95383847031963476</v>
      </c>
      <c r="F52" s="2946">
        <v>0.78821186885334127</v>
      </c>
      <c r="G52" s="2946">
        <v>0.83850693541098975</v>
      </c>
      <c r="H52" s="2946">
        <v>0.86763535865332275</v>
      </c>
      <c r="I52" s="2946">
        <v>0.99207525734631952</v>
      </c>
      <c r="J52" s="2946">
        <v>1.0115676106900677</v>
      </c>
      <c r="K52" s="2946">
        <v>0.89263940189577684</v>
      </c>
      <c r="L52" s="2947">
        <v>0.82220692819454</v>
      </c>
    </row>
    <row r="53" spans="2:12" ht="18" customHeight="1" x14ac:dyDescent="0.25">
      <c r="B53" s="2956" t="s">
        <v>97</v>
      </c>
      <c r="C53" s="2945">
        <v>0.45852500370974919</v>
      </c>
      <c r="D53" s="2946">
        <v>0.81926278240190242</v>
      </c>
      <c r="E53" s="2946">
        <v>1.4557168898107988</v>
      </c>
      <c r="F53" s="2946">
        <v>1.267303609341826</v>
      </c>
      <c r="G53" s="2946">
        <v>1.4235500878734624</v>
      </c>
      <c r="H53" s="2946">
        <v>1.0714099556945529</v>
      </c>
      <c r="I53" s="2946">
        <v>1.1299104695779281</v>
      </c>
      <c r="J53" s="2946">
        <v>1.0110714816466044</v>
      </c>
      <c r="K53" s="2946">
        <v>1.1770617423528673</v>
      </c>
      <c r="L53" s="2947">
        <v>0.9150635208711434</v>
      </c>
    </row>
    <row r="54" spans="2:12" ht="18" customHeight="1" x14ac:dyDescent="0.25">
      <c r="B54" s="2956" t="s">
        <v>108</v>
      </c>
      <c r="C54" s="2945">
        <v>0.69266917293233088</v>
      </c>
      <c r="D54" s="2946">
        <v>0.84074367088607593</v>
      </c>
      <c r="E54" s="2946">
        <v>0.84971317858906659</v>
      </c>
      <c r="F54" s="2946">
        <v>0.90634241380510039</v>
      </c>
      <c r="G54" s="2946">
        <v>0.86618656841400099</v>
      </c>
      <c r="H54" s="2946">
        <v>0.90017601957098947</v>
      </c>
      <c r="I54" s="2946">
        <v>0.95154069862431778</v>
      </c>
      <c r="J54" s="2946">
        <v>1.004156090485621</v>
      </c>
      <c r="K54" s="2946">
        <v>0.88972608811275611</v>
      </c>
      <c r="L54" s="2947">
        <v>1.1524088248536695</v>
      </c>
    </row>
    <row r="55" spans="2:12" ht="18" customHeight="1" x14ac:dyDescent="0.25">
      <c r="B55" s="2958" t="s">
        <v>96</v>
      </c>
      <c r="C55" s="2967">
        <v>1.0404210451702078</v>
      </c>
      <c r="D55" s="2968">
        <v>1.021582022234824</v>
      </c>
      <c r="E55" s="2968">
        <v>0.84053011589486526</v>
      </c>
      <c r="F55" s="2968">
        <v>0.99103736822675259</v>
      </c>
      <c r="G55" s="2968">
        <v>0.91974838193023234</v>
      </c>
      <c r="H55" s="2968">
        <v>0.97393992439337784</v>
      </c>
      <c r="I55" s="2968">
        <v>0.88260640065687868</v>
      </c>
      <c r="J55" s="2968">
        <v>1.0022358319675666</v>
      </c>
      <c r="K55" s="2968">
        <v>0.87619448018182333</v>
      </c>
      <c r="L55" s="2969">
        <v>0.95269248627861847</v>
      </c>
    </row>
    <row r="56" spans="2:12" ht="18" customHeight="1" x14ac:dyDescent="0.25">
      <c r="B56" s="2956" t="s">
        <v>115</v>
      </c>
      <c r="C56" s="2945">
        <v>0.63315370848995711</v>
      </c>
      <c r="D56" s="2946">
        <v>0.61696805509875507</v>
      </c>
      <c r="E56" s="2946">
        <v>0.45745087948120305</v>
      </c>
      <c r="F56" s="2946">
        <v>0.8618062902406276</v>
      </c>
      <c r="G56" s="2946">
        <v>0.85504061966055922</v>
      </c>
      <c r="H56" s="2946">
        <v>0.82483915372761851</v>
      </c>
      <c r="I56" s="2946">
        <v>0.85234924976565507</v>
      </c>
      <c r="J56" s="2946">
        <v>0.96716065609898316</v>
      </c>
      <c r="K56" s="2946">
        <v>1.0060437139757823</v>
      </c>
      <c r="L56" s="2947">
        <v>0.98581374050764492</v>
      </c>
    </row>
    <row r="57" spans="2:12" ht="18" customHeight="1" x14ac:dyDescent="0.25">
      <c r="B57" s="2963" t="s">
        <v>98</v>
      </c>
      <c r="C57" s="2964">
        <v>0.60000000000000009</v>
      </c>
      <c r="D57" s="2965">
        <v>0.60260586319218246</v>
      </c>
      <c r="E57" s="2965">
        <v>0.79560607022668117</v>
      </c>
      <c r="F57" s="2965">
        <v>0.92960330199495522</v>
      </c>
      <c r="G57" s="2965">
        <v>0.88270889012152687</v>
      </c>
      <c r="H57" s="2965">
        <v>0.77843806633792734</v>
      </c>
      <c r="I57" s="2965">
        <v>0.90775733465937347</v>
      </c>
      <c r="J57" s="2965">
        <v>0.86391600360922005</v>
      </c>
      <c r="K57" s="2965">
        <v>0.8027682904907425</v>
      </c>
      <c r="L57" s="2966">
        <v>0.90474763616992937</v>
      </c>
    </row>
    <row r="58" spans="2:12" ht="18" customHeight="1" x14ac:dyDescent="0.25">
      <c r="B58" s="2956" t="s">
        <v>112</v>
      </c>
      <c r="C58" s="2945">
        <v>0.67113724565400434</v>
      </c>
      <c r="D58" s="2946">
        <v>0.85398747597962144</v>
      </c>
      <c r="E58" s="2946">
        <v>0.88816916021559633</v>
      </c>
      <c r="F58" s="2946">
        <v>0.71858487565428908</v>
      </c>
      <c r="G58" s="2946">
        <v>0.72385054363853929</v>
      </c>
      <c r="H58" s="2946">
        <v>0.71500639215712269</v>
      </c>
      <c r="I58" s="2946">
        <v>0.7644572332917231</v>
      </c>
      <c r="J58" s="2946">
        <v>0.8108078714585355</v>
      </c>
      <c r="K58" s="2946"/>
      <c r="L58" s="2947"/>
    </row>
    <row r="59" spans="2:12" ht="18" customHeight="1" x14ac:dyDescent="0.25">
      <c r="B59" s="2956" t="s">
        <v>103</v>
      </c>
      <c r="C59" s="2945">
        <v>0.91048237476808902</v>
      </c>
      <c r="D59" s="2946">
        <v>0.45925379067522293</v>
      </c>
      <c r="E59" s="2946">
        <v>0.34126984126984128</v>
      </c>
      <c r="F59" s="2946">
        <v>0.92388406295691072</v>
      </c>
      <c r="G59" s="2946">
        <v>0.80417163289630522</v>
      </c>
      <c r="H59" s="2946">
        <v>0.737755438969806</v>
      </c>
      <c r="I59" s="2946">
        <v>0.69220930232558142</v>
      </c>
      <c r="J59" s="2946">
        <v>0.73243464052287588</v>
      </c>
      <c r="K59" s="2946">
        <v>0.66518697083725298</v>
      </c>
      <c r="L59" s="2947">
        <v>0.66463925004185032</v>
      </c>
    </row>
    <row r="60" spans="2:12" ht="18" customHeight="1" x14ac:dyDescent="0.25">
      <c r="B60" s="3076" t="s">
        <v>111</v>
      </c>
      <c r="C60" s="3077">
        <v>0</v>
      </c>
      <c r="D60" s="3078">
        <v>0.59834268961619852</v>
      </c>
      <c r="E60" s="3078">
        <v>0.68991478636664405</v>
      </c>
      <c r="F60" s="3078">
        <v>1.0322314900628153</v>
      </c>
      <c r="G60" s="3078">
        <v>0.91333845204979414</v>
      </c>
      <c r="H60" s="3078">
        <v>0.70525450899870246</v>
      </c>
      <c r="I60" s="3078">
        <v>1.097077390694412</v>
      </c>
      <c r="J60" s="3078">
        <v>0.70942895991628041</v>
      </c>
      <c r="K60" s="3078"/>
      <c r="L60" s="3079"/>
    </row>
    <row r="61" spans="2:12" ht="15.75" x14ac:dyDescent="0.25">
      <c r="B61" s="3245" t="s">
        <v>186</v>
      </c>
    </row>
    <row r="62" spans="2:12" x14ac:dyDescent="0.25">
      <c r="K62" s="2938"/>
      <c r="L62" s="2938"/>
    </row>
  </sheetData>
  <sortState ref="B33:L60">
    <sortCondition descending="1" ref="J33:J60"/>
  </sortState>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N91"/>
  <sheetViews>
    <sheetView topLeftCell="A30" workbookViewId="0">
      <selection activeCell="M53" sqref="M53"/>
    </sheetView>
  </sheetViews>
  <sheetFormatPr baseColWidth="10" defaultRowHeight="15" x14ac:dyDescent="0.25"/>
  <cols>
    <col min="2" max="2" width="19.85546875" customWidth="1"/>
    <col min="3" max="11" width="10.7109375" customWidth="1"/>
  </cols>
  <sheetData>
    <row r="2" spans="1:14" x14ac:dyDescent="0.25">
      <c r="A2" t="s">
        <v>237</v>
      </c>
      <c r="C2">
        <v>2000</v>
      </c>
      <c r="D2">
        <v>2007</v>
      </c>
      <c r="E2">
        <v>2009</v>
      </c>
      <c r="F2">
        <v>2017</v>
      </c>
      <c r="G2">
        <f>F2+2</f>
        <v>2019</v>
      </c>
      <c r="H2">
        <f t="shared" ref="H2:K2" si="0">G2+1</f>
        <v>2020</v>
      </c>
      <c r="I2">
        <f t="shared" si="0"/>
        <v>2021</v>
      </c>
      <c r="J2">
        <f t="shared" si="0"/>
        <v>2022</v>
      </c>
      <c r="K2">
        <f t="shared" si="0"/>
        <v>2023</v>
      </c>
    </row>
    <row r="3" spans="1:14" x14ac:dyDescent="0.25">
      <c r="B3" t="s">
        <v>90</v>
      </c>
      <c r="C3" s="2938">
        <f>Table!H11/Table!H11</f>
        <v>1</v>
      </c>
      <c r="D3" s="2938">
        <f>Table!O11/Table!H11</f>
        <v>1.7933045851300959</v>
      </c>
      <c r="E3" s="2938">
        <f>Table!Q11/Table!H11</f>
        <v>1.5338832989604816</v>
      </c>
      <c r="F3" s="2938">
        <f>Table!Y11/Table!$H11</f>
        <v>1.7235797762639835</v>
      </c>
      <c r="G3" s="2938">
        <f>Table!AA11/Table!$H11</f>
        <v>1.7987261212840864</v>
      </c>
      <c r="H3" s="2938">
        <f>Table!AB11/Table!$H11</f>
        <v>1.4948596962689833</v>
      </c>
      <c r="I3" s="2938">
        <f>Table!AC11/Table!$H11</f>
        <v>1.7707487032060496</v>
      </c>
      <c r="J3" s="2938">
        <f>Table!AD11/Table!$H11</f>
        <v>2.2769826885819637</v>
      </c>
      <c r="K3" s="2938">
        <f>Table!AE11/Table!$H11</f>
        <v>2.2783523946420017</v>
      </c>
      <c r="N3" s="2941">
        <v>0.36899999999999999</v>
      </c>
    </row>
    <row r="4" spans="1:14" x14ac:dyDescent="0.25">
      <c r="B4" t="s">
        <v>118</v>
      </c>
      <c r="C4" s="2938">
        <f>Table!H19/Table!H19</f>
        <v>1</v>
      </c>
      <c r="D4" s="2938">
        <f>Table!O19/Table!H19</f>
        <v>0.81185793953624885</v>
      </c>
      <c r="E4" s="2938">
        <f>Table!Q19/Table!H19</f>
        <v>0.74552392133842094</v>
      </c>
      <c r="F4" s="2938">
        <f>Table!Y19/Table!$H19</f>
        <v>1.2770766069856179</v>
      </c>
      <c r="G4" s="2938">
        <f>Table!AA19/Table!$H19</f>
        <v>0.87745817434693274</v>
      </c>
      <c r="H4" s="2938">
        <f>Table!AB19/Table!$H19</f>
        <v>0.99735837980628117</v>
      </c>
      <c r="I4" s="2938">
        <f>Table!AC19/Table!$H19</f>
        <v>0.52509539184032872</v>
      </c>
      <c r="J4" s="2938">
        <f>Table!AD19/Table!$H19</f>
        <v>0.47534487819195775</v>
      </c>
      <c r="K4" s="2938"/>
      <c r="N4" s="2941"/>
    </row>
    <row r="5" spans="1:14" x14ac:dyDescent="0.25">
      <c r="B5" t="s">
        <v>91</v>
      </c>
      <c r="C5" s="2938">
        <f>Table!H26/Table!H26</f>
        <v>1</v>
      </c>
      <c r="D5" s="2938">
        <f>Table!O26/Table!H26</f>
        <v>1.7523619567499475</v>
      </c>
      <c r="E5" s="2938">
        <f>Table!Q26/Table!H26</f>
        <v>1.5846105395758976</v>
      </c>
      <c r="F5" s="2938">
        <f>Table!Y26/Table!$H26</f>
        <v>1.4922317866890615</v>
      </c>
      <c r="G5" s="2938">
        <f>Table!AA26/Table!$H26</f>
        <v>1.6524249422632795</v>
      </c>
      <c r="H5" s="2938">
        <f>Table!AB26/Table!$H26</f>
        <v>1.1464938064245223</v>
      </c>
      <c r="I5" s="2938">
        <f>Table!AC26/Table!$H26</f>
        <v>1.454073063195465</v>
      </c>
      <c r="J5" s="2938">
        <f>Table!AD26/Table!$H26</f>
        <v>1.7927251732101617</v>
      </c>
      <c r="K5" s="2938">
        <f>Table!AE26/Table!$H26</f>
        <v>2.0178983833718247</v>
      </c>
    </row>
    <row r="6" spans="1:14" x14ac:dyDescent="0.25">
      <c r="B6" t="s">
        <v>92</v>
      </c>
      <c r="C6" s="2938">
        <f>Table!H35/Table!H35</f>
        <v>1</v>
      </c>
      <c r="D6" s="2938">
        <f>Table!O35/Table!H35</f>
        <v>1.8232999472851872</v>
      </c>
      <c r="E6" s="2938">
        <f>Table!Q35/Table!H35</f>
        <v>1.8014760147601476</v>
      </c>
      <c r="F6" s="2938">
        <f>Table!Y35/Table!$H35</f>
        <v>2.2167633104902476</v>
      </c>
      <c r="G6" s="2938">
        <f>Table!AA35/Table!$H35</f>
        <v>2.9211913547706905</v>
      </c>
      <c r="H6" s="2938">
        <f>Table!AB35/Table!$H35</f>
        <v>2.4299947285187136</v>
      </c>
      <c r="I6" s="2938">
        <f>Table!AC35/Table!$H35</f>
        <v>2.4697416974169744</v>
      </c>
      <c r="J6" s="2938">
        <f>Table!AD35/Table!$H35</f>
        <v>2.6402741170268844</v>
      </c>
      <c r="K6" s="2938">
        <f>Table!AE35/Table!$H35</f>
        <v>3.5335266209804956</v>
      </c>
    </row>
    <row r="7" spans="1:14" x14ac:dyDescent="0.25">
      <c r="B7" t="s">
        <v>120</v>
      </c>
      <c r="C7" s="2938">
        <f>Table!H43/Table!E43</f>
        <v>1.5127809358882656</v>
      </c>
      <c r="D7" s="2938">
        <f>Table!O43/Table!E43</f>
        <v>2.938034107593269</v>
      </c>
      <c r="E7" s="2938">
        <f>Table!Q43/Table!E43</f>
        <v>3.0307194217520612</v>
      </c>
      <c r="F7" s="2938">
        <f>Table!Y43/Table!$E43</f>
        <v>5.6501901140684412</v>
      </c>
      <c r="G7" s="2938">
        <f>Table!AA43/Table!$E43</f>
        <v>5.8066106990927233</v>
      </c>
      <c r="H7" s="2938">
        <f>Table!AB43/Table!$E43</f>
        <v>5.7653126529382979</v>
      </c>
      <c r="I7" s="2938">
        <f>Table!AC43/Table!$E43</f>
        <v>6.2346873470617021</v>
      </c>
      <c r="J7" s="2938">
        <f>Table!AD43/Table!$E43</f>
        <v>7.241764860896736</v>
      </c>
      <c r="K7" s="2938">
        <f>Table!AE43/Table!$E43</f>
        <v>7.8410571095132324</v>
      </c>
    </row>
    <row r="8" spans="1:14" x14ac:dyDescent="0.25">
      <c r="B8" t="s">
        <v>93</v>
      </c>
      <c r="C8" s="2938">
        <f>Table!H50/Table!H50</f>
        <v>1</v>
      </c>
      <c r="D8" s="2938">
        <f>Table!O50/Table!H50</f>
        <v>5.8849597135183531</v>
      </c>
      <c r="E8" s="2938">
        <f>Table!Q50/Table!H50</f>
        <v>6.2381378692927481</v>
      </c>
      <c r="F8" s="2938">
        <f>Table!Y50/Table!$H50</f>
        <v>10.317815577439569</v>
      </c>
      <c r="G8" s="2938">
        <f>Table!AA50/Table!$H50</f>
        <v>12.882273948075202</v>
      </c>
      <c r="H8" s="2938">
        <f>Table!AB50/Table!$H50</f>
        <v>11.408683974932856</v>
      </c>
      <c r="I8" s="2938">
        <f>Table!AC50/Table!$H50</f>
        <v>12.338854073410921</v>
      </c>
      <c r="J8" s="2938">
        <f>Table!AD50/Table!$H50</f>
        <v>18.408683974932856</v>
      </c>
      <c r="K8" s="2938">
        <f>Table!AE50/Table!$H50</f>
        <v>20.971351835273055</v>
      </c>
    </row>
    <row r="9" spans="1:14" x14ac:dyDescent="0.25">
      <c r="B9" t="s">
        <v>94</v>
      </c>
      <c r="C9" s="2938">
        <f>Table!H59/Table!H59</f>
        <v>1</v>
      </c>
      <c r="D9" s="2938">
        <f>Table!O59/Table!H59</f>
        <v>2.8086545635414075</v>
      </c>
      <c r="E9" s="2938">
        <f>Table!Q59/Table!H59</f>
        <v>2.8420293459338475</v>
      </c>
      <c r="F9" s="2938">
        <f>Table!Y59/Table!$H59</f>
        <v>3.301069385724944</v>
      </c>
      <c r="G9" s="2938">
        <f>Table!AA59/Table!$H59</f>
        <v>4.2185028599850787</v>
      </c>
      <c r="H9" s="2938">
        <f>Table!AB59/Table!$H59</f>
        <v>3.6049241482218353</v>
      </c>
      <c r="I9" s="2938">
        <f>Table!AC59/Table!$H59</f>
        <v>2.6361104202934595</v>
      </c>
      <c r="J9" s="2938">
        <f>Table!AD59/Table!$H59</f>
        <v>3.0326784381994529</v>
      </c>
      <c r="K9" s="2938">
        <f>Table!AE59/Table!$H59</f>
        <v>4.0773936831633923</v>
      </c>
    </row>
    <row r="10" spans="1:14" x14ac:dyDescent="0.25">
      <c r="B10" t="s">
        <v>95</v>
      </c>
      <c r="C10" s="2938">
        <f>Table!H68/Table!H68</f>
        <v>1</v>
      </c>
      <c r="D10" s="2938">
        <f>Table!O68/Table!H68</f>
        <v>1.8370548607498796</v>
      </c>
      <c r="E10" s="2938">
        <f>Table!Q68/Table!H68</f>
        <v>1.617401238842598</v>
      </c>
      <c r="F10" s="2938">
        <f>Table!Y68/Table!$H68</f>
        <v>2.7815526699579074</v>
      </c>
      <c r="G10" s="2938">
        <f>Table!AA68/Table!$H68</f>
        <v>3.3407997906541103</v>
      </c>
      <c r="H10" s="2938">
        <f>Table!AB68/Table!$H68</f>
        <v>3.286172001901984</v>
      </c>
      <c r="I10" s="2938">
        <f>Table!AC68/Table!$H68</f>
        <v>3.8336115038119463</v>
      </c>
      <c r="J10" s="2938">
        <f>Table!AD68/Table!$H68</f>
        <v>4.2401414361255689</v>
      </c>
      <c r="K10" s="2938"/>
    </row>
    <row r="11" spans="1:14" x14ac:dyDescent="0.25">
      <c r="B11" t="s">
        <v>114</v>
      </c>
      <c r="C11" s="2938">
        <f>Table!H76/Table!H76</f>
        <v>1</v>
      </c>
      <c r="D11" s="2938">
        <f>Table!O76/Table!H76</f>
        <v>1.9721903968336632</v>
      </c>
      <c r="E11" s="2938">
        <f>Table!Q76/Table!H76</f>
        <v>1.5512967399229247</v>
      </c>
      <c r="F11" s="2938">
        <f>Table!Y76/Table!$H76</f>
        <v>2.1342568482449744</v>
      </c>
      <c r="G11" s="2938">
        <f>Table!AA76/Table!$H76</f>
        <v>2.5880637433600668</v>
      </c>
      <c r="H11" s="2938">
        <f>Table!AB76/Table!$H76</f>
        <v>2.2202895531715447</v>
      </c>
      <c r="I11" s="2938">
        <f>Table!AC76/Table!$H76</f>
        <v>2.5460889490678054</v>
      </c>
      <c r="J11" s="2938">
        <f>Table!AD76/Table!$H76</f>
        <v>3.0528069992709095</v>
      </c>
      <c r="K11" s="2938">
        <f>Table!AE76/Table!$H76</f>
        <v>3.2921570669721905</v>
      </c>
    </row>
    <row r="12" spans="1:14" x14ac:dyDescent="0.25">
      <c r="B12" t="s">
        <v>96</v>
      </c>
      <c r="C12" s="2938">
        <f>Table!H85/Table!H85</f>
        <v>1</v>
      </c>
      <c r="D12" s="2938">
        <f>Table!O85/Table!H85</f>
        <v>2.2336940200912534</v>
      </c>
      <c r="E12" s="2938">
        <f>Table!Q85/Table!H85</f>
        <v>2.2703406988346297</v>
      </c>
      <c r="F12" s="2938">
        <f>Table!Y85/Table!$H85</f>
        <v>1.8324017475709344</v>
      </c>
      <c r="G12" s="2938">
        <f>Table!AA85/Table!$H85</f>
        <v>2.3649555841866143</v>
      </c>
      <c r="H12" s="2938">
        <f>Table!AB85/Table!$H85</f>
        <v>1.9671797653760086</v>
      </c>
      <c r="I12" s="2938">
        <f>Table!AC85/Table!$H85</f>
        <v>2.2477404605295024</v>
      </c>
      <c r="J12" s="2938">
        <f>Table!AD85/Table!$H85</f>
        <v>2.5438587993683943</v>
      </c>
      <c r="K12" s="2938">
        <f>Table!AE85/Table!$H85</f>
        <v>2.5647250288194208</v>
      </c>
    </row>
    <row r="13" spans="1:14" x14ac:dyDescent="0.25">
      <c r="B13" t="s">
        <v>97</v>
      </c>
      <c r="C13" s="2938">
        <f>Table!H94/Table!H94</f>
        <v>1</v>
      </c>
      <c r="D13" s="2938">
        <f>Table!O94/Table!H94</f>
        <v>1.3855190601774154</v>
      </c>
      <c r="E13" s="2938">
        <f>Table!Q94/Table!H94</f>
        <v>1.8297770318868376</v>
      </c>
      <c r="F13" s="2938">
        <f>Table!Y94/Table!$H94</f>
        <v>1.2304003836010549</v>
      </c>
      <c r="G13" s="2938">
        <f>Table!AA94/Table!$H94</f>
        <v>1.2783505154639174</v>
      </c>
      <c r="H13" s="2938">
        <f>Table!AB94/Table!$H94</f>
        <v>1.1148405658115559</v>
      </c>
      <c r="I13" s="2938">
        <f>Table!AC94/Table!$H94</f>
        <v>1.3430831934787821</v>
      </c>
      <c r="J13" s="2938">
        <f>Table!AD94/Table!$H94</f>
        <v>1.7441860465116279</v>
      </c>
      <c r="K13" s="2938">
        <f>Table!AE94/Table!$H94</f>
        <v>1.7429872932150563</v>
      </c>
    </row>
    <row r="14" spans="1:14" x14ac:dyDescent="0.25">
      <c r="B14" t="s">
        <v>98</v>
      </c>
      <c r="C14" s="2938">
        <f>Table!H103/Table!H103</f>
        <v>1</v>
      </c>
      <c r="D14" s="2938">
        <f>Table!O103/Table!H103</f>
        <v>3.5132696390658174</v>
      </c>
      <c r="E14" s="2938">
        <f>Table!Q103/Table!H103</f>
        <v>3.2415074309978769</v>
      </c>
      <c r="F14" s="2938">
        <f>Table!Y103/Table!$H103</f>
        <v>4.4713375796178347</v>
      </c>
      <c r="G14" s="2938">
        <f>Table!AA103/Table!$H103</f>
        <v>5.9745222929936306</v>
      </c>
      <c r="H14" s="2938">
        <f>Table!AB103/Table!$H103</f>
        <v>5.5621019108280256</v>
      </c>
      <c r="I14" s="2938">
        <f>Table!AC103/Table!$H103</f>
        <v>6.3237791932059446</v>
      </c>
      <c r="J14" s="2938">
        <f>Table!AD103/Table!$H103</f>
        <v>7.4946921443736727</v>
      </c>
      <c r="K14" s="2938">
        <f>Table!AE103/Table!$H103</f>
        <v>9.4952229299363058</v>
      </c>
    </row>
    <row r="15" spans="1:14" x14ac:dyDescent="0.25">
      <c r="B15" t="s">
        <v>99</v>
      </c>
      <c r="C15" s="2938">
        <f>Table!H112/Table!H112</f>
        <v>1</v>
      </c>
      <c r="D15" s="2938">
        <f>Table!O112/Table!H112</f>
        <v>1.2706901357699865</v>
      </c>
      <c r="E15" s="2938">
        <f>Table!Q112/Table!H112</f>
        <v>1.0853508467777573</v>
      </c>
      <c r="F15" s="2938">
        <f>Table!Y112/Table!$H112</f>
        <v>1.0259506278597021</v>
      </c>
      <c r="G15" s="2938">
        <f>Table!AA112/Table!$H112</f>
        <v>1.0936112640818019</v>
      </c>
      <c r="H15" s="2938">
        <f>Table!AB112/Table!$H112</f>
        <v>0.89567398886373373</v>
      </c>
      <c r="I15" s="2938">
        <f>Table!AC112/Table!$H112</f>
        <v>1.0296491192287558</v>
      </c>
      <c r="J15" s="2938">
        <f>Table!AD112/Table!$H112</f>
        <v>1.0964599182796577</v>
      </c>
      <c r="K15" s="2938">
        <f>Table!AE112/Table!$H112</f>
        <v>1.1401415488792348</v>
      </c>
      <c r="N15" s="2941">
        <v>0.434</v>
      </c>
    </row>
    <row r="16" spans="1:14" x14ac:dyDescent="0.25">
      <c r="B16" t="s">
        <v>119</v>
      </c>
      <c r="C16" s="2938">
        <f>Table!H121/Table!H121</f>
        <v>1</v>
      </c>
      <c r="D16" s="2938">
        <f>Table!O121/Table!H121</f>
        <v>3.4177587920332044</v>
      </c>
      <c r="E16" s="2938">
        <f>Table!Q121/Table!H121</f>
        <v>2.5178027440800057</v>
      </c>
      <c r="F16" s="2938">
        <f>Table!Y121/Table!$H121</f>
        <v>4.9240149220446581</v>
      </c>
      <c r="G16" s="2938">
        <f>Table!AA121/Table!$H121</f>
        <v>5.7888309838113567</v>
      </c>
      <c r="H16" s="2938">
        <f>Table!AB121/Table!$H121</f>
        <v>5.3344361039000407</v>
      </c>
      <c r="I16" s="2938">
        <f>Table!AC121/Table!$H121</f>
        <v>6.5970658219790543</v>
      </c>
      <c r="J16" s="2938">
        <f>Table!AD121/Table!$H121</f>
        <v>6.9906856302788469</v>
      </c>
      <c r="K16" s="2938"/>
      <c r="N16" s="2941">
        <v>0.379</v>
      </c>
    </row>
    <row r="17" spans="2:11" x14ac:dyDescent="0.25">
      <c r="B17" t="s">
        <v>101</v>
      </c>
      <c r="C17" s="2938">
        <f>Table!H131/Table!H131</f>
        <v>1</v>
      </c>
      <c r="D17" s="2938">
        <f>Table!O131/Table!H131</f>
        <v>1.5997981439086233</v>
      </c>
      <c r="E17" s="2938">
        <f>Table!Q131/Table!H131</f>
        <v>1.3399502744750511</v>
      </c>
      <c r="F17" s="2938">
        <f>Table!Y131/Table!$H131</f>
        <v>2.5348497156783103</v>
      </c>
      <c r="G17" s="2938">
        <f>Table!AA131/Table!$H131</f>
        <v>3.0465450606799105</v>
      </c>
      <c r="H17" s="2938">
        <f>Table!AB131/Table!$H131</f>
        <v>2.554222977131182</v>
      </c>
      <c r="I17" s="2938">
        <f>Table!AC131/Table!$H131</f>
        <v>3.5493439677030252</v>
      </c>
      <c r="J17" s="2938">
        <f>Table!AD131/Table!$H131</f>
        <v>5.2862171676144056</v>
      </c>
      <c r="K17" s="2938"/>
    </row>
    <row r="18" spans="2:11" x14ac:dyDescent="0.25">
      <c r="B18" t="s">
        <v>100</v>
      </c>
      <c r="C18" s="2938">
        <f>Table!H139/Table!H139</f>
        <v>1</v>
      </c>
      <c r="D18" s="2938">
        <f>Table!O139/Table!H139</f>
        <v>2.7145189599575494</v>
      </c>
      <c r="E18" s="2938">
        <f>Table!Q139/Table!H139</f>
        <v>2.2291113923017267</v>
      </c>
      <c r="F18" s="2938">
        <f>Table!Y139/Table!$H139</f>
        <v>3.5237764806726806</v>
      </c>
      <c r="G18" s="2938">
        <f>Table!AA139/Table!$H139</f>
        <v>4.4123841789460796</v>
      </c>
      <c r="H18" s="2938">
        <f>Table!AB139/Table!$H139</f>
        <v>4.1090248581574755</v>
      </c>
      <c r="I18" s="2938">
        <f>Table!AC139/Table!$H139</f>
        <v>4.2414384260582061</v>
      </c>
      <c r="J18" s="2938">
        <f>Table!AD139/Table!$H139</f>
        <v>5.041103718519123</v>
      </c>
      <c r="K18" s="2938">
        <f>Table!AE139/Table!$H139</f>
        <v>4.7650108167680312</v>
      </c>
    </row>
    <row r="19" spans="2:11" x14ac:dyDescent="0.25">
      <c r="B19" t="s">
        <v>102</v>
      </c>
      <c r="C19" s="2938">
        <f>Table!H148/Table!H148</f>
        <v>1</v>
      </c>
      <c r="D19" s="2938">
        <f>Table!O148/Table!H148</f>
        <v>3.0745806871844978</v>
      </c>
      <c r="E19" s="2938">
        <f>Table!Q148/Table!H148</f>
        <v>2.9516365412799219</v>
      </c>
      <c r="F19" s="2938">
        <f>Table!Y148/Table!$H148</f>
        <v>3.9252564728871517</v>
      </c>
      <c r="G19" s="2938">
        <f>Table!AA148/Table!$H148</f>
        <v>4.0999837160071646</v>
      </c>
      <c r="H19" s="2938">
        <f>Table!AB148/Table!$H148</f>
        <v>4.1353199804592089</v>
      </c>
      <c r="I19" s="2938">
        <f>Table!AC148/Table!$H148</f>
        <v>4.2042012701514411</v>
      </c>
      <c r="J19" s="2938">
        <f>Table!AD148/Table!$H148</f>
        <v>4.8711936166748089</v>
      </c>
      <c r="K19" s="2938">
        <f>Table!AE148/Table!$H148</f>
        <v>5.5710796287249638</v>
      </c>
    </row>
    <row r="20" spans="2:11" x14ac:dyDescent="0.25">
      <c r="B20" t="s">
        <v>103</v>
      </c>
      <c r="C20" s="2938">
        <f>Table!H157/Table!H157</f>
        <v>1</v>
      </c>
      <c r="D20" s="2938">
        <f>Table!O157/Table!H157</f>
        <v>2.0199931452073576</v>
      </c>
      <c r="E20" s="2938">
        <f>Table!Q157/Table!H157</f>
        <v>2.034273963212613</v>
      </c>
      <c r="F20" s="2938">
        <f>Table!Y157/Table!$H157</f>
        <v>1.8791271564035188</v>
      </c>
      <c r="G20" s="2938">
        <f>Table!AA157/Table!$H157</f>
        <v>1.9912030161087626</v>
      </c>
      <c r="H20" s="2938">
        <f>Table!AB157/Table!$H157</f>
        <v>1.7605392436878784</v>
      </c>
      <c r="I20" s="2938">
        <f>Table!AC157/Table!$H157</f>
        <v>1.8625614075174226</v>
      </c>
      <c r="J20" s="2938">
        <f>Table!AD157/Table!$H157</f>
        <v>2.079744087741346</v>
      </c>
      <c r="K20" s="2938">
        <f>Table!AE157/Table!$H157</f>
        <v>2.189763509653833</v>
      </c>
    </row>
    <row r="21" spans="2:11" x14ac:dyDescent="0.25">
      <c r="B21" t="s">
        <v>104</v>
      </c>
      <c r="C21" s="2938">
        <f>Table!H166/Table!H166</f>
        <v>1</v>
      </c>
      <c r="D21" s="2938">
        <f>Table!O166/Table!H166</f>
        <v>1.5596606495296463</v>
      </c>
      <c r="E21" s="2938">
        <f>Table!Q166/Table!H166</f>
        <v>1.9154300089654896</v>
      </c>
      <c r="F21" s="2938">
        <f>Table!Y166/Table!$H166</f>
        <v>2.7482570820676826</v>
      </c>
      <c r="G21" s="2938">
        <f>Table!AA166/Table!$H166</f>
        <v>3.1195621629578087</v>
      </c>
      <c r="H21" s="2938">
        <f>Table!AB166/Table!$H166</f>
        <v>2.6717961756165445</v>
      </c>
      <c r="I21" s="2938">
        <f>Table!AC166/Table!$H166</f>
        <v>3.0124312534289652</v>
      </c>
      <c r="J21" s="2938">
        <f>Table!AD166/Table!$H166</f>
        <v>2.9827782312561051</v>
      </c>
      <c r="K21" s="2938">
        <f>Table!AE166/Table!$H166</f>
        <v>3.216349306178159</v>
      </c>
    </row>
    <row r="22" spans="2:11" x14ac:dyDescent="0.25">
      <c r="B22" t="s">
        <v>105</v>
      </c>
      <c r="C22" s="2938">
        <f>Table!H175/Table!H175</f>
        <v>1</v>
      </c>
      <c r="D22" s="2938">
        <f>Table!O175/Table!H175</f>
        <v>5.0491803278688527</v>
      </c>
      <c r="E22" s="2938">
        <f>Table!Q175/Table!H175</f>
        <v>3.7322404371584699</v>
      </c>
      <c r="F22" s="2938">
        <f>Table!Y175/Table!$H175</f>
        <v>4.7704918032786887</v>
      </c>
      <c r="G22" s="2938">
        <f>Table!AA175/Table!$H175</f>
        <v>5.8688524590163933</v>
      </c>
      <c r="H22" s="2938">
        <f>Table!AB175/Table!$H175</f>
        <v>5.4972677595628419</v>
      </c>
      <c r="I22" s="2938">
        <f>Table!AC175/Table!$H175</f>
        <v>7.3715846994535523</v>
      </c>
      <c r="J22" s="2938">
        <f>Table!AD175/Table!$H175</f>
        <v>7.7322404371584703</v>
      </c>
      <c r="K22" s="2938">
        <f>Table!AE175/Table!$H175</f>
        <v>6.7978142076502737</v>
      </c>
    </row>
    <row r="23" spans="2:11" x14ac:dyDescent="0.25">
      <c r="B23" t="s">
        <v>106</v>
      </c>
      <c r="C23" s="2938">
        <f>Table!H184/Table!H184</f>
        <v>1</v>
      </c>
      <c r="D23" s="2938">
        <f>Table!O184/Table!H184</f>
        <v>1.7718334722698965</v>
      </c>
      <c r="E23" s="2938">
        <f>Table!Q184/Table!H184</f>
        <v>0.91178345510714465</v>
      </c>
      <c r="F23" s="2938">
        <f>Table!Y184/Table!$H184</f>
        <v>1.6725592114941401</v>
      </c>
      <c r="G23" s="2938">
        <f>Table!AA184/Table!$H184</f>
        <v>1.5108860883636541</v>
      </c>
      <c r="H23" s="2938">
        <f>Table!AB184/Table!$H184</f>
        <v>1.45424900701221</v>
      </c>
      <c r="I23" s="2938">
        <f>Table!AC184/Table!$H184</f>
        <v>1.8456578237630559</v>
      </c>
      <c r="J23" s="2938">
        <f>Table!AD184/Table!$H184</f>
        <v>1.9447604570195656</v>
      </c>
      <c r="K23" s="2938">
        <f>Table!AE184/Table!$H184</f>
        <v>1.5600941499534153</v>
      </c>
    </row>
    <row r="24" spans="2:11" x14ac:dyDescent="0.25">
      <c r="B24" t="s">
        <v>107</v>
      </c>
      <c r="C24" s="2938">
        <f>Table!H193/Table!H193</f>
        <v>1</v>
      </c>
      <c r="D24" s="2938">
        <f>Table!O193/Table!H193</f>
        <v>1.0100470957613814</v>
      </c>
      <c r="E24" s="2938">
        <f>Table!Q193/Table!H193</f>
        <v>1.2415584415584415</v>
      </c>
      <c r="F24" s="2938">
        <f>Table!Y193/Table!$H193</f>
        <v>2.4827458256029686</v>
      </c>
      <c r="G24" s="2938">
        <f>Table!AA193/Table!$H193</f>
        <v>3.0192949907235622</v>
      </c>
      <c r="H24" s="2938">
        <f>Table!AB193/Table!$H193</f>
        <v>3.1119166547737978</v>
      </c>
      <c r="I24" s="2938">
        <f>Table!AC193/Table!$H193</f>
        <v>3.2109319252176394</v>
      </c>
      <c r="J24" s="2938">
        <f>Table!AD193/Table!$H193</f>
        <v>3.4062508919651777</v>
      </c>
      <c r="K24" s="2938">
        <f>Table!AE193/Table!$H193</f>
        <v>3.3145711431425715</v>
      </c>
    </row>
    <row r="25" spans="2:11" x14ac:dyDescent="0.25">
      <c r="B25" t="s">
        <v>108</v>
      </c>
      <c r="C25" s="2938">
        <f>Table!H201/Table!H201</f>
        <v>1</v>
      </c>
      <c r="D25" s="2938">
        <f>Table!O201/Table!H201</f>
        <v>4.9355478433316806</v>
      </c>
      <c r="E25" s="2938">
        <f>Table!Q201/Table!H201</f>
        <v>5.6703024293505209</v>
      </c>
      <c r="F25" s="2938">
        <f>Table!Y201/Table!$H201</f>
        <v>8.4551313832424384</v>
      </c>
      <c r="G25" s="2938">
        <f>Table!AA201/Table!$H201</f>
        <v>8.9900842835894892</v>
      </c>
      <c r="H25" s="2938">
        <f>Table!AB201/Table!$H201</f>
        <v>7.7699553792761531</v>
      </c>
      <c r="I25" s="2938">
        <f>Table!AC201/Table!$H201</f>
        <v>7.9013386217154187</v>
      </c>
      <c r="J25" s="2938">
        <f>Table!AD201/Table!$H201</f>
        <v>11.126921170054537</v>
      </c>
      <c r="K25" s="2938">
        <f>Table!AE201/Table!$H201</f>
        <v>9.0753594447198811</v>
      </c>
    </row>
    <row r="26" spans="2:11" x14ac:dyDescent="0.25">
      <c r="B26" t="s">
        <v>109</v>
      </c>
      <c r="C26" s="2938">
        <f>Table!H210/Table!H210</f>
        <v>1</v>
      </c>
      <c r="D26" s="2938">
        <f>Table!O210/Table!H210</f>
        <v>1.8410692191213984</v>
      </c>
      <c r="E26" s="2938">
        <f>Table!Q210/Table!H210</f>
        <v>1.6688903603058258</v>
      </c>
      <c r="F26" s="2938">
        <f>Table!Y210/Table!$H210</f>
        <v>1.7513504589696571</v>
      </c>
      <c r="G26" s="2938">
        <f>Table!AA210/Table!$H210</f>
        <v>2.0406602204403481</v>
      </c>
      <c r="H26" s="2938">
        <f>Table!AB210/Table!$H210</f>
        <v>1.7391319784068577</v>
      </c>
      <c r="I26" s="2938">
        <f>Table!AC210/Table!$H210</f>
        <v>1.9876821100355566</v>
      </c>
      <c r="J26" s="2938">
        <f>Table!AD210/Table!$H210</f>
        <v>2.3443985464925343</v>
      </c>
      <c r="K26" s="2938">
        <f>Table!AE210/Table!$H210</f>
        <v>2.5954782923595001</v>
      </c>
    </row>
    <row r="27" spans="2:11" x14ac:dyDescent="0.25">
      <c r="B27" t="s">
        <v>121</v>
      </c>
      <c r="C27" s="2938">
        <f>Table!H218/Table!H218</f>
        <v>1</v>
      </c>
      <c r="D27" s="2938">
        <f>Table!O218/Table!H218</f>
        <v>1.8730032827698104</v>
      </c>
      <c r="E27" s="2938">
        <f>Table!Q218/Table!H218</f>
        <v>1.6557312168582301</v>
      </c>
      <c r="F27" s="2938">
        <f>Table!Y218/Table!$H218</f>
        <v>1.8353130126761881</v>
      </c>
      <c r="G27" s="2938">
        <f>Table!AA218/Table!$H218</f>
        <v>2.1050354962828668</v>
      </c>
      <c r="H27" s="2938">
        <f>Table!AB218/Table!$H218</f>
        <v>1.7908010188246075</v>
      </c>
      <c r="I27" s="2938">
        <f>Table!AC218/Table!$H218</f>
        <v>2.0628209486367228</v>
      </c>
      <c r="J27" s="2938">
        <f>Table!AD218/Table!$H218</f>
        <v>2.4032190522172243</v>
      </c>
      <c r="K27" s="2938">
        <f>Table!AE218/Table!$H218</f>
        <v>2.6175137986359838</v>
      </c>
    </row>
    <row r="28" spans="2:11" x14ac:dyDescent="0.25">
      <c r="B28" t="s">
        <v>111</v>
      </c>
      <c r="C28" s="2938">
        <f>Table!H226/Table!H226</f>
        <v>1</v>
      </c>
      <c r="D28" s="2938">
        <f>Table!O226/Table!H226</f>
        <v>2.3372669433962816</v>
      </c>
      <c r="E28" s="2938">
        <f>Table!Q226/Table!H226</f>
        <v>2.6569869360823937</v>
      </c>
      <c r="F28" s="2938">
        <f>Table!Y226/Table!$H226</f>
        <v>4.5250313958213342</v>
      </c>
      <c r="G28" s="2938">
        <f>Table!AA226/Table!$H226</f>
        <v>6.0697016665768375</v>
      </c>
      <c r="H28" s="2938">
        <f>Table!AB226/Table!$H226</f>
        <v>6.665472671977084</v>
      </c>
      <c r="I28" s="2938">
        <f>Table!AC226/Table!$H226</f>
        <v>10.992952288836774</v>
      </c>
      <c r="J28" s="2938"/>
      <c r="K28" s="2938"/>
    </row>
    <row r="29" spans="2:11" x14ac:dyDescent="0.25">
      <c r="B29" t="s">
        <v>112</v>
      </c>
      <c r="C29" s="2938">
        <f>Table!H234/Table!H234</f>
        <v>1</v>
      </c>
      <c r="D29" s="2938">
        <f>Table!O234/Table!H234</f>
        <v>3.2832114596536348</v>
      </c>
      <c r="E29" s="2938">
        <f>Table!Q234/Table!H234</f>
        <v>4.5555824622447751</v>
      </c>
      <c r="F29" s="2938">
        <f>Table!Y234/Table!$H234</f>
        <v>13.348053435429096</v>
      </c>
      <c r="G29" s="2938">
        <f>Table!AA234/Table!$H234</f>
        <v>12.867684985048436</v>
      </c>
      <c r="H29" s="2938">
        <f>Table!AB234/Table!$H234</f>
        <v>14.522910634136236</v>
      </c>
      <c r="I29" s="2938">
        <f>Table!AC234/Table!$H234</f>
        <v>16.72505596964022</v>
      </c>
      <c r="J29" s="2938"/>
      <c r="K29" s="2938"/>
    </row>
    <row r="30" spans="2:11" x14ac:dyDescent="0.25">
      <c r="K30" s="2938"/>
    </row>
    <row r="32" spans="2:11" x14ac:dyDescent="0.25">
      <c r="B32" s="2938"/>
      <c r="C32" s="2938"/>
      <c r="D32" s="2938"/>
      <c r="E32" s="2938"/>
      <c r="F32" s="2938"/>
      <c r="G32" s="2938"/>
      <c r="H32" s="2938"/>
      <c r="I32" s="2938"/>
      <c r="J32" s="2938"/>
      <c r="K32" s="2938"/>
    </row>
    <row r="33" spans="2:11" x14ac:dyDescent="0.25">
      <c r="B33" s="2938"/>
      <c r="C33" s="2938"/>
      <c r="D33" s="2938"/>
      <c r="E33" s="2938"/>
      <c r="F33" s="2938"/>
      <c r="G33" s="2938"/>
      <c r="H33" s="2938"/>
      <c r="I33" s="2938"/>
      <c r="J33" s="2938"/>
      <c r="K33" s="2938"/>
    </row>
    <row r="34" spans="2:11" ht="16.5" x14ac:dyDescent="0.25">
      <c r="B34" s="3336"/>
      <c r="C34" s="3341">
        <v>2000</v>
      </c>
      <c r="D34" s="3342">
        <v>2007</v>
      </c>
      <c r="E34" s="3342">
        <v>2009</v>
      </c>
      <c r="F34" s="3342">
        <v>2017</v>
      </c>
      <c r="G34" s="3342">
        <v>2019</v>
      </c>
      <c r="H34" s="3342">
        <v>2020</v>
      </c>
      <c r="I34" s="3342">
        <v>2021</v>
      </c>
      <c r="J34" s="3342">
        <v>2022</v>
      </c>
      <c r="K34" s="3343">
        <v>2023</v>
      </c>
    </row>
    <row r="35" spans="2:11" ht="16.5" x14ac:dyDescent="0.25">
      <c r="B35" s="3331" t="s">
        <v>112</v>
      </c>
      <c r="C35" s="2942">
        <v>1</v>
      </c>
      <c r="D35" s="2943">
        <v>3.2832114596536348</v>
      </c>
      <c r="E35" s="2943">
        <v>4.5555824622447751</v>
      </c>
      <c r="F35" s="2943">
        <v>13.348053435429096</v>
      </c>
      <c r="G35" s="2943">
        <v>12.867684985048436</v>
      </c>
      <c r="H35" s="2943">
        <v>14.522910634136236</v>
      </c>
      <c r="I35" s="2943">
        <v>16.72505596964022</v>
      </c>
      <c r="J35" s="2943"/>
      <c r="K35" s="2944"/>
    </row>
    <row r="36" spans="2:11" ht="16.5" x14ac:dyDescent="0.25">
      <c r="B36" s="3332" t="s">
        <v>93</v>
      </c>
      <c r="C36" s="2945">
        <v>1</v>
      </c>
      <c r="D36" s="2946">
        <v>5.8849597135183531</v>
      </c>
      <c r="E36" s="2946">
        <v>6.2381378692927481</v>
      </c>
      <c r="F36" s="2946">
        <v>10.317815577439569</v>
      </c>
      <c r="G36" s="2946">
        <v>12.882273948075202</v>
      </c>
      <c r="H36" s="2946">
        <v>11.408683974932856</v>
      </c>
      <c r="I36" s="2946">
        <v>12.338854073410921</v>
      </c>
      <c r="J36" s="2946">
        <v>18.408683974932856</v>
      </c>
      <c r="K36" s="2947">
        <v>20.971351835273055</v>
      </c>
    </row>
    <row r="37" spans="2:11" ht="16.5" x14ac:dyDescent="0.25">
      <c r="B37" s="3332" t="s">
        <v>111</v>
      </c>
      <c r="C37" s="2945">
        <v>1</v>
      </c>
      <c r="D37" s="2946">
        <v>2.3372669433962816</v>
      </c>
      <c r="E37" s="2946">
        <v>2.6569869360823937</v>
      </c>
      <c r="F37" s="2946">
        <v>4.5250313958213342</v>
      </c>
      <c r="G37" s="2946">
        <v>6.0697016665768375</v>
      </c>
      <c r="H37" s="2946">
        <v>6.665472671977084</v>
      </c>
      <c r="I37" s="2946">
        <v>10.992952288836774</v>
      </c>
      <c r="J37" s="2946"/>
      <c r="K37" s="2947"/>
    </row>
    <row r="38" spans="2:11" ht="16.5" x14ac:dyDescent="0.25">
      <c r="B38" s="3332" t="s">
        <v>108</v>
      </c>
      <c r="C38" s="2945">
        <v>1</v>
      </c>
      <c r="D38" s="2946">
        <v>4.9355478433316806</v>
      </c>
      <c r="E38" s="2946">
        <v>5.6703024293505209</v>
      </c>
      <c r="F38" s="2946">
        <v>8.4551313832424384</v>
      </c>
      <c r="G38" s="2946">
        <v>8.9900842835894892</v>
      </c>
      <c r="H38" s="2946">
        <v>7.7699553792761531</v>
      </c>
      <c r="I38" s="2946">
        <v>7.9013386217154187</v>
      </c>
      <c r="J38" s="2946">
        <v>11.126921170054537</v>
      </c>
      <c r="K38" s="2947">
        <v>9.0753594447198811</v>
      </c>
    </row>
    <row r="39" spans="2:11" ht="16.5" x14ac:dyDescent="0.25">
      <c r="B39" s="3332" t="s">
        <v>105</v>
      </c>
      <c r="C39" s="2945">
        <v>1</v>
      </c>
      <c r="D39" s="2946">
        <v>5.0491803278688527</v>
      </c>
      <c r="E39" s="2946">
        <v>3.7322404371584699</v>
      </c>
      <c r="F39" s="2946">
        <v>4.7704918032786887</v>
      </c>
      <c r="G39" s="2946">
        <v>5.8688524590163933</v>
      </c>
      <c r="H39" s="2946">
        <v>5.4972677595628419</v>
      </c>
      <c r="I39" s="2946">
        <v>7.3715846994535523</v>
      </c>
      <c r="J39" s="2946">
        <v>7.7322404371584703</v>
      </c>
      <c r="K39" s="2947">
        <v>6.7978142076502737</v>
      </c>
    </row>
    <row r="40" spans="2:11" ht="16.5" x14ac:dyDescent="0.25">
      <c r="B40" s="3332" t="s">
        <v>119</v>
      </c>
      <c r="C40" s="2945">
        <v>1</v>
      </c>
      <c r="D40" s="2946">
        <v>3.4177587920332044</v>
      </c>
      <c r="E40" s="2946">
        <v>2.5178027440800057</v>
      </c>
      <c r="F40" s="2946">
        <v>4.9240149220446581</v>
      </c>
      <c r="G40" s="2946">
        <v>5.7888309838113567</v>
      </c>
      <c r="H40" s="2946">
        <v>5.3344361039000407</v>
      </c>
      <c r="I40" s="2946">
        <v>6.5970658219790543</v>
      </c>
      <c r="J40" s="2946">
        <v>6.9906856302788469</v>
      </c>
      <c r="K40" s="2947"/>
    </row>
    <row r="41" spans="2:11" ht="16.5" x14ac:dyDescent="0.25">
      <c r="B41" s="3332" t="s">
        <v>98</v>
      </c>
      <c r="C41" s="2945">
        <v>1</v>
      </c>
      <c r="D41" s="2946">
        <v>3.5132696390658174</v>
      </c>
      <c r="E41" s="2946">
        <v>3.2415074309978769</v>
      </c>
      <c r="F41" s="2946">
        <v>4.4713375796178347</v>
      </c>
      <c r="G41" s="2946">
        <v>5.9745222929936306</v>
      </c>
      <c r="H41" s="2946">
        <v>5.5621019108280256</v>
      </c>
      <c r="I41" s="2946">
        <v>6.3237791932059446</v>
      </c>
      <c r="J41" s="2946">
        <v>7.4946921443736727</v>
      </c>
      <c r="K41" s="2947">
        <v>9.4952229299363058</v>
      </c>
    </row>
    <row r="42" spans="2:11" ht="16.5" x14ac:dyDescent="0.25">
      <c r="B42" s="3332" t="s">
        <v>120</v>
      </c>
      <c r="C42" s="2945">
        <v>1.5127809358882656</v>
      </c>
      <c r="D42" s="2946">
        <v>2.938034107593269</v>
      </c>
      <c r="E42" s="2946">
        <v>3.0307194217520612</v>
      </c>
      <c r="F42" s="2946">
        <v>5.6501901140684412</v>
      </c>
      <c r="G42" s="2946">
        <v>5.8066106990927233</v>
      </c>
      <c r="H42" s="2946">
        <v>5.7653126529382979</v>
      </c>
      <c r="I42" s="2946">
        <v>6.2346873470617021</v>
      </c>
      <c r="J42" s="2946">
        <v>7.241764860896736</v>
      </c>
      <c r="K42" s="2947">
        <v>7.8410571095132324</v>
      </c>
    </row>
    <row r="43" spans="2:11" ht="16.5" x14ac:dyDescent="0.25">
      <c r="B43" s="3332" t="s">
        <v>100</v>
      </c>
      <c r="C43" s="2945">
        <v>1</v>
      </c>
      <c r="D43" s="2946">
        <v>2.7145189599575494</v>
      </c>
      <c r="E43" s="2946">
        <v>2.2291113923017267</v>
      </c>
      <c r="F43" s="2946">
        <v>3.5237764806726806</v>
      </c>
      <c r="G43" s="2946">
        <v>4.4123841789460796</v>
      </c>
      <c r="H43" s="2946">
        <v>4.1090248581574755</v>
      </c>
      <c r="I43" s="2946">
        <v>4.2414384260582061</v>
      </c>
      <c r="J43" s="2946">
        <v>5.041103718519123</v>
      </c>
      <c r="K43" s="2947">
        <v>4.7650108167680312</v>
      </c>
    </row>
    <row r="44" spans="2:11" ht="16.5" x14ac:dyDescent="0.25">
      <c r="B44" s="3332" t="s">
        <v>102</v>
      </c>
      <c r="C44" s="2945">
        <v>1</v>
      </c>
      <c r="D44" s="2946">
        <v>3.0745806871844978</v>
      </c>
      <c r="E44" s="2946">
        <v>2.9516365412799219</v>
      </c>
      <c r="F44" s="2946">
        <v>3.9252564728871517</v>
      </c>
      <c r="G44" s="2946">
        <v>4.0999837160071646</v>
      </c>
      <c r="H44" s="2946">
        <v>4.1353199804592089</v>
      </c>
      <c r="I44" s="2946">
        <v>4.2042012701514411</v>
      </c>
      <c r="J44" s="2946">
        <v>4.8711936166748089</v>
      </c>
      <c r="K44" s="2947">
        <v>5.5710796287249638</v>
      </c>
    </row>
    <row r="45" spans="2:11" ht="16.5" x14ac:dyDescent="0.25">
      <c r="B45" s="3332" t="s">
        <v>95</v>
      </c>
      <c r="C45" s="2945">
        <v>1</v>
      </c>
      <c r="D45" s="2946">
        <v>1.8370548607498796</v>
      </c>
      <c r="E45" s="2946">
        <v>1.617401238842598</v>
      </c>
      <c r="F45" s="2946">
        <v>2.7815526699579074</v>
      </c>
      <c r="G45" s="2946">
        <v>3.3407997906541103</v>
      </c>
      <c r="H45" s="2946">
        <v>3.286172001901984</v>
      </c>
      <c r="I45" s="2946">
        <v>3.8336115038119463</v>
      </c>
      <c r="J45" s="2946">
        <v>4.2401414361255689</v>
      </c>
      <c r="K45" s="2947"/>
    </row>
    <row r="46" spans="2:11" ht="16.5" x14ac:dyDescent="0.25">
      <c r="B46" s="3332" t="s">
        <v>101</v>
      </c>
      <c r="C46" s="2945">
        <v>1</v>
      </c>
      <c r="D46" s="2946">
        <v>1.5997981439086233</v>
      </c>
      <c r="E46" s="2946">
        <v>1.3399502744750511</v>
      </c>
      <c r="F46" s="2946">
        <v>2.5348497156783103</v>
      </c>
      <c r="G46" s="2946">
        <v>3.0465450606799105</v>
      </c>
      <c r="H46" s="2946">
        <v>2.554222977131182</v>
      </c>
      <c r="I46" s="2946">
        <v>3.5493439677030252</v>
      </c>
      <c r="J46" s="2946">
        <v>5.2862171676144056</v>
      </c>
      <c r="K46" s="2947"/>
    </row>
    <row r="47" spans="2:11" ht="16.5" x14ac:dyDescent="0.25">
      <c r="B47" s="3332" t="s">
        <v>107</v>
      </c>
      <c r="C47" s="2945">
        <v>1</v>
      </c>
      <c r="D47" s="2946">
        <v>1.0100470957613814</v>
      </c>
      <c r="E47" s="2946">
        <v>1.2415584415584415</v>
      </c>
      <c r="F47" s="2946">
        <v>2.4827458256029686</v>
      </c>
      <c r="G47" s="2946">
        <v>3.0192949907235622</v>
      </c>
      <c r="H47" s="2946">
        <v>3.1119166547737978</v>
      </c>
      <c r="I47" s="2946">
        <v>3.2109319252176394</v>
      </c>
      <c r="J47" s="2946">
        <v>3.4062508919651777</v>
      </c>
      <c r="K47" s="2947">
        <v>3.3145711431425715</v>
      </c>
    </row>
    <row r="48" spans="2:11" ht="16.5" x14ac:dyDescent="0.25">
      <c r="B48" s="3332" t="s">
        <v>104</v>
      </c>
      <c r="C48" s="2945">
        <v>1</v>
      </c>
      <c r="D48" s="2946">
        <v>1.5596606495296463</v>
      </c>
      <c r="E48" s="2946">
        <v>1.9154300089654896</v>
      </c>
      <c r="F48" s="2946">
        <v>2.7482570820676826</v>
      </c>
      <c r="G48" s="2946">
        <v>3.1195621629578087</v>
      </c>
      <c r="H48" s="2946">
        <v>2.6717961756165445</v>
      </c>
      <c r="I48" s="2946">
        <v>3.0124312534289652</v>
      </c>
      <c r="J48" s="2946">
        <v>2.9827782312561051</v>
      </c>
      <c r="K48" s="2947">
        <v>3.216349306178159</v>
      </c>
    </row>
    <row r="49" spans="2:11" ht="16.5" x14ac:dyDescent="0.25">
      <c r="B49" s="3332" t="s">
        <v>94</v>
      </c>
      <c r="C49" s="2945">
        <v>1</v>
      </c>
      <c r="D49" s="2946">
        <v>2.8086545635414075</v>
      </c>
      <c r="E49" s="2946">
        <v>2.8420293459338475</v>
      </c>
      <c r="F49" s="2946">
        <v>3.301069385724944</v>
      </c>
      <c r="G49" s="2946">
        <v>4.2185028599850787</v>
      </c>
      <c r="H49" s="2946">
        <v>3.6049241482218353</v>
      </c>
      <c r="I49" s="2946">
        <v>2.6361104202934595</v>
      </c>
      <c r="J49" s="2946">
        <v>3.0326784381994529</v>
      </c>
      <c r="K49" s="2947">
        <v>4.0773936831633923</v>
      </c>
    </row>
    <row r="50" spans="2:11" ht="16.5" x14ac:dyDescent="0.25">
      <c r="B50" s="3332" t="s">
        <v>114</v>
      </c>
      <c r="C50" s="2945">
        <v>1</v>
      </c>
      <c r="D50" s="2946">
        <v>1.9721903968336632</v>
      </c>
      <c r="E50" s="2946">
        <v>1.5512967399229247</v>
      </c>
      <c r="F50" s="2946">
        <v>2.1342568482449744</v>
      </c>
      <c r="G50" s="2946">
        <v>2.5880637433600668</v>
      </c>
      <c r="H50" s="2946">
        <v>2.2202895531715447</v>
      </c>
      <c r="I50" s="2946">
        <v>2.5460889490678054</v>
      </c>
      <c r="J50" s="2946">
        <v>3.0528069992709095</v>
      </c>
      <c r="K50" s="2947">
        <v>3.2921570669721905</v>
      </c>
    </row>
    <row r="51" spans="2:11" ht="16.5" x14ac:dyDescent="0.25">
      <c r="B51" s="3332" t="s">
        <v>92</v>
      </c>
      <c r="C51" s="2945">
        <v>1</v>
      </c>
      <c r="D51" s="2946">
        <v>1.8232999472851872</v>
      </c>
      <c r="E51" s="2946">
        <v>1.8014760147601476</v>
      </c>
      <c r="F51" s="2946">
        <v>2.2167633104902476</v>
      </c>
      <c r="G51" s="2946">
        <v>2.9211913547706905</v>
      </c>
      <c r="H51" s="2946">
        <v>2.4299947285187136</v>
      </c>
      <c r="I51" s="2946">
        <v>2.4697416974169744</v>
      </c>
      <c r="J51" s="2946">
        <v>2.6402741170268844</v>
      </c>
      <c r="K51" s="2947">
        <v>3.5335266209804956</v>
      </c>
    </row>
    <row r="52" spans="2:11" ht="16.5" x14ac:dyDescent="0.25">
      <c r="B52" s="3334" t="s">
        <v>96</v>
      </c>
      <c r="C52" s="2967">
        <v>1</v>
      </c>
      <c r="D52" s="2968">
        <v>2.2336940200912534</v>
      </c>
      <c r="E52" s="2968">
        <v>2.2703406988346297</v>
      </c>
      <c r="F52" s="2968">
        <v>1.8324017475709344</v>
      </c>
      <c r="G52" s="2968">
        <v>2.3649555841866143</v>
      </c>
      <c r="H52" s="2968">
        <v>1.9671797653760086</v>
      </c>
      <c r="I52" s="2968">
        <v>2.2477404605295024</v>
      </c>
      <c r="J52" s="2968">
        <v>2.5438587993683943</v>
      </c>
      <c r="K52" s="2969">
        <v>2.5647250288194208</v>
      </c>
    </row>
    <row r="53" spans="2:11" ht="16.5" x14ac:dyDescent="0.25">
      <c r="B53" s="3333" t="s">
        <v>121</v>
      </c>
      <c r="C53" s="3328">
        <v>1</v>
      </c>
      <c r="D53" s="3329">
        <v>1.8730032827698104</v>
      </c>
      <c r="E53" s="3329">
        <v>1.6557312168582301</v>
      </c>
      <c r="F53" s="3329">
        <v>1.8353130126761881</v>
      </c>
      <c r="G53" s="3329">
        <v>2.1050354962828668</v>
      </c>
      <c r="H53" s="3329">
        <v>1.7908010188246075</v>
      </c>
      <c r="I53" s="3329">
        <v>2.0628209486367228</v>
      </c>
      <c r="J53" s="3329">
        <v>2.4032190522172243</v>
      </c>
      <c r="K53" s="3330">
        <v>2.6175137986359838</v>
      </c>
    </row>
    <row r="54" spans="2:11" ht="16.5" x14ac:dyDescent="0.25">
      <c r="B54" s="3333" t="s">
        <v>109</v>
      </c>
      <c r="C54" s="3328">
        <v>1</v>
      </c>
      <c r="D54" s="3329">
        <v>1.8410692191213984</v>
      </c>
      <c r="E54" s="3329">
        <v>1.6688903603058258</v>
      </c>
      <c r="F54" s="3329">
        <v>1.7513504589696571</v>
      </c>
      <c r="G54" s="3329">
        <v>2.0406602204403481</v>
      </c>
      <c r="H54" s="3329">
        <v>1.7391319784068577</v>
      </c>
      <c r="I54" s="3329">
        <v>1.9876821100355566</v>
      </c>
      <c r="J54" s="3329">
        <v>2.3443985464925343</v>
      </c>
      <c r="K54" s="3330">
        <v>2.5954782923595001</v>
      </c>
    </row>
    <row r="55" spans="2:11" ht="16.5" x14ac:dyDescent="0.25">
      <c r="B55" s="3332" t="s">
        <v>103</v>
      </c>
      <c r="C55" s="2945">
        <v>1</v>
      </c>
      <c r="D55" s="2946">
        <v>2.0199931452073576</v>
      </c>
      <c r="E55" s="2946">
        <v>2.034273963212613</v>
      </c>
      <c r="F55" s="2946">
        <v>1.8791271564035188</v>
      </c>
      <c r="G55" s="2946">
        <v>1.9912030161087626</v>
      </c>
      <c r="H55" s="2946">
        <v>1.7605392436878784</v>
      </c>
      <c r="I55" s="2946">
        <v>1.8625614075174226</v>
      </c>
      <c r="J55" s="2946">
        <v>2.079744087741346</v>
      </c>
      <c r="K55" s="2947">
        <v>2.189763509653833</v>
      </c>
    </row>
    <row r="56" spans="2:11" ht="16.5" x14ac:dyDescent="0.25">
      <c r="B56" s="3332" t="s">
        <v>106</v>
      </c>
      <c r="C56" s="2945">
        <v>1</v>
      </c>
      <c r="D56" s="2946">
        <v>1.7718334722698965</v>
      </c>
      <c r="E56" s="2946">
        <v>0.91178345510714465</v>
      </c>
      <c r="F56" s="2946">
        <v>1.6725592114941401</v>
      </c>
      <c r="G56" s="2946">
        <v>1.5108860883636541</v>
      </c>
      <c r="H56" s="2946">
        <v>1.45424900701221</v>
      </c>
      <c r="I56" s="2946">
        <v>1.8456578237630559</v>
      </c>
      <c r="J56" s="2946">
        <v>1.9447604570195656</v>
      </c>
      <c r="K56" s="2947">
        <v>1.5600941499534153</v>
      </c>
    </row>
    <row r="57" spans="2:11" ht="16.5" x14ac:dyDescent="0.25">
      <c r="B57" s="3332" t="s">
        <v>90</v>
      </c>
      <c r="C57" s="2945">
        <v>1</v>
      </c>
      <c r="D57" s="2946">
        <v>1.7933045851300959</v>
      </c>
      <c r="E57" s="2946">
        <v>1.5338832989604816</v>
      </c>
      <c r="F57" s="2946">
        <v>1.7235797762639835</v>
      </c>
      <c r="G57" s="2946">
        <v>1.7987261212840864</v>
      </c>
      <c r="H57" s="2946">
        <v>1.4948596962689833</v>
      </c>
      <c r="I57" s="2946">
        <v>1.7707487032060496</v>
      </c>
      <c r="J57" s="2946">
        <v>2.2769826885819637</v>
      </c>
      <c r="K57" s="2947">
        <v>2.2783523946420017</v>
      </c>
    </row>
    <row r="58" spans="2:11" ht="16.5" x14ac:dyDescent="0.25">
      <c r="B58" s="3332" t="s">
        <v>91</v>
      </c>
      <c r="C58" s="2945">
        <v>1</v>
      </c>
      <c r="D58" s="2946">
        <v>1.7523619567499475</v>
      </c>
      <c r="E58" s="2946">
        <v>1.5846105395758976</v>
      </c>
      <c r="F58" s="2946">
        <v>1.4922317866890615</v>
      </c>
      <c r="G58" s="2946">
        <v>1.6524249422632795</v>
      </c>
      <c r="H58" s="2946">
        <v>1.1464938064245223</v>
      </c>
      <c r="I58" s="2946">
        <v>1.454073063195465</v>
      </c>
      <c r="J58" s="2946">
        <v>1.7927251732101617</v>
      </c>
      <c r="K58" s="2947">
        <v>2.0178983833718247</v>
      </c>
    </row>
    <row r="59" spans="2:11" ht="16.5" x14ac:dyDescent="0.25">
      <c r="B59" s="3332" t="s">
        <v>97</v>
      </c>
      <c r="C59" s="2945">
        <v>1</v>
      </c>
      <c r="D59" s="2946">
        <v>1.3855190601774154</v>
      </c>
      <c r="E59" s="2946">
        <v>1.8297770318868376</v>
      </c>
      <c r="F59" s="2946">
        <v>1.2304003836010549</v>
      </c>
      <c r="G59" s="2946">
        <v>1.2783505154639174</v>
      </c>
      <c r="H59" s="2946">
        <v>1.1148405658115559</v>
      </c>
      <c r="I59" s="2946">
        <v>1.3430831934787821</v>
      </c>
      <c r="J59" s="2946">
        <v>1.7441860465116279</v>
      </c>
      <c r="K59" s="2947">
        <v>1.7429872932150563</v>
      </c>
    </row>
    <row r="60" spans="2:11" ht="16.5" x14ac:dyDescent="0.25">
      <c r="B60" s="3332" t="s">
        <v>99</v>
      </c>
      <c r="C60" s="2945">
        <v>1</v>
      </c>
      <c r="D60" s="2946">
        <v>1.2706901357699865</v>
      </c>
      <c r="E60" s="2946">
        <v>1.0853508467777573</v>
      </c>
      <c r="F60" s="2946">
        <v>1.0259506278597021</v>
      </c>
      <c r="G60" s="2946">
        <v>1.0936112640818019</v>
      </c>
      <c r="H60" s="2946">
        <v>0.89567398886373373</v>
      </c>
      <c r="I60" s="2946">
        <v>1.0296491192287558</v>
      </c>
      <c r="J60" s="2946">
        <v>1.0964599182796577</v>
      </c>
      <c r="K60" s="2947">
        <v>1.1401415488792348</v>
      </c>
    </row>
    <row r="61" spans="2:11" ht="16.5" x14ac:dyDescent="0.25">
      <c r="B61" s="3335" t="s">
        <v>118</v>
      </c>
      <c r="C61" s="3077">
        <v>1</v>
      </c>
      <c r="D61" s="3078">
        <v>0.81185793953624885</v>
      </c>
      <c r="E61" s="3078">
        <v>0.74552392133842094</v>
      </c>
      <c r="F61" s="3078">
        <v>1.2770766069856179</v>
      </c>
      <c r="G61" s="3078">
        <v>0.87745817434693274</v>
      </c>
      <c r="H61" s="3078">
        <v>0.99735837980628117</v>
      </c>
      <c r="I61" s="3078">
        <v>0.52509539184032872</v>
      </c>
      <c r="J61" s="3078">
        <v>0.47534487819195775</v>
      </c>
      <c r="K61" s="3079"/>
    </row>
    <row r="62" spans="2:11" ht="15.75" x14ac:dyDescent="0.25">
      <c r="B62" s="3340" t="s">
        <v>238</v>
      </c>
    </row>
    <row r="63" spans="2:11" ht="18" customHeight="1" x14ac:dyDescent="0.25"/>
    <row r="64" spans="2:11" ht="18" customHeight="1" x14ac:dyDescent="0.25"/>
    <row r="65" ht="18" customHeight="1" x14ac:dyDescent="0.25"/>
    <row r="66" ht="18" customHeight="1" x14ac:dyDescent="0.25"/>
    <row r="67" ht="18" customHeight="1" x14ac:dyDescent="0.25"/>
    <row r="68" ht="18" customHeight="1" x14ac:dyDescent="0.25"/>
    <row r="69" ht="18" customHeight="1" x14ac:dyDescent="0.25"/>
    <row r="70" ht="18" customHeight="1" x14ac:dyDescent="0.25"/>
    <row r="71" ht="18" customHeight="1" x14ac:dyDescent="0.25"/>
    <row r="72" ht="18" customHeight="1" x14ac:dyDescent="0.25"/>
    <row r="73" ht="18" customHeight="1" x14ac:dyDescent="0.25"/>
    <row r="74" ht="18" customHeight="1" x14ac:dyDescent="0.25"/>
    <row r="75" ht="18" customHeight="1" x14ac:dyDescent="0.25"/>
    <row r="76" ht="18" customHeight="1" x14ac:dyDescent="0.25"/>
    <row r="77" ht="18" customHeight="1" x14ac:dyDescent="0.25"/>
    <row r="78" ht="18" customHeight="1" x14ac:dyDescent="0.25"/>
    <row r="79" ht="18" customHeight="1" x14ac:dyDescent="0.25"/>
    <row r="80"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row r="89" ht="18" customHeight="1" x14ac:dyDescent="0.25"/>
    <row r="90" ht="18" customHeight="1" x14ac:dyDescent="0.25"/>
    <row r="91" ht="18" customHeight="1" x14ac:dyDescent="0.25"/>
  </sheetData>
  <sortState ref="B35:K61">
    <sortCondition descending="1" ref="I35:I61"/>
  </sortState>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AC73"/>
  <sheetViews>
    <sheetView workbookViewId="0">
      <selection activeCell="C3" sqref="C3"/>
    </sheetView>
  </sheetViews>
  <sheetFormatPr baseColWidth="10" defaultRowHeight="15" x14ac:dyDescent="0.25"/>
  <cols>
    <col min="2" max="2" width="23.7109375" customWidth="1"/>
  </cols>
  <sheetData>
    <row r="2" spans="1:27" x14ac:dyDescent="0.25">
      <c r="A2" t="s">
        <v>237</v>
      </c>
      <c r="C2" s="11" t="s">
        <v>10</v>
      </c>
      <c r="D2" s="12" t="s">
        <v>11</v>
      </c>
      <c r="E2" s="13" t="s">
        <v>12</v>
      </c>
      <c r="F2" s="14" t="s">
        <v>13</v>
      </c>
      <c r="G2" s="15" t="s">
        <v>14</v>
      </c>
      <c r="H2" s="16" t="s">
        <v>15</v>
      </c>
      <c r="I2" s="17" t="s">
        <v>16</v>
      </c>
      <c r="J2" s="18" t="s">
        <v>17</v>
      </c>
      <c r="K2" s="19" t="s">
        <v>18</v>
      </c>
      <c r="L2" s="2971" t="s">
        <v>19</v>
      </c>
      <c r="M2" s="21" t="s">
        <v>20</v>
      </c>
      <c r="N2" s="22" t="s">
        <v>21</v>
      </c>
      <c r="O2" s="23" t="s">
        <v>22</v>
      </c>
      <c r="P2" s="24" t="s">
        <v>23</v>
      </c>
      <c r="Q2" s="25" t="s">
        <v>24</v>
      </c>
      <c r="R2" s="26" t="s">
        <v>25</v>
      </c>
      <c r="S2" s="27" t="s">
        <v>26</v>
      </c>
      <c r="T2" s="28" t="s">
        <v>27</v>
      </c>
      <c r="U2" s="3022" t="s">
        <v>28</v>
      </c>
      <c r="V2" s="30" t="s">
        <v>29</v>
      </c>
      <c r="W2" s="31" t="s">
        <v>30</v>
      </c>
      <c r="X2" s="32" t="s">
        <v>31</v>
      </c>
      <c r="Y2" s="33" t="s">
        <v>32</v>
      </c>
      <c r="Z2" s="34" t="s">
        <v>33</v>
      </c>
      <c r="AA2" s="35" t="s">
        <v>34</v>
      </c>
    </row>
    <row r="3" spans="1:27" x14ac:dyDescent="0.25">
      <c r="B3" t="s">
        <v>90</v>
      </c>
      <c r="C3" s="3073">
        <f>Table!G11/1000</f>
        <v>186.34800000000001</v>
      </c>
      <c r="D3" s="3073">
        <f>Table!H11/1000</f>
        <v>192.012</v>
      </c>
      <c r="E3" s="3073">
        <f>Table!I11/1000</f>
        <v>263.154</v>
      </c>
      <c r="F3" s="3073">
        <f>Table!J11/1000</f>
        <v>229.173</v>
      </c>
      <c r="G3" s="3073">
        <f>Table!K11/1000</f>
        <v>245.72900000000001</v>
      </c>
      <c r="H3" s="3073">
        <f>Table!L11/1000</f>
        <v>255.28200000000001</v>
      </c>
      <c r="I3" s="3073">
        <f>Table!M11/1000</f>
        <v>285.98599999999999</v>
      </c>
      <c r="J3" s="3073">
        <f>Table!N11/1000</f>
        <v>324.16800000000001</v>
      </c>
      <c r="K3" s="3073">
        <f>Table!O11/1000</f>
        <v>344.33600000000001</v>
      </c>
      <c r="L3" s="3073">
        <f>Table!P11/1000</f>
        <v>337.67099999999999</v>
      </c>
      <c r="M3" s="3073">
        <f>Table!Q11/1000</f>
        <v>294.524</v>
      </c>
      <c r="N3" s="3073">
        <f>Table!R11/1000</f>
        <v>285.24299999999999</v>
      </c>
      <c r="O3" s="3073">
        <f>Table!S11/1000</f>
        <v>304.37799999999999</v>
      </c>
      <c r="P3" s="3073">
        <f>Table!T11/1000</f>
        <v>308.47300000000001</v>
      </c>
      <c r="Q3" s="3073">
        <f>Table!U11/1000</f>
        <v>300.24900000000002</v>
      </c>
      <c r="R3" s="3073">
        <f>Table!V11/1000</f>
        <v>298.48</v>
      </c>
      <c r="S3" s="3073">
        <f>Table!W11/1000</f>
        <v>310.197</v>
      </c>
      <c r="T3" s="3073">
        <f>Table!X11/1000</f>
        <v>334.01499999999999</v>
      </c>
      <c r="U3" s="3073">
        <f>Table!Y11/1000</f>
        <v>330.94799999999998</v>
      </c>
      <c r="V3" s="3073">
        <f>Table!Z11/1000</f>
        <v>371.73700000000002</v>
      </c>
      <c r="W3" s="3073">
        <f>Table!AA11/1000</f>
        <v>345.37700000000001</v>
      </c>
      <c r="X3" s="3073">
        <f>Table!AB11/1000</f>
        <v>287.03100000000001</v>
      </c>
      <c r="Y3" s="3073">
        <f>Table!AC11/1000</f>
        <v>340.005</v>
      </c>
      <c r="Z3" s="3073">
        <f>Table!AD11/1000</f>
        <v>437.20800000000003</v>
      </c>
      <c r="AA3" s="3073">
        <f>Table!AE11/1000</f>
        <v>437.471</v>
      </c>
    </row>
    <row r="4" spans="1:27" x14ac:dyDescent="0.25">
      <c r="B4" t="s">
        <v>92</v>
      </c>
      <c r="C4" s="3073">
        <f>Table!G35/1000</f>
        <v>17.422999999999998</v>
      </c>
      <c r="D4" s="3073">
        <f>Table!H35/1000</f>
        <v>18.97</v>
      </c>
      <c r="E4" s="3073">
        <f>Table!I35/1000</f>
        <v>23.21</v>
      </c>
      <c r="F4" s="3073">
        <f>Table!J35/1000</f>
        <v>24.366</v>
      </c>
      <c r="G4" s="3073">
        <f>Table!K35/1000</f>
        <v>22.934000000000001</v>
      </c>
      <c r="H4" s="3073">
        <f>Table!L35/1000</f>
        <v>25.657</v>
      </c>
      <c r="I4" s="3073">
        <f>Table!M35/1000</f>
        <v>26.567</v>
      </c>
      <c r="J4" s="3073">
        <f>Table!N35/1000</f>
        <v>35.008000000000003</v>
      </c>
      <c r="K4" s="3073">
        <f>Table!O35/1000</f>
        <v>34.588000000000001</v>
      </c>
      <c r="L4" s="3073">
        <f>Table!P35/1000</f>
        <v>41.619</v>
      </c>
      <c r="M4" s="3073">
        <f>Table!Q35/1000</f>
        <v>34.173999999999999</v>
      </c>
      <c r="N4" s="3073">
        <f>Table!R35/1000</f>
        <v>32.103000000000002</v>
      </c>
      <c r="O4" s="3073">
        <f>Table!S35/1000</f>
        <v>37.954999999999998</v>
      </c>
      <c r="P4" s="3073">
        <f>Table!T35/1000</f>
        <v>36.308</v>
      </c>
      <c r="Q4" s="3073">
        <f>Table!U35/1000</f>
        <v>36.061</v>
      </c>
      <c r="R4" s="3073">
        <f>Table!V35/1000</f>
        <v>36.777999999999999</v>
      </c>
      <c r="S4" s="3073">
        <f>Table!W35/1000</f>
        <v>42.77</v>
      </c>
      <c r="T4" s="3073">
        <f>Table!X35/1000</f>
        <v>35.747999999999998</v>
      </c>
      <c r="U4" s="3073">
        <f>Table!Y35/1000</f>
        <v>42.052</v>
      </c>
      <c r="V4" s="3073">
        <f>Table!Z35/1000</f>
        <v>44.24</v>
      </c>
      <c r="W4" s="3073">
        <f>Table!AA35/1000</f>
        <v>55.414999999999999</v>
      </c>
      <c r="X4" s="3073">
        <f>Table!AB35/1000</f>
        <v>46.097000000000001</v>
      </c>
      <c r="Y4" s="3073">
        <f>Table!AC35/1000</f>
        <v>46.850999999999999</v>
      </c>
      <c r="Z4" s="3073">
        <f>Table!AD35/1000</f>
        <v>50.085999999999999</v>
      </c>
      <c r="AA4" s="3073">
        <f>Table!AE35/1000</f>
        <v>67.031000000000006</v>
      </c>
    </row>
    <row r="5" spans="1:27" x14ac:dyDescent="0.25">
      <c r="B5" t="s">
        <v>94</v>
      </c>
      <c r="C5" s="3073">
        <f>Table!G59/1000</f>
        <v>17.053999999999998</v>
      </c>
      <c r="D5" s="3073">
        <f>Table!H59/1000</f>
        <v>20.105</v>
      </c>
      <c r="E5" s="3073">
        <f>Table!I59/1000</f>
        <v>28.343</v>
      </c>
      <c r="F5" s="3073">
        <f>Table!J59/1000</f>
        <v>28.907</v>
      </c>
      <c r="G5" s="3073">
        <f>Table!K59/1000</f>
        <v>29.686</v>
      </c>
      <c r="H5" s="3073">
        <f>Table!L59/1000</f>
        <v>30.73</v>
      </c>
      <c r="I5" s="3073">
        <f>Table!M59/1000</f>
        <v>43.039000000000001</v>
      </c>
      <c r="J5" s="3073">
        <f>Table!N59/1000</f>
        <v>49.92</v>
      </c>
      <c r="K5" s="3073">
        <f>Table!O59/1000</f>
        <v>56.468000000000004</v>
      </c>
      <c r="L5" s="3073">
        <f>Table!P59/1000</f>
        <v>63.365000000000002</v>
      </c>
      <c r="M5" s="3073">
        <f>Table!Q59/1000</f>
        <v>57.139000000000003</v>
      </c>
      <c r="N5" s="3073">
        <f>Table!R59/1000</f>
        <v>53.387999999999998</v>
      </c>
      <c r="O5" s="3073">
        <f>Table!S59/1000</f>
        <v>60.061999999999998</v>
      </c>
      <c r="P5" s="3073">
        <f>Table!T59/1000</f>
        <v>54.582999999999998</v>
      </c>
      <c r="Q5" s="3073">
        <f>Table!U59/1000</f>
        <v>52.289000000000001</v>
      </c>
      <c r="R5" s="3073">
        <f>Table!V59/1000</f>
        <v>53.215000000000003</v>
      </c>
      <c r="S5" s="3073">
        <f>Table!W59/1000</f>
        <v>52.189</v>
      </c>
      <c r="T5" s="3073">
        <f>Table!X59/1000</f>
        <v>60.987000000000002</v>
      </c>
      <c r="U5" s="3073">
        <f>Table!Y59/1000</f>
        <v>66.367999999999995</v>
      </c>
      <c r="V5" s="3073">
        <f>Table!Z59/1000</f>
        <v>78.787999999999997</v>
      </c>
      <c r="W5" s="3073">
        <f>Table!AA59/1000</f>
        <v>84.813000000000002</v>
      </c>
      <c r="X5" s="3073">
        <f>Table!AB59/1000</f>
        <v>72.477000000000004</v>
      </c>
      <c r="Y5" s="3073">
        <f>Table!AC59/1000</f>
        <v>52.999000000000002</v>
      </c>
      <c r="Z5" s="3073">
        <f>Table!AD59/1000</f>
        <v>60.972000000000001</v>
      </c>
      <c r="AA5" s="3073">
        <f>Table!AE59/1000</f>
        <v>81.975999999999999</v>
      </c>
    </row>
    <row r="6" spans="1:27" x14ac:dyDescent="0.25">
      <c r="B6" t="s">
        <v>96</v>
      </c>
      <c r="C6" s="3073">
        <f>Table!G85/1000</f>
        <v>90.328999999999994</v>
      </c>
      <c r="D6" s="3073">
        <f>Table!H85/1000</f>
        <v>103.229</v>
      </c>
      <c r="E6" s="3073">
        <f>Table!I85/1000</f>
        <v>107.932</v>
      </c>
      <c r="F6" s="3073">
        <f>Table!J85/1000</f>
        <v>127.789</v>
      </c>
      <c r="G6" s="3073">
        <f>Table!K85/1000</f>
        <v>140.762</v>
      </c>
      <c r="H6" s="3073">
        <f>Table!L85/1000</f>
        <v>163.44999999999999</v>
      </c>
      <c r="I6" s="3073">
        <f>Table!M85/1000</f>
        <v>182.32499999999999</v>
      </c>
      <c r="J6" s="3073">
        <f>Table!N85/1000</f>
        <v>207.93799999999999</v>
      </c>
      <c r="K6" s="3073">
        <f>Table!O85/1000</f>
        <v>230.58199999999999</v>
      </c>
      <c r="L6" s="3073">
        <f>Table!P85/1000</f>
        <v>241.87299999999999</v>
      </c>
      <c r="M6" s="3073">
        <f>Table!Q85/1000</f>
        <v>234.36500000000001</v>
      </c>
      <c r="N6" s="3073">
        <f>Table!R85/1000</f>
        <v>212.511</v>
      </c>
      <c r="O6" s="3073">
        <f>Table!S85/1000</f>
        <v>211.58</v>
      </c>
      <c r="P6" s="3073">
        <f>Table!T85/1000</f>
        <v>199.57599999999999</v>
      </c>
      <c r="Q6" s="3073">
        <f>Table!U85/1000</f>
        <v>174.339</v>
      </c>
      <c r="R6" s="3073">
        <f>Table!V85/1000</f>
        <v>189.00299999999999</v>
      </c>
      <c r="S6" s="3073">
        <f>Table!W85/1000</f>
        <v>212.13200000000001</v>
      </c>
      <c r="T6" s="3073">
        <f>Table!X85/1000</f>
        <v>206.488</v>
      </c>
      <c r="U6" s="3073">
        <f>Table!Y85/1000</f>
        <v>189.15700000000001</v>
      </c>
      <c r="V6" s="3073">
        <f>Table!Z85/1000</f>
        <v>222.23400000000001</v>
      </c>
      <c r="W6" s="3073">
        <f>Table!AA85/1000</f>
        <v>244.13200000000001</v>
      </c>
      <c r="X6" s="3073">
        <f>Table!AB85/1000</f>
        <v>203.07</v>
      </c>
      <c r="Y6" s="3073">
        <f>Table!AC85/1000</f>
        <v>232.03200000000001</v>
      </c>
      <c r="Z6" s="3073">
        <f>Table!AD85/1000</f>
        <v>262.60000000000002</v>
      </c>
      <c r="AA6" s="3073">
        <f>Table!AE85/1000</f>
        <v>264.75400000000002</v>
      </c>
    </row>
    <row r="7" spans="1:27" x14ac:dyDescent="0.25">
      <c r="B7" t="s">
        <v>99</v>
      </c>
      <c r="C7" s="3073">
        <f>Table!G112/1000</f>
        <v>146.15600000000001</v>
      </c>
      <c r="D7" s="3073">
        <f>Table!H112/1000</f>
        <v>147.08699999999999</v>
      </c>
      <c r="E7" s="3073">
        <f>Table!I112/1000</f>
        <v>157.22800000000001</v>
      </c>
      <c r="F7" s="3073">
        <f>Table!J112/1000</f>
        <v>167.97800000000001</v>
      </c>
      <c r="G7" s="3073">
        <f>Table!K112/1000</f>
        <v>166.62899999999999</v>
      </c>
      <c r="H7" s="3073">
        <f>Table!L112/1000</f>
        <v>173.381</v>
      </c>
      <c r="I7" s="3073">
        <f>Table!M112/1000</f>
        <v>187.19399999999999</v>
      </c>
      <c r="J7" s="3073">
        <f>Table!N112/1000</f>
        <v>187.03700000000001</v>
      </c>
      <c r="K7" s="3073">
        <f>Table!O112/1000</f>
        <v>186.90199999999999</v>
      </c>
      <c r="L7" s="3073">
        <f>Table!P112/1000</f>
        <v>184.65799999999999</v>
      </c>
      <c r="M7" s="3073">
        <f>Table!Q112/1000</f>
        <v>159.64099999999999</v>
      </c>
      <c r="N7" s="3073">
        <f>Table!R112/1000</f>
        <v>157.637</v>
      </c>
      <c r="O7" s="3073">
        <f>Table!S112/1000</f>
        <v>155.16999999999999</v>
      </c>
      <c r="P7" s="3073">
        <f>Table!T112/1000</f>
        <v>142.749</v>
      </c>
      <c r="Q7" s="3073">
        <f>Table!U112/1000</f>
        <v>137.304</v>
      </c>
      <c r="R7" s="3073">
        <f>Table!V112/1000</f>
        <v>136.31100000000001</v>
      </c>
      <c r="S7" s="3073">
        <f>Table!W112/1000</f>
        <v>144.126</v>
      </c>
      <c r="T7" s="3073">
        <f>Table!X112/1000</f>
        <v>146.55799999999999</v>
      </c>
      <c r="U7" s="3073">
        <f>Table!Y112/1000</f>
        <v>150.904</v>
      </c>
      <c r="V7" s="3073">
        <f>Table!Z112/1000</f>
        <v>151.489</v>
      </c>
      <c r="W7" s="3073">
        <f>Table!AA112/1000</f>
        <v>160.85599999999999</v>
      </c>
      <c r="X7" s="3073">
        <f>Table!AB112/1000</f>
        <v>131.74199999999999</v>
      </c>
      <c r="Y7" s="3073">
        <f>Table!AC112/1000</f>
        <v>151.44800000000001</v>
      </c>
      <c r="Z7" s="3073">
        <f>Table!AD112/1000</f>
        <v>161.27500000000001</v>
      </c>
      <c r="AA7" s="3073">
        <f>Table!AE112/1000</f>
        <v>167.7</v>
      </c>
    </row>
    <row r="8" spans="1:27" x14ac:dyDescent="0.25">
      <c r="B8" t="s">
        <v>100</v>
      </c>
      <c r="C8" s="3073">
        <f>Table!G139/1000</f>
        <v>20.792000000000002</v>
      </c>
      <c r="D8" s="3073">
        <f>Table!H139/1000</f>
        <v>24.498999999999999</v>
      </c>
      <c r="E8" s="3073">
        <f>Table!I139/1000</f>
        <v>31.398</v>
      </c>
      <c r="F8" s="3073">
        <f>Table!J139/1000</f>
        <v>28.23</v>
      </c>
      <c r="G8" s="3073">
        <f>Table!K139/1000</f>
        <v>26.497</v>
      </c>
      <c r="H8" s="3073">
        <f>Table!L139/1000</f>
        <v>39.991</v>
      </c>
      <c r="I8" s="3073">
        <f>Table!M139/1000</f>
        <v>59.531999999999996</v>
      </c>
      <c r="J8" s="3073">
        <f>Table!N139/1000</f>
        <v>49.1</v>
      </c>
      <c r="K8" s="3073">
        <f>Table!O139/1000</f>
        <v>66.503</v>
      </c>
      <c r="L8" s="3073">
        <f>Table!P139/1000</f>
        <v>64.956000000000003</v>
      </c>
      <c r="M8" s="3073">
        <f>Table!Q139/1000</f>
        <v>54.610999999999997</v>
      </c>
      <c r="N8" s="3073">
        <f>Table!R139/1000</f>
        <v>65.38</v>
      </c>
      <c r="O8" s="3073">
        <f>Table!S139/1000</f>
        <v>66.599000000000004</v>
      </c>
      <c r="P8" s="3073">
        <f>Table!T139/1000</f>
        <v>59.811999999999998</v>
      </c>
      <c r="Q8" s="3073">
        <f>Table!U139/1000</f>
        <v>80.77</v>
      </c>
      <c r="R8" s="3073">
        <f>Table!V139/1000</f>
        <v>76.331000000000003</v>
      </c>
      <c r="S8" s="3073">
        <f>Table!W139/1000</f>
        <v>73.125</v>
      </c>
      <c r="T8" s="3073">
        <f>Table!X139/1000</f>
        <v>88.527000000000001</v>
      </c>
      <c r="U8" s="3073">
        <f>Table!Y139/1000</f>
        <v>86.328999999999994</v>
      </c>
      <c r="V8" s="3073">
        <f>Table!Z139/1000</f>
        <v>124.051</v>
      </c>
      <c r="W8" s="3073">
        <f>Table!AA139/1000</f>
        <v>108.099</v>
      </c>
      <c r="X8" s="3073">
        <f>Table!AB139/1000</f>
        <v>100.667</v>
      </c>
      <c r="Y8" s="3073">
        <f>Table!AC139/1000</f>
        <v>103.911</v>
      </c>
      <c r="Z8" s="3073">
        <f>Table!AD139/1000</f>
        <v>123.502</v>
      </c>
      <c r="AA8" s="3073">
        <f>Table!AE139/1000</f>
        <v>116.738</v>
      </c>
    </row>
    <row r="9" spans="1:27" x14ac:dyDescent="0.25">
      <c r="B9" t="s">
        <v>106</v>
      </c>
      <c r="C9" s="3073">
        <f>' revenus distribués verEurostat'!F41/1000</f>
        <v>27.376999999999999</v>
      </c>
      <c r="D9" s="3073">
        <f>' revenus distribués verEurostat'!G41/1000</f>
        <v>40.786000000000001</v>
      </c>
      <c r="E9" s="3073">
        <f>' revenus distribués verEurostat'!H41/1000</f>
        <v>34.963999999999999</v>
      </c>
      <c r="F9" s="3073">
        <f>' revenus distribués verEurostat'!I41/1000</f>
        <v>25.9</v>
      </c>
      <c r="G9" s="3073">
        <f>' revenus distribués verEurostat'!J41/1000</f>
        <v>30.315999999999999</v>
      </c>
      <c r="H9" s="3073">
        <f>' revenus distribués verEurostat'!K41/1000</f>
        <v>23.686</v>
      </c>
      <c r="I9" s="3073">
        <f>' revenus distribués verEurostat'!L41/1000</f>
        <v>34.823</v>
      </c>
      <c r="J9" s="3073">
        <f>' revenus distribués verEurostat'!M41/1000</f>
        <v>37.093000000000004</v>
      </c>
      <c r="K9" s="3073">
        <f>' revenus distribués verEurostat'!N41/1000</f>
        <v>72.266000000000005</v>
      </c>
      <c r="L9" s="3073">
        <f>' revenus distribués verEurostat'!O41/1000</f>
        <v>57.054000000000002</v>
      </c>
      <c r="M9" s="3073">
        <f>' revenus distribués verEurostat'!P41/1000</f>
        <v>37.188000000000002</v>
      </c>
      <c r="N9" s="3073">
        <f>' revenus distribués verEurostat'!Q41/1000</f>
        <v>40.734999999999999</v>
      </c>
      <c r="O9" s="3073">
        <f>' revenus distribués verEurostat'!R41/1000</f>
        <v>49.283999999999999</v>
      </c>
      <c r="P9" s="3073">
        <f>' revenus distribués verEurostat'!S41/1000</f>
        <v>52.432000000000002</v>
      </c>
      <c r="Q9" s="3073">
        <f>' revenus distribués verEurostat'!T41/1000</f>
        <v>51.286999999999999</v>
      </c>
      <c r="R9" s="3073">
        <f>' revenus distribués verEurostat'!U41/1000</f>
        <v>53.959000000000003</v>
      </c>
      <c r="S9" s="3073">
        <f>' revenus distribués verEurostat'!V41/1000</f>
        <v>57.792000000000002</v>
      </c>
      <c r="T9" s="3073">
        <f>' revenus distribués verEurostat'!W41/1000</f>
        <v>65.679000000000002</v>
      </c>
      <c r="U9" s="3073">
        <f>' revenus distribués verEurostat'!X41/1000</f>
        <v>68.216999999999999</v>
      </c>
      <c r="V9" s="3073">
        <f>' revenus distribués verEurostat'!Y41/1000</f>
        <v>62.094000000000001</v>
      </c>
      <c r="W9" s="3073">
        <f>' revenus distribués verEurostat'!Z41/1000</f>
        <v>61.622999999999998</v>
      </c>
      <c r="X9" s="3073">
        <f>' revenus distribués verEurostat'!AA41/1000</f>
        <v>59.313000000000002</v>
      </c>
      <c r="Y9" s="3073">
        <f>' revenus distribués verEurostat'!AB41/1000</f>
        <v>75.277000000000001</v>
      </c>
      <c r="Z9" s="3073">
        <f>' revenus distribués verEurostat'!AC41/1000</f>
        <v>79.319000000000003</v>
      </c>
      <c r="AA9" s="3073">
        <f>' revenus distribués verEurostat'!AD41/1000</f>
        <v>63.63</v>
      </c>
    </row>
    <row r="10" spans="1:27" x14ac:dyDescent="0.25">
      <c r="B10" t="s">
        <v>104</v>
      </c>
      <c r="C10" s="3073">
        <f>' revenus distribués verEurostat'!F45/1000</f>
        <v>110.878</v>
      </c>
      <c r="D10" s="3073">
        <f>' revenus distribués verEurostat'!G45/1000</f>
        <v>117.84099999999999</v>
      </c>
      <c r="E10" s="3073">
        <f>' revenus distribués verEurostat'!H45/1000</f>
        <v>138.19300000000001</v>
      </c>
      <c r="F10" s="3073">
        <f>' revenus distribués verEurostat'!I45/1000</f>
        <v>124.74299999999999</v>
      </c>
      <c r="G10" s="3073">
        <f>' revenus distribués verEurostat'!J45/1000</f>
        <v>124.125</v>
      </c>
      <c r="H10" s="3073">
        <f>' revenus distribués verEurostat'!K45/1000</f>
        <v>134.07599999999999</v>
      </c>
      <c r="I10" s="3073">
        <f>' revenus distribués verEurostat'!L45/1000</f>
        <v>154.47399999999999</v>
      </c>
      <c r="J10" s="3073">
        <f>' revenus distribués verEurostat'!M45/1000</f>
        <v>162.36600000000001</v>
      </c>
      <c r="K10" s="3073">
        <f>' revenus distribués verEurostat'!N45/1000</f>
        <v>168.47499999999999</v>
      </c>
      <c r="L10" s="3073">
        <f>' revenus distribués verEurostat'!O45/1000</f>
        <v>158.16499999999999</v>
      </c>
      <c r="M10" s="3073">
        <f>' revenus distribués verEurostat'!P45/1000</f>
        <v>160.119</v>
      </c>
      <c r="N10" s="3073">
        <f>' revenus distribués verEurostat'!Q45/1000</f>
        <v>150.624</v>
      </c>
      <c r="O10" s="3073">
        <f>' revenus distribués verEurostat'!R45/1000</f>
        <v>170.02099999999999</v>
      </c>
      <c r="P10" s="3073">
        <f>' revenus distribués verEurostat'!S45/1000</f>
        <v>197.55699999999999</v>
      </c>
      <c r="Q10" s="3073">
        <f>' revenus distribués verEurostat'!T45/1000</f>
        <v>201.76900000000001</v>
      </c>
      <c r="R10" s="3073">
        <f>' revenus distribués verEurostat'!U45/1000</f>
        <v>222.26499999999999</v>
      </c>
      <c r="S10" s="3073">
        <f>' revenus distribués verEurostat'!V45/1000</f>
        <v>285.67700000000002</v>
      </c>
      <c r="T10" s="3073">
        <f>' revenus distribués verEurostat'!W45/1000</f>
        <v>229.12</v>
      </c>
      <c r="U10" s="3073">
        <f>' revenus distribués verEurostat'!X45/1000</f>
        <v>230.584</v>
      </c>
      <c r="V10" s="3073">
        <f>' revenus distribués verEurostat'!Y45/1000</f>
        <v>255.893</v>
      </c>
      <c r="W10" s="3073">
        <f>' revenus distribués verEurostat'!Z45/1000</f>
        <v>248.51</v>
      </c>
      <c r="X10" s="3073">
        <f>W10*Table!AB166/Table!AA166</f>
        <v>212.84014644315567</v>
      </c>
      <c r="Y10" s="3073">
        <f>X10*Table!AC166/Table!AB166</f>
        <v>239.97575675165572</v>
      </c>
      <c r="Z10" s="3073">
        <f>Y10*Table!AD166/Table!AC166</f>
        <v>237.61354303215401</v>
      </c>
      <c r="AA10" s="3073">
        <f>Z10*Table!AE166/Table!AD166</f>
        <v>256.22023999691157</v>
      </c>
    </row>
    <row r="11" spans="1:27" x14ac:dyDescent="0.25">
      <c r="B11" t="s">
        <v>242</v>
      </c>
      <c r="C11" s="3073">
        <f>' revenus distribués verEurostat'!F13/1000-SUM(C3:C9)</f>
        <v>56.366000000000042</v>
      </c>
      <c r="D11" s="3073">
        <f>' revenus distribués verEurostat'!G13/1000-SUM(D3:D9)</f>
        <v>62.249000000000024</v>
      </c>
      <c r="E11" s="3073">
        <f>' revenus distribués verEurostat'!H13/1000-SUM(E3:E9)</f>
        <v>82.067999999999984</v>
      </c>
      <c r="F11" s="3073">
        <f>' revenus distribués verEurostat'!I13/1000-SUM(F3:F9)</f>
        <v>80.105999999999995</v>
      </c>
      <c r="G11" s="3073">
        <f>' revenus distribués verEurostat'!J13/1000-SUM(G3:G9)</f>
        <v>81.023000000000025</v>
      </c>
      <c r="H11" s="3073">
        <f>' revenus distribués verEurostat'!K13/1000-SUM(H3:H9)</f>
        <v>104.91599999999994</v>
      </c>
      <c r="I11" s="3073">
        <f>' revenus distribués verEurostat'!L13/1000-SUM(I3:I9)</f>
        <v>129.92300000000012</v>
      </c>
      <c r="J11" s="3073">
        <f>' revenus distribués verEurostat'!M13/1000-SUM(J3:J9)</f>
        <v>142.07000000000005</v>
      </c>
      <c r="K11" s="3073">
        <f>' revenus distribués verEurostat'!N13/1000-SUM(K3:K9)</f>
        <v>148.89599999999996</v>
      </c>
      <c r="L11" s="3073">
        <f>' revenus distribués verEurostat'!O13/1000-SUM(L3:L9)</f>
        <v>155.68500000000006</v>
      </c>
      <c r="M11" s="3073">
        <f>' revenus distribués verEurostat'!P13/1000-SUM(M3:M9)</f>
        <v>136.59400000000005</v>
      </c>
      <c r="N11" s="3073">
        <f>' revenus distribués verEurostat'!Q13/1000-SUM(N3:N9)</f>
        <v>139.42899999999997</v>
      </c>
      <c r="O11" s="3073">
        <f>' revenus distribués verEurostat'!R13/1000-SUM(O3:O9)</f>
        <v>139.72399999999993</v>
      </c>
      <c r="P11" s="3073">
        <f>' revenus distribués verEurostat'!S13/1000-SUM(P3:P9)</f>
        <v>152.30199999999991</v>
      </c>
      <c r="Q11" s="3073">
        <f>' revenus distribués verEurostat'!T13/1000-SUM(Q3:Q9)</f>
        <v>153.60199999999998</v>
      </c>
      <c r="R11" s="3073">
        <f>' revenus distribués verEurostat'!U13/1000-SUM(R3:R9)</f>
        <v>155.16499999999974</v>
      </c>
      <c r="S11" s="3073">
        <f>' revenus distribués verEurostat'!V13/1000-SUM(S3:S9)</f>
        <v>169.91399999999987</v>
      </c>
      <c r="T11" s="3073">
        <f>' revenus distribués verEurostat'!W13/1000-SUM(T3:T9)</f>
        <v>175.178</v>
      </c>
      <c r="U11" s="3073">
        <f>' revenus distribués verEurostat'!X13/1000-SUM(U3:U9)</f>
        <v>183.61500000000001</v>
      </c>
      <c r="V11" s="3073">
        <f>' revenus distribués verEurostat'!Y13/1000-SUM(V3:V9)</f>
        <v>203.69399999999996</v>
      </c>
      <c r="W11" s="3073">
        <f>' revenus distribués verEurostat'!Z13/1000-SUM(W3:W9)</f>
        <v>221.51900000000001</v>
      </c>
      <c r="X11" s="3073">
        <f>' revenus distribués verEurostat'!AA13/1000-SUM(X3:X9)</f>
        <v>190.08799999999997</v>
      </c>
      <c r="Y11" s="3073">
        <f>' revenus distribués verEurostat'!AB13/1000-SUM(Y3:Y9)</f>
        <v>253.60499999999979</v>
      </c>
      <c r="Z11" s="3073">
        <f>' revenus distribués verEurostat'!AC13/1000-SUM(Z3:Z9)</f>
        <v>288.44700000000012</v>
      </c>
      <c r="AA11" s="3073">
        <f>' revenus distribués verEurostat'!AD13/1000-SUM(AA3:AA9)</f>
        <v>394.60099999999989</v>
      </c>
    </row>
    <row r="12" spans="1:27" x14ac:dyDescent="0.25">
      <c r="C12" s="2938"/>
      <c r="L12" s="2938"/>
    </row>
    <row r="13" spans="1:27" x14ac:dyDescent="0.25">
      <c r="B13" s="2938"/>
      <c r="C13" s="2938" t="s">
        <v>10</v>
      </c>
      <c r="D13" s="2938" t="s">
        <v>11</v>
      </c>
      <c r="E13" s="2938" t="s">
        <v>12</v>
      </c>
      <c r="F13" s="2938" t="s">
        <v>13</v>
      </c>
      <c r="G13" s="2938" t="s">
        <v>14</v>
      </c>
      <c r="H13" s="2938" t="s">
        <v>15</v>
      </c>
      <c r="I13" s="2938" t="s">
        <v>16</v>
      </c>
      <c r="J13" s="2938" t="s">
        <v>17</v>
      </c>
      <c r="K13" s="2938" t="s">
        <v>18</v>
      </c>
      <c r="L13" s="2938" t="s">
        <v>19</v>
      </c>
      <c r="M13" t="s">
        <v>20</v>
      </c>
      <c r="N13" t="s">
        <v>21</v>
      </c>
      <c r="O13" t="s">
        <v>22</v>
      </c>
      <c r="P13" t="s">
        <v>23</v>
      </c>
      <c r="Q13" t="s">
        <v>24</v>
      </c>
      <c r="R13" t="s">
        <v>25</v>
      </c>
      <c r="S13" t="s">
        <v>26</v>
      </c>
      <c r="T13" t="s">
        <v>27</v>
      </c>
      <c r="U13" t="s">
        <v>28</v>
      </c>
      <c r="V13" t="s">
        <v>29</v>
      </c>
      <c r="W13" t="s">
        <v>30</v>
      </c>
      <c r="X13" t="s">
        <v>31</v>
      </c>
      <c r="Y13" t="s">
        <v>32</v>
      </c>
      <c r="Z13" t="s">
        <v>33</v>
      </c>
      <c r="AA13" t="s">
        <v>34</v>
      </c>
    </row>
    <row r="14" spans="1:27" x14ac:dyDescent="0.25">
      <c r="B14" s="2938" t="s">
        <v>90</v>
      </c>
      <c r="C14" s="3073">
        <v>186.34800000000001</v>
      </c>
      <c r="D14" s="3073">
        <v>192.012</v>
      </c>
      <c r="E14" s="3073">
        <v>263.154</v>
      </c>
      <c r="F14" s="3073">
        <v>229.173</v>
      </c>
      <c r="G14" s="3073">
        <v>245.72900000000001</v>
      </c>
      <c r="H14" s="3073">
        <v>255.28200000000001</v>
      </c>
      <c r="I14" s="3073">
        <v>285.98599999999999</v>
      </c>
      <c r="J14" s="3073">
        <v>324.16800000000001</v>
      </c>
      <c r="K14" s="3073">
        <v>344.33600000000001</v>
      </c>
      <c r="L14" s="3073">
        <v>337.67099999999999</v>
      </c>
      <c r="M14" s="3073">
        <v>294.524</v>
      </c>
      <c r="N14" s="3073">
        <v>285.24299999999999</v>
      </c>
      <c r="O14" s="3073">
        <v>304.37799999999999</v>
      </c>
      <c r="P14" s="3073">
        <v>308.47300000000001</v>
      </c>
      <c r="Q14" s="3073">
        <v>300.24900000000002</v>
      </c>
      <c r="R14" s="3073">
        <v>298.48</v>
      </c>
      <c r="S14" s="3073">
        <v>310.197</v>
      </c>
      <c r="T14" s="3073">
        <v>334.01499999999999</v>
      </c>
      <c r="U14" s="3073">
        <v>330.94799999999998</v>
      </c>
      <c r="V14" s="3073">
        <v>371.73700000000002</v>
      </c>
      <c r="W14" s="3073">
        <v>345.37700000000001</v>
      </c>
      <c r="X14" s="3073">
        <v>287.03100000000001</v>
      </c>
      <c r="Y14" s="3073">
        <v>340.005</v>
      </c>
      <c r="Z14" s="3073">
        <v>437.20800000000003</v>
      </c>
      <c r="AA14" s="3073">
        <v>437.471</v>
      </c>
    </row>
    <row r="15" spans="1:27" x14ac:dyDescent="0.25">
      <c r="B15" t="s">
        <v>242</v>
      </c>
      <c r="C15" s="3073">
        <v>56.366000000000042</v>
      </c>
      <c r="D15" s="3073">
        <v>62.249000000000024</v>
      </c>
      <c r="E15" s="3073">
        <v>82.067999999999984</v>
      </c>
      <c r="F15" s="3073">
        <v>80.105999999999995</v>
      </c>
      <c r="G15" s="3073">
        <v>81.023000000000025</v>
      </c>
      <c r="H15" s="3073">
        <v>104.91599999999994</v>
      </c>
      <c r="I15" s="3073">
        <v>129.92300000000012</v>
      </c>
      <c r="J15" s="3073">
        <v>142.07000000000005</v>
      </c>
      <c r="K15" s="3073">
        <v>148.89599999999996</v>
      </c>
      <c r="L15" s="3073">
        <v>155.68500000000006</v>
      </c>
      <c r="M15" s="3073">
        <v>136.59400000000005</v>
      </c>
      <c r="N15" s="3073">
        <v>139.42899999999997</v>
      </c>
      <c r="O15" s="3073">
        <v>139.72399999999993</v>
      </c>
      <c r="P15" s="3073">
        <v>152.30199999999991</v>
      </c>
      <c r="Q15" s="3073">
        <v>153.60199999999998</v>
      </c>
      <c r="R15" s="3073">
        <v>155.16499999999974</v>
      </c>
      <c r="S15" s="3073">
        <v>169.91399999999987</v>
      </c>
      <c r="T15" s="3073">
        <v>175.178</v>
      </c>
      <c r="U15" s="3073">
        <v>183.61500000000001</v>
      </c>
      <c r="V15" s="3073">
        <v>203.69399999999996</v>
      </c>
      <c r="W15" s="3073">
        <v>221.51900000000001</v>
      </c>
      <c r="X15" s="3073">
        <v>190.08799999999997</v>
      </c>
      <c r="Y15" s="3073">
        <v>253.60499999999979</v>
      </c>
      <c r="Z15" s="3073">
        <v>288.44700000000012</v>
      </c>
      <c r="AA15" s="3073">
        <v>394.60099999999989</v>
      </c>
    </row>
    <row r="16" spans="1:27" x14ac:dyDescent="0.25">
      <c r="B16" t="s">
        <v>96</v>
      </c>
      <c r="C16" s="3073">
        <v>90.328999999999994</v>
      </c>
      <c r="D16" s="3073">
        <v>103.229</v>
      </c>
      <c r="E16" s="3073">
        <v>107.932</v>
      </c>
      <c r="F16" s="3073">
        <v>127.789</v>
      </c>
      <c r="G16" s="3073">
        <v>140.762</v>
      </c>
      <c r="H16" s="3073">
        <v>163.44999999999999</v>
      </c>
      <c r="I16" s="3073">
        <v>182.32499999999999</v>
      </c>
      <c r="J16" s="3073">
        <v>207.93799999999999</v>
      </c>
      <c r="K16" s="3073">
        <v>230.58199999999999</v>
      </c>
      <c r="L16" s="3073">
        <v>241.87299999999999</v>
      </c>
      <c r="M16" s="3073">
        <v>234.36500000000001</v>
      </c>
      <c r="N16" s="3073">
        <v>212.511</v>
      </c>
      <c r="O16" s="3073">
        <v>211.58</v>
      </c>
      <c r="P16" s="3073">
        <v>199.57599999999999</v>
      </c>
      <c r="Q16" s="3073">
        <v>174.339</v>
      </c>
      <c r="R16" s="3073">
        <v>189.00299999999999</v>
      </c>
      <c r="S16" s="3073">
        <v>212.13200000000001</v>
      </c>
      <c r="T16" s="3073">
        <v>206.488</v>
      </c>
      <c r="U16" s="3073">
        <v>189.15700000000001</v>
      </c>
      <c r="V16" s="3073">
        <v>222.23400000000001</v>
      </c>
      <c r="W16" s="3073">
        <v>244.13200000000001</v>
      </c>
      <c r="X16" s="3073">
        <v>203.07</v>
      </c>
      <c r="Y16" s="3073">
        <v>232.03200000000001</v>
      </c>
      <c r="Z16" s="3073">
        <v>262.60000000000002</v>
      </c>
      <c r="AA16" s="3073">
        <v>264.75400000000002</v>
      </c>
    </row>
    <row r="17" spans="2:29" x14ac:dyDescent="0.25">
      <c r="B17" t="s">
        <v>104</v>
      </c>
      <c r="C17" s="3073">
        <v>110.878</v>
      </c>
      <c r="D17" s="3073">
        <v>117.84099999999999</v>
      </c>
      <c r="E17" s="3073">
        <v>138.19300000000001</v>
      </c>
      <c r="F17" s="3073">
        <v>124.74299999999999</v>
      </c>
      <c r="G17" s="3073">
        <v>124.125</v>
      </c>
      <c r="H17" s="3073">
        <v>134.07599999999999</v>
      </c>
      <c r="I17" s="3073">
        <v>154.47399999999999</v>
      </c>
      <c r="J17" s="3073">
        <v>162.36600000000001</v>
      </c>
      <c r="K17" s="3073">
        <v>168.47499999999999</v>
      </c>
      <c r="L17" s="3073">
        <v>158.16499999999999</v>
      </c>
      <c r="M17" s="3073">
        <v>160.119</v>
      </c>
      <c r="N17" s="3073">
        <v>150.624</v>
      </c>
      <c r="O17" s="3073">
        <v>170.02099999999999</v>
      </c>
      <c r="P17" s="3073">
        <v>197.55699999999999</v>
      </c>
      <c r="Q17" s="3073">
        <v>201.76900000000001</v>
      </c>
      <c r="R17" s="3073">
        <v>222.26499999999999</v>
      </c>
      <c r="S17" s="3073">
        <v>285.67700000000002</v>
      </c>
      <c r="T17" s="3073">
        <v>229.12</v>
      </c>
      <c r="U17" s="3073">
        <v>230.584</v>
      </c>
      <c r="V17" s="3073">
        <v>255.893</v>
      </c>
      <c r="W17" s="3073">
        <v>248.51</v>
      </c>
      <c r="X17" s="3073">
        <v>212.84014644315567</v>
      </c>
      <c r="Y17" s="3073">
        <v>239.97575675165572</v>
      </c>
      <c r="Z17" s="3073">
        <v>237.61354303215401</v>
      </c>
      <c r="AA17" s="3073">
        <v>256.22023999691157</v>
      </c>
    </row>
    <row r="18" spans="2:29" x14ac:dyDescent="0.25">
      <c r="B18" t="s">
        <v>99</v>
      </c>
      <c r="C18" s="3073">
        <v>146.15600000000001</v>
      </c>
      <c r="D18" s="3073">
        <v>147.08699999999999</v>
      </c>
      <c r="E18" s="3073">
        <v>157.22800000000001</v>
      </c>
      <c r="F18" s="3073">
        <v>167.97800000000001</v>
      </c>
      <c r="G18" s="3073">
        <v>166.62899999999999</v>
      </c>
      <c r="H18" s="3073">
        <v>173.381</v>
      </c>
      <c r="I18" s="3073">
        <v>187.19399999999999</v>
      </c>
      <c r="J18" s="3073">
        <v>187.03700000000001</v>
      </c>
      <c r="K18" s="3073">
        <v>186.90199999999999</v>
      </c>
      <c r="L18" s="3073">
        <v>184.65799999999999</v>
      </c>
      <c r="M18" s="3073">
        <v>159.64099999999999</v>
      </c>
      <c r="N18" s="3073">
        <v>157.637</v>
      </c>
      <c r="O18" s="3073">
        <v>155.16999999999999</v>
      </c>
      <c r="P18" s="3073">
        <v>142.749</v>
      </c>
      <c r="Q18" s="3073">
        <v>137.304</v>
      </c>
      <c r="R18" s="3073">
        <v>136.31100000000001</v>
      </c>
      <c r="S18" s="3073">
        <v>144.126</v>
      </c>
      <c r="T18" s="3073">
        <v>146.55799999999999</v>
      </c>
      <c r="U18" s="3073">
        <v>150.904</v>
      </c>
      <c r="V18" s="3073">
        <v>151.489</v>
      </c>
      <c r="W18" s="3073">
        <v>160.85599999999999</v>
      </c>
      <c r="X18" s="3073">
        <v>131.74199999999999</v>
      </c>
      <c r="Y18" s="3073">
        <v>151.44800000000001</v>
      </c>
      <c r="Z18" s="3073">
        <v>161.27500000000001</v>
      </c>
      <c r="AA18" s="3073">
        <v>167.7</v>
      </c>
    </row>
    <row r="19" spans="2:29" x14ac:dyDescent="0.25">
      <c r="B19" t="s">
        <v>100</v>
      </c>
      <c r="C19" s="3073">
        <v>20.792000000000002</v>
      </c>
      <c r="D19" s="3073">
        <v>24.498999999999999</v>
      </c>
      <c r="E19" s="3073">
        <v>31.398</v>
      </c>
      <c r="F19" s="3073">
        <v>28.23</v>
      </c>
      <c r="G19" s="3073">
        <v>26.497</v>
      </c>
      <c r="H19" s="3073">
        <v>39.991</v>
      </c>
      <c r="I19" s="3073">
        <v>59.531999999999996</v>
      </c>
      <c r="J19" s="3073">
        <v>49.1</v>
      </c>
      <c r="K19" s="3073">
        <v>66.503</v>
      </c>
      <c r="L19" s="3073">
        <v>64.956000000000003</v>
      </c>
      <c r="M19" s="3073">
        <v>54.610999999999997</v>
      </c>
      <c r="N19" s="3073">
        <v>65.38</v>
      </c>
      <c r="O19" s="3073">
        <v>66.599000000000004</v>
      </c>
      <c r="P19" s="3073">
        <v>59.811999999999998</v>
      </c>
      <c r="Q19" s="3073">
        <v>80.77</v>
      </c>
      <c r="R19" s="3073">
        <v>76.331000000000003</v>
      </c>
      <c r="S19" s="3073">
        <v>73.125</v>
      </c>
      <c r="T19" s="3073">
        <v>88.527000000000001</v>
      </c>
      <c r="U19" s="3073">
        <v>86.328999999999994</v>
      </c>
      <c r="V19" s="3073">
        <v>124.051</v>
      </c>
      <c r="W19" s="3073">
        <v>108.099</v>
      </c>
      <c r="X19" s="3073">
        <v>100.667</v>
      </c>
      <c r="Y19" s="3073">
        <v>103.911</v>
      </c>
      <c r="Z19" s="3073">
        <v>123.502</v>
      </c>
      <c r="AA19" s="3073">
        <v>116.738</v>
      </c>
    </row>
    <row r="20" spans="2:29" x14ac:dyDescent="0.25">
      <c r="B20" t="s">
        <v>94</v>
      </c>
      <c r="C20" s="3073">
        <v>17.053999999999998</v>
      </c>
      <c r="D20" s="3073">
        <v>20.105</v>
      </c>
      <c r="E20" s="3073">
        <v>28.343</v>
      </c>
      <c r="F20" s="3073">
        <v>28.907</v>
      </c>
      <c r="G20" s="3073">
        <v>29.686</v>
      </c>
      <c r="H20" s="3073">
        <v>30.73</v>
      </c>
      <c r="I20" s="3073">
        <v>43.039000000000001</v>
      </c>
      <c r="J20" s="3073">
        <v>49.92</v>
      </c>
      <c r="K20" s="3073">
        <v>56.468000000000004</v>
      </c>
      <c r="L20" s="3073">
        <v>63.365000000000002</v>
      </c>
      <c r="M20" s="3073">
        <v>57.139000000000003</v>
      </c>
      <c r="N20" s="3073">
        <v>53.387999999999998</v>
      </c>
      <c r="O20" s="3073">
        <v>60.061999999999998</v>
      </c>
      <c r="P20" s="3073">
        <v>54.582999999999998</v>
      </c>
      <c r="Q20" s="3073">
        <v>52.289000000000001</v>
      </c>
      <c r="R20" s="3073">
        <v>53.215000000000003</v>
      </c>
      <c r="S20" s="3073">
        <v>52.189</v>
      </c>
      <c r="T20" s="3073">
        <v>60.987000000000002</v>
      </c>
      <c r="U20" s="3073">
        <v>66.367999999999995</v>
      </c>
      <c r="V20" s="3073">
        <v>78.787999999999997</v>
      </c>
      <c r="W20" s="3073">
        <v>84.813000000000002</v>
      </c>
      <c r="X20" s="3073">
        <v>72.477000000000004</v>
      </c>
      <c r="Y20" s="3073">
        <v>52.999000000000002</v>
      </c>
      <c r="Z20" s="3073">
        <v>60.972000000000001</v>
      </c>
      <c r="AA20" s="3073">
        <v>81.975999999999999</v>
      </c>
    </row>
    <row r="21" spans="2:29" x14ac:dyDescent="0.25">
      <c r="B21" t="s">
        <v>92</v>
      </c>
      <c r="C21" s="3073">
        <v>17.422999999999998</v>
      </c>
      <c r="D21" s="3073">
        <v>18.97</v>
      </c>
      <c r="E21" s="3073">
        <v>23.21</v>
      </c>
      <c r="F21" s="3073">
        <v>24.366</v>
      </c>
      <c r="G21" s="3073">
        <v>22.934000000000001</v>
      </c>
      <c r="H21" s="3073">
        <v>25.657</v>
      </c>
      <c r="I21" s="3073">
        <v>26.567</v>
      </c>
      <c r="J21" s="3073">
        <v>35.008000000000003</v>
      </c>
      <c r="K21" s="3073">
        <v>34.588000000000001</v>
      </c>
      <c r="L21" s="3073">
        <v>41.619</v>
      </c>
      <c r="M21" s="3073">
        <v>34.173999999999999</v>
      </c>
      <c r="N21" s="3073">
        <v>32.103000000000002</v>
      </c>
      <c r="O21" s="3073">
        <v>37.954999999999998</v>
      </c>
      <c r="P21" s="3073">
        <v>36.308</v>
      </c>
      <c r="Q21" s="3073">
        <v>36.061</v>
      </c>
      <c r="R21" s="3073">
        <v>36.777999999999999</v>
      </c>
      <c r="S21" s="3073">
        <v>42.77</v>
      </c>
      <c r="T21" s="3073">
        <v>35.747999999999998</v>
      </c>
      <c r="U21" s="3073">
        <v>42.052</v>
      </c>
      <c r="V21" s="3073">
        <v>44.24</v>
      </c>
      <c r="W21" s="3073">
        <v>55.414999999999999</v>
      </c>
      <c r="X21" s="3073">
        <v>46.097000000000001</v>
      </c>
      <c r="Y21" s="3073">
        <v>46.850999999999999</v>
      </c>
      <c r="Z21" s="3073">
        <v>50.085999999999999</v>
      </c>
      <c r="AA21" s="3073">
        <v>67.031000000000006</v>
      </c>
    </row>
    <row r="22" spans="2:29" x14ac:dyDescent="0.25">
      <c r="B22" t="s">
        <v>106</v>
      </c>
      <c r="C22" s="3073">
        <v>27.376999999999999</v>
      </c>
      <c r="D22" s="3073">
        <v>40.786000000000001</v>
      </c>
      <c r="E22" s="3073">
        <v>34.963999999999999</v>
      </c>
      <c r="F22" s="3073">
        <v>25.9</v>
      </c>
      <c r="G22" s="3073">
        <v>30.315999999999999</v>
      </c>
      <c r="H22" s="3073">
        <v>23.686</v>
      </c>
      <c r="I22" s="3073">
        <v>34.823</v>
      </c>
      <c r="J22" s="3073">
        <v>37.093000000000004</v>
      </c>
      <c r="K22" s="3073">
        <v>72.266000000000005</v>
      </c>
      <c r="L22" s="3073">
        <v>57.054000000000002</v>
      </c>
      <c r="M22" s="3073">
        <v>37.188000000000002</v>
      </c>
      <c r="N22" s="3073">
        <v>40.734999999999999</v>
      </c>
      <c r="O22" s="3073">
        <v>49.283999999999999</v>
      </c>
      <c r="P22" s="3073">
        <v>52.432000000000002</v>
      </c>
      <c r="Q22" s="3073">
        <v>51.286999999999999</v>
      </c>
      <c r="R22" s="3073">
        <v>53.959000000000003</v>
      </c>
      <c r="S22" s="3073">
        <v>57.792000000000002</v>
      </c>
      <c r="T22" s="3073">
        <v>65.679000000000002</v>
      </c>
      <c r="U22" s="3073">
        <v>68.216999999999999</v>
      </c>
      <c r="V22" s="3073">
        <v>62.094000000000001</v>
      </c>
      <c r="W22" s="3073">
        <v>61.622999999999998</v>
      </c>
      <c r="X22" s="3073">
        <v>59.313000000000002</v>
      </c>
      <c r="Y22" s="3073">
        <v>75.277000000000001</v>
      </c>
      <c r="Z22" s="3073">
        <v>79.319000000000003</v>
      </c>
      <c r="AA22" s="3073">
        <v>63.63</v>
      </c>
    </row>
    <row r="23" spans="2:29" x14ac:dyDescent="0.25">
      <c r="B23" t="s">
        <v>241</v>
      </c>
      <c r="C23" s="3073">
        <f>SUM(C14:C22)</f>
        <v>672.72299999999996</v>
      </c>
      <c r="D23" s="3073">
        <f t="shared" ref="D23:AA23" si="0">SUM(D14:D22)</f>
        <v>726.77800000000002</v>
      </c>
      <c r="E23" s="3073">
        <f t="shared" si="0"/>
        <v>866.49</v>
      </c>
      <c r="F23" s="3073">
        <f t="shared" si="0"/>
        <v>837.19200000000001</v>
      </c>
      <c r="G23" s="3073">
        <f t="shared" si="0"/>
        <v>867.70100000000014</v>
      </c>
      <c r="H23" s="3073">
        <f t="shared" si="0"/>
        <v>951.16899999999998</v>
      </c>
      <c r="I23" s="3073">
        <f t="shared" si="0"/>
        <v>1103.8630000000003</v>
      </c>
      <c r="J23" s="3073">
        <f t="shared" si="0"/>
        <v>1194.7000000000003</v>
      </c>
      <c r="K23" s="3073">
        <f t="shared" si="0"/>
        <v>1309.0160000000001</v>
      </c>
      <c r="L23" s="3073">
        <f t="shared" si="0"/>
        <v>1305.0459999999998</v>
      </c>
      <c r="M23" s="3073">
        <f t="shared" si="0"/>
        <v>1168.355</v>
      </c>
      <c r="N23" s="3073">
        <f t="shared" si="0"/>
        <v>1137.05</v>
      </c>
      <c r="O23" s="3073">
        <f t="shared" si="0"/>
        <v>1194.7729999999997</v>
      </c>
      <c r="P23" s="3073">
        <f t="shared" si="0"/>
        <v>1203.7919999999999</v>
      </c>
      <c r="Q23" s="3073">
        <f t="shared" si="0"/>
        <v>1187.67</v>
      </c>
      <c r="R23" s="3073">
        <f t="shared" si="0"/>
        <v>1221.5069999999996</v>
      </c>
      <c r="S23" s="3073">
        <f t="shared" si="0"/>
        <v>1347.922</v>
      </c>
      <c r="T23" s="3073">
        <f t="shared" si="0"/>
        <v>1342.3000000000002</v>
      </c>
      <c r="U23" s="3073">
        <f t="shared" si="0"/>
        <v>1348.174</v>
      </c>
      <c r="V23" s="3073">
        <f t="shared" si="0"/>
        <v>1514.22</v>
      </c>
      <c r="W23" s="3073">
        <f t="shared" si="0"/>
        <v>1530.3440000000001</v>
      </c>
      <c r="X23" s="3073">
        <f t="shared" si="0"/>
        <v>1303.3251464431557</v>
      </c>
      <c r="Y23" s="3073">
        <f t="shared" si="0"/>
        <v>1496.103756751656</v>
      </c>
      <c r="Z23" s="3073">
        <f t="shared" si="0"/>
        <v>1701.0225430321543</v>
      </c>
      <c r="AA23" s="3073">
        <f t="shared" si="0"/>
        <v>1850.1212399969118</v>
      </c>
    </row>
    <row r="24" spans="2:29" x14ac:dyDescent="0.25">
      <c r="C24" s="3073"/>
    </row>
    <row r="25" spans="2:29" ht="18" x14ac:dyDescent="0.25">
      <c r="B25" s="3264"/>
      <c r="C25" s="3260" t="str">
        <f>C13</f>
        <v>1999</v>
      </c>
      <c r="D25" s="3261" t="str">
        <f>K13</f>
        <v>2007</v>
      </c>
      <c r="E25" s="3262" t="str">
        <f>N13</f>
        <v>2010</v>
      </c>
      <c r="F25" s="3262" t="str">
        <f>W13</f>
        <v>2019</v>
      </c>
      <c r="G25" s="3262" t="str">
        <f t="shared" ref="G25:J25" si="1">X13</f>
        <v>2020</v>
      </c>
      <c r="H25" s="3262" t="str">
        <f t="shared" si="1"/>
        <v>2021</v>
      </c>
      <c r="I25" s="3262" t="str">
        <f t="shared" si="1"/>
        <v>2022</v>
      </c>
      <c r="J25" s="3263" t="str">
        <f t="shared" si="1"/>
        <v>2023</v>
      </c>
    </row>
    <row r="26" spans="2:29" ht="18" x14ac:dyDescent="0.25">
      <c r="B26" s="3264" t="s">
        <v>90</v>
      </c>
      <c r="C26" s="3268">
        <f>C14/C$23</f>
        <v>0.2770055431433146</v>
      </c>
      <c r="D26" s="3268">
        <f>K14/K$23</f>
        <v>0.26304949672120126</v>
      </c>
      <c r="E26" s="3268">
        <f>N14/N$23</f>
        <v>0.25086231915922785</v>
      </c>
      <c r="F26" s="3268">
        <f>W14/W$23</f>
        <v>0.22568585886571907</v>
      </c>
      <c r="G26" s="3268">
        <f t="shared" ref="G26:J34" si="2">X14/X$23</f>
        <v>0.22022977212042827</v>
      </c>
      <c r="H26" s="3268">
        <f t="shared" si="2"/>
        <v>0.22726030762613661</v>
      </c>
      <c r="I26" s="3268">
        <f t="shared" si="2"/>
        <v>0.25702657603858431</v>
      </c>
      <c r="J26" s="3269">
        <f t="shared" si="2"/>
        <v>0.23645531468020453</v>
      </c>
    </row>
    <row r="27" spans="2:29" ht="18" x14ac:dyDescent="0.25">
      <c r="B27" s="3265" t="s">
        <v>242</v>
      </c>
      <c r="C27" s="3268">
        <f t="shared" ref="C27:C34" si="3">C15/C$23</f>
        <v>8.3787829463241259E-2</v>
      </c>
      <c r="D27" s="3268">
        <f t="shared" ref="D27:D34" si="4">K15/K$23</f>
        <v>0.11374650882800512</v>
      </c>
      <c r="E27" s="3268">
        <f t="shared" ref="E27:E34" si="5">N15/N$23</f>
        <v>0.1226234554329185</v>
      </c>
      <c r="F27" s="3268">
        <f t="shared" ref="F27:F34" si="6">W15/W$23</f>
        <v>0.14475111478203592</v>
      </c>
      <c r="G27" s="3268">
        <f t="shared" si="2"/>
        <v>0.14584848647995499</v>
      </c>
      <c r="H27" s="3268">
        <f t="shared" si="2"/>
        <v>0.16951030224710323</v>
      </c>
      <c r="I27" s="3268">
        <f t="shared" si="2"/>
        <v>0.16957270859316745</v>
      </c>
      <c r="J27" s="3269">
        <f t="shared" si="2"/>
        <v>0.21328386025159007</v>
      </c>
    </row>
    <row r="28" spans="2:29" ht="18" x14ac:dyDescent="0.25">
      <c r="B28" s="3275" t="s">
        <v>96</v>
      </c>
      <c r="C28" s="3276">
        <f t="shared" si="3"/>
        <v>0.13427369065722444</v>
      </c>
      <c r="D28" s="3276">
        <f t="shared" si="4"/>
        <v>0.17614910742114687</v>
      </c>
      <c r="E28" s="3276">
        <f t="shared" si="5"/>
        <v>0.18689679433622092</v>
      </c>
      <c r="F28" s="3276">
        <f t="shared" si="6"/>
        <v>0.15952753106491088</v>
      </c>
      <c r="G28" s="3276">
        <f t="shared" si="2"/>
        <v>0.15580916285869947</v>
      </c>
      <c r="H28" s="3276">
        <f t="shared" si="2"/>
        <v>0.15509084777902599</v>
      </c>
      <c r="I28" s="3276">
        <f t="shared" si="2"/>
        <v>0.15437773066305335</v>
      </c>
      <c r="J28" s="3277">
        <f t="shared" si="2"/>
        <v>0.14310089213420518</v>
      </c>
    </row>
    <row r="29" spans="2:29" ht="18" x14ac:dyDescent="0.25">
      <c r="B29" s="3265" t="s">
        <v>104</v>
      </c>
      <c r="C29" s="3268">
        <f t="shared" si="3"/>
        <v>0.16481969547644426</v>
      </c>
      <c r="D29" s="3268">
        <f t="shared" si="4"/>
        <v>0.12870354525842312</v>
      </c>
      <c r="E29" s="3268">
        <f t="shared" si="5"/>
        <v>0.13246910865837033</v>
      </c>
      <c r="F29" s="3268">
        <f t="shared" si="6"/>
        <v>0.16238832576205087</v>
      </c>
      <c r="G29" s="3268">
        <f t="shared" si="2"/>
        <v>0.16330548599020578</v>
      </c>
      <c r="H29" s="3268">
        <f t="shared" si="2"/>
        <v>0.16040047735238072</v>
      </c>
      <c r="I29" s="3268">
        <f t="shared" si="2"/>
        <v>0.13968865022129365</v>
      </c>
      <c r="J29" s="3269">
        <f t="shared" si="2"/>
        <v>0.13848835117278005</v>
      </c>
    </row>
    <row r="30" spans="2:29" ht="18" x14ac:dyDescent="0.25">
      <c r="B30" s="3265" t="s">
        <v>99</v>
      </c>
      <c r="C30" s="3268">
        <f t="shared" si="3"/>
        <v>0.21726029881541142</v>
      </c>
      <c r="D30" s="3268">
        <f t="shared" si="4"/>
        <v>0.14278053133040389</v>
      </c>
      <c r="E30" s="3268">
        <f t="shared" si="5"/>
        <v>0.13863682335869135</v>
      </c>
      <c r="F30" s="3268">
        <f t="shared" si="6"/>
        <v>0.10511100772113982</v>
      </c>
      <c r="G30" s="3268">
        <f t="shared" si="2"/>
        <v>0.10108145335761454</v>
      </c>
      <c r="H30" s="3268">
        <f t="shared" si="2"/>
        <v>0.10122827331763691</v>
      </c>
      <c r="I30" s="3268">
        <f t="shared" si="2"/>
        <v>9.4810618860182522E-2</v>
      </c>
      <c r="J30" s="3269">
        <f t="shared" si="2"/>
        <v>9.0642708366658137E-2</v>
      </c>
    </row>
    <row r="31" spans="2:29" ht="18" x14ac:dyDescent="0.25">
      <c r="B31" s="3266" t="s">
        <v>100</v>
      </c>
      <c r="C31" s="3268">
        <f t="shared" si="3"/>
        <v>3.0907223329661691E-2</v>
      </c>
      <c r="D31" s="3268">
        <f t="shared" si="4"/>
        <v>5.0803809884676733E-2</v>
      </c>
      <c r="E31" s="3268">
        <f t="shared" si="5"/>
        <v>5.749967019919968E-2</v>
      </c>
      <c r="F31" s="3268">
        <f t="shared" si="6"/>
        <v>7.0637059380113235E-2</v>
      </c>
      <c r="G31" s="3268">
        <f t="shared" si="2"/>
        <v>7.7238592591208452E-2</v>
      </c>
      <c r="H31" s="3268">
        <f t="shared" si="2"/>
        <v>6.9454407510888022E-2</v>
      </c>
      <c r="I31" s="3268">
        <f t="shared" si="2"/>
        <v>7.2604563946490536E-2</v>
      </c>
      <c r="J31" s="3269">
        <f t="shared" si="2"/>
        <v>6.3097486519421209E-2</v>
      </c>
    </row>
    <row r="32" spans="2:29" ht="18" x14ac:dyDescent="0.25">
      <c r="B32" s="3265" t="s">
        <v>94</v>
      </c>
      <c r="C32" s="3268">
        <f t="shared" si="3"/>
        <v>2.5350701551753098E-2</v>
      </c>
      <c r="D32" s="3268">
        <f t="shared" si="4"/>
        <v>4.3137746215477883E-2</v>
      </c>
      <c r="E32" s="3268">
        <f t="shared" si="5"/>
        <v>4.6953080339474956E-2</v>
      </c>
      <c r="F32" s="3268">
        <f t="shared" si="6"/>
        <v>5.5420872692675635E-2</v>
      </c>
      <c r="G32" s="3268">
        <f t="shared" si="2"/>
        <v>5.5609300716550757E-2</v>
      </c>
      <c r="H32" s="3268">
        <f t="shared" si="2"/>
        <v>3.5424682119020647E-2</v>
      </c>
      <c r="I32" s="3268">
        <f t="shared" si="2"/>
        <v>3.5844322140090208E-2</v>
      </c>
      <c r="J32" s="3269">
        <f t="shared" si="2"/>
        <v>4.4308447591324789E-2</v>
      </c>
      <c r="AC32" s="3248" t="s">
        <v>243</v>
      </c>
    </row>
    <row r="33" spans="2:10" ht="18" x14ac:dyDescent="0.25">
      <c r="B33" s="3265" t="s">
        <v>92</v>
      </c>
      <c r="C33" s="3268">
        <f t="shared" si="3"/>
        <v>2.5899218549090785E-2</v>
      </c>
      <c r="D33" s="3268">
        <f t="shared" si="4"/>
        <v>2.6422900865993998E-2</v>
      </c>
      <c r="E33" s="3268">
        <f t="shared" si="5"/>
        <v>2.8233586913504246E-2</v>
      </c>
      <c r="F33" s="3268">
        <f t="shared" si="6"/>
        <v>3.6210812732300708E-2</v>
      </c>
      <c r="G33" s="3268">
        <f t="shared" si="2"/>
        <v>3.5368764368431921E-2</v>
      </c>
      <c r="H33" s="3268">
        <f t="shared" si="2"/>
        <v>3.1315341458484809E-2</v>
      </c>
      <c r="I33" s="3268">
        <f t="shared" si="2"/>
        <v>2.9444642109633243E-2</v>
      </c>
      <c r="J33" s="3269">
        <f t="shared" si="2"/>
        <v>3.6230598595858449E-2</v>
      </c>
    </row>
    <row r="34" spans="2:10" ht="18" x14ac:dyDescent="0.25">
      <c r="B34" s="3265" t="s">
        <v>106</v>
      </c>
      <c r="C34" s="3268">
        <f t="shared" si="3"/>
        <v>4.06957990138586E-2</v>
      </c>
      <c r="D34" s="3268">
        <f t="shared" si="4"/>
        <v>5.5206353474671052E-2</v>
      </c>
      <c r="E34" s="3268">
        <f t="shared" si="5"/>
        <v>3.5825161602392158E-2</v>
      </c>
      <c r="F34" s="3268">
        <f t="shared" si="6"/>
        <v>4.0267416999053805E-2</v>
      </c>
      <c r="G34" s="3268">
        <f t="shared" si="2"/>
        <v>4.550898151690571E-2</v>
      </c>
      <c r="H34" s="3268">
        <f t="shared" si="2"/>
        <v>5.0315360589322761E-2</v>
      </c>
      <c r="I34" s="3268">
        <f t="shared" si="2"/>
        <v>4.6630187427504681E-2</v>
      </c>
      <c r="J34" s="3269">
        <f t="shared" si="2"/>
        <v>3.4392340687957407E-2</v>
      </c>
    </row>
    <row r="35" spans="2:10" ht="18" x14ac:dyDescent="0.25">
      <c r="B35" s="3267" t="s">
        <v>244</v>
      </c>
      <c r="C35" s="3270">
        <f>SUM(C26:C34)</f>
        <v>1.0000000000000002</v>
      </c>
      <c r="D35" s="3270">
        <f t="shared" ref="D35:J35" si="7">SUM(D26:D34)</f>
        <v>0.99999999999999989</v>
      </c>
      <c r="E35" s="3270">
        <f t="shared" si="7"/>
        <v>0.99999999999999989</v>
      </c>
      <c r="F35" s="3270">
        <f t="shared" si="7"/>
        <v>0.99999999999999989</v>
      </c>
      <c r="G35" s="3270">
        <f t="shared" si="7"/>
        <v>1</v>
      </c>
      <c r="H35" s="3270">
        <f t="shared" si="7"/>
        <v>0.99999999999999967</v>
      </c>
      <c r="I35" s="3270">
        <f t="shared" si="7"/>
        <v>1</v>
      </c>
      <c r="J35" s="3271">
        <f t="shared" si="7"/>
        <v>0.99999999999999967</v>
      </c>
    </row>
    <row r="36" spans="2:10" ht="15.75" x14ac:dyDescent="0.25">
      <c r="B36" s="3245" t="s">
        <v>243</v>
      </c>
    </row>
    <row r="45" spans="2:10" ht="18" customHeight="1" x14ac:dyDescent="0.25"/>
    <row r="46" spans="2:10" ht="18" customHeight="1" x14ac:dyDescent="0.25"/>
    <row r="47" spans="2:10" ht="18" customHeight="1" x14ac:dyDescent="0.25"/>
    <row r="48" spans="2:10" ht="18" customHeight="1" x14ac:dyDescent="0.25"/>
    <row r="49" ht="18" customHeight="1" x14ac:dyDescent="0.25"/>
    <row r="50" ht="18" customHeight="1" x14ac:dyDescent="0.25"/>
    <row r="51" ht="18" customHeight="1" x14ac:dyDescent="0.25"/>
    <row r="52" ht="18" customHeight="1" x14ac:dyDescent="0.25"/>
    <row r="53" ht="18" customHeight="1" x14ac:dyDescent="0.25"/>
    <row r="54" ht="18" customHeight="1" x14ac:dyDescent="0.25"/>
    <row r="55" ht="18" customHeight="1" x14ac:dyDescent="0.25"/>
    <row r="56" ht="18" customHeight="1" x14ac:dyDescent="0.25"/>
    <row r="57" ht="18" customHeight="1" x14ac:dyDescent="0.25"/>
    <row r="58" ht="18" customHeight="1" x14ac:dyDescent="0.25"/>
    <row r="59" ht="18" customHeight="1" x14ac:dyDescent="0.25"/>
    <row r="60" ht="18" customHeight="1" x14ac:dyDescent="0.25"/>
    <row r="61" ht="18" customHeight="1" x14ac:dyDescent="0.25"/>
    <row r="62" ht="18" customHeight="1" x14ac:dyDescent="0.25"/>
    <row r="63" ht="18" customHeight="1" x14ac:dyDescent="0.25"/>
    <row r="64" ht="18" customHeight="1" x14ac:dyDescent="0.25"/>
    <row r="65" ht="18" customHeight="1" x14ac:dyDescent="0.25"/>
    <row r="66" ht="18" customHeight="1" x14ac:dyDescent="0.25"/>
    <row r="67" ht="18" customHeight="1" x14ac:dyDescent="0.25"/>
    <row r="68" ht="18" customHeight="1" x14ac:dyDescent="0.25"/>
    <row r="69" ht="18" customHeight="1" x14ac:dyDescent="0.25"/>
    <row r="70" ht="18" customHeight="1" x14ac:dyDescent="0.25"/>
    <row r="71" ht="18" customHeight="1" x14ac:dyDescent="0.25"/>
    <row r="72" ht="18" customHeight="1" x14ac:dyDescent="0.25"/>
    <row r="73" ht="18" customHeight="1" x14ac:dyDescent="0.25"/>
  </sheetData>
  <sortState ref="B14:AA22">
    <sortCondition descending="1" ref="AA14:AA22"/>
  </sortState>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M90"/>
  <sheetViews>
    <sheetView topLeftCell="A50" workbookViewId="0">
      <selection activeCell="D15" sqref="D15"/>
    </sheetView>
  </sheetViews>
  <sheetFormatPr baseColWidth="10" defaultRowHeight="15" x14ac:dyDescent="0.25"/>
  <cols>
    <col min="2" max="2" width="23.7109375" customWidth="1"/>
  </cols>
  <sheetData>
    <row r="2" spans="1:13" x14ac:dyDescent="0.25">
      <c r="A2" t="s">
        <v>236</v>
      </c>
      <c r="C2">
        <v>2000</v>
      </c>
      <c r="D2">
        <v>2007</v>
      </c>
      <c r="E2">
        <v>2008</v>
      </c>
      <c r="F2">
        <v>2017</v>
      </c>
      <c r="G2">
        <f>F2+1</f>
        <v>2018</v>
      </c>
      <c r="H2">
        <f t="shared" ref="H2:J2" si="0">G2+1</f>
        <v>2019</v>
      </c>
      <c r="I2">
        <f t="shared" si="0"/>
        <v>2020</v>
      </c>
      <c r="J2">
        <f t="shared" si="0"/>
        <v>2021</v>
      </c>
    </row>
    <row r="3" spans="1:13" x14ac:dyDescent="0.25">
      <c r="B3" t="s">
        <v>90</v>
      </c>
      <c r="C3" s="2938">
        <f>Table!H15/Table!H15</f>
        <v>1</v>
      </c>
      <c r="D3" s="2938">
        <f>Table!P15/Table!H15</f>
        <v>1.8016836294635157</v>
      </c>
      <c r="E3" s="2938">
        <f>Table!Q15/Table!D15</f>
        <v>2.1806419030701982</v>
      </c>
      <c r="F3" s="2938">
        <f>Table!Y15/Table!$C15</f>
        <v>2.2084095522088858</v>
      </c>
      <c r="G3" s="2938">
        <f>Table!AB15/Table!$C15</f>
        <v>1.9266294133861228</v>
      </c>
      <c r="H3" s="2938">
        <f>Table!AC15/Table!$C15</f>
        <v>2.2448359101577835</v>
      </c>
      <c r="I3" s="2938">
        <f>Table!AD15/Table!$C15</f>
        <v>2.9624376675771167</v>
      </c>
      <c r="J3" s="2938">
        <f>Table!AE15/Table!$C15</f>
        <v>2.8516801563635452</v>
      </c>
      <c r="M3" s="2941">
        <v>0.36899999999999999</v>
      </c>
    </row>
    <row r="4" spans="1:13" x14ac:dyDescent="0.25">
      <c r="B4" t="s">
        <v>118</v>
      </c>
      <c r="C4" s="2938">
        <f>Table!H22/Table!H22</f>
        <v>1</v>
      </c>
      <c r="D4" s="2938">
        <f>Table!P22/Table!H22</f>
        <v>2.1222032260462349</v>
      </c>
      <c r="E4" s="2938">
        <f>Table!Q22/Table!D22</f>
        <v>3.9557587376493144</v>
      </c>
      <c r="F4" s="2938">
        <f>Table!Y22/Table!$C22</f>
        <v>5.9516923076923076</v>
      </c>
      <c r="G4" s="2938">
        <f>Table!AB22/Table!$C22</f>
        <v>5.460461538461538</v>
      </c>
      <c r="H4" s="2938">
        <f>Table!AC22/Table!$C22</f>
        <v>6.828615384615385</v>
      </c>
      <c r="I4" s="2938">
        <f>Table!AD22/Table!$C22</f>
        <v>7.3067692307692305</v>
      </c>
      <c r="J4" s="2938"/>
      <c r="M4" s="2941"/>
    </row>
    <row r="5" spans="1:13" x14ac:dyDescent="0.25">
      <c r="B5" t="s">
        <v>91</v>
      </c>
      <c r="C5" s="2938">
        <f>Table!H30/Table!H30</f>
        <v>1</v>
      </c>
      <c r="D5" s="2938">
        <f>Table!P30/Table!H30</f>
        <v>1.5144644828855356</v>
      </c>
      <c r="E5" s="2938">
        <f>Table!Q30/Table!D30</f>
        <v>1.5159263847106708</v>
      </c>
      <c r="F5" s="2938">
        <f>Table!Y30/Table!$C30</f>
        <v>2.3867595818815333</v>
      </c>
      <c r="G5" s="2938">
        <f>Table!AB30/Table!$C30</f>
        <v>1.4335706711104379</v>
      </c>
      <c r="H5" s="2938">
        <f>Table!AC30/Table!$C30</f>
        <v>2.1549765187092866</v>
      </c>
      <c r="I5" s="2938">
        <f>Table!AD30/Table!$C30</f>
        <v>2.756552037570065</v>
      </c>
      <c r="J5" s="2938">
        <f>Table!AE30/Table!$C30</f>
        <v>2.7748825935464323</v>
      </c>
    </row>
    <row r="6" spans="1:13" x14ac:dyDescent="0.25">
      <c r="B6" t="s">
        <v>92</v>
      </c>
      <c r="C6" s="2938">
        <f>Table!H39/Table!H39</f>
        <v>1</v>
      </c>
      <c r="D6" s="2938">
        <f>Table!P39/Table!H39</f>
        <v>1.4959881756756757</v>
      </c>
      <c r="E6" s="2938">
        <f>Table!Q39/Table!D39</f>
        <v>2.16079295154185</v>
      </c>
      <c r="F6" s="2938">
        <f>Table!Y39/Table!$C39</f>
        <v>2.3790100824931257</v>
      </c>
      <c r="G6" s="2938">
        <f>Table!AB39/Table!$C39</f>
        <v>2.4315612587839901</v>
      </c>
      <c r="H6" s="2938">
        <f>Table!AC39/Table!$C39</f>
        <v>3.0543843568591504</v>
      </c>
      <c r="I6" s="2938">
        <f>Table!AD39/Table!$C39</f>
        <v>3.4599755575924229</v>
      </c>
      <c r="J6" s="2938">
        <f>Table!AE39/Table!$C39</f>
        <v>3.5802016498625115</v>
      </c>
    </row>
    <row r="7" spans="1:13" x14ac:dyDescent="0.25">
      <c r="B7" t="s">
        <v>235</v>
      </c>
      <c r="C7" s="2938">
        <f>Table!H241/Table!H241</f>
        <v>1</v>
      </c>
      <c r="D7" s="2938">
        <f>Table!P241/Table!H241</f>
        <v>2.235008694956925</v>
      </c>
      <c r="E7" s="2938">
        <f>Table!Q241/Table!I241</f>
        <v>1.8248772236613089</v>
      </c>
      <c r="F7" s="2938">
        <f>Table!Y241/Table!$H241</f>
        <v>4.138199844090428</v>
      </c>
      <c r="G7" s="2938">
        <f>Table!AB241/Table!$H241</f>
        <v>4.5319364768434305</v>
      </c>
      <c r="H7" s="2938">
        <f>Table!AC241/Table!$H241</f>
        <v>4.8478982190329605</v>
      </c>
      <c r="I7" s="2938">
        <f>Table!AD241/Table!$H241</f>
        <v>4.4920346199204459</v>
      </c>
      <c r="J7" s="2938">
        <f>Table!AE241/Table!$H241</f>
        <v>4.1986247976173816</v>
      </c>
    </row>
    <row r="8" spans="1:13" x14ac:dyDescent="0.25">
      <c r="B8" t="s">
        <v>93</v>
      </c>
      <c r="C8" s="2938">
        <f>Table!H54/Table!H54</f>
        <v>1</v>
      </c>
      <c r="D8" s="2938">
        <f>Table!P54/Table!H54</f>
        <v>2.4738007380073799</v>
      </c>
      <c r="E8" s="2938">
        <f>Table!Q54/Table!D54</f>
        <v>3.110992529348986</v>
      </c>
      <c r="F8" s="2938">
        <f>Table!Y54/Table!$C54</f>
        <v>5.504812834224599</v>
      </c>
      <c r="G8" s="2938">
        <f>Table!AB54/Table!$C54</f>
        <v>7.0470588235294116</v>
      </c>
      <c r="H8" s="2938">
        <f>Table!AC54/Table!$C54</f>
        <v>7.7818181818181822</v>
      </c>
      <c r="I8" s="2938">
        <f>Table!AD54/Table!$C54</f>
        <v>10.651336898395721</v>
      </c>
      <c r="J8" s="2938">
        <f>Table!AE54/Table!$C54</f>
        <v>13.620320855614974</v>
      </c>
    </row>
    <row r="9" spans="1:13" x14ac:dyDescent="0.25">
      <c r="B9" t="s">
        <v>94</v>
      </c>
      <c r="C9" s="2938">
        <f>Table!H63/Table!H63</f>
        <v>1</v>
      </c>
      <c r="D9" s="2938">
        <f>Table!P63/Table!H63</f>
        <v>4.2556670984455955</v>
      </c>
      <c r="E9" s="2938">
        <f>Table!Q63/Table!D63</f>
        <v>3.8560405643738975</v>
      </c>
      <c r="F9" s="2938">
        <f>Table!Y63/Table!$C63</f>
        <v>6.3249802163017677</v>
      </c>
      <c r="G9" s="2938">
        <f>Table!AB63/Table!$C63</f>
        <v>5.6164600369295696</v>
      </c>
      <c r="H9" s="2938">
        <f>Table!AC63/Table!$C63</f>
        <v>4.7523080981271431</v>
      </c>
      <c r="I9" s="2938">
        <f>Table!AD63/Table!$C63</f>
        <v>5.5054075441835923</v>
      </c>
      <c r="J9" s="2938">
        <f>Table!AE63/Table!$C63</f>
        <v>6.8119229754682138</v>
      </c>
    </row>
    <row r="10" spans="1:13" x14ac:dyDescent="0.25">
      <c r="B10" t="s">
        <v>95</v>
      </c>
      <c r="C10" s="2938">
        <f>Table!H72/Table!H72</f>
        <v>1</v>
      </c>
      <c r="D10" s="2938">
        <f>Table!P72/Table!H72</f>
        <v>2.0852291844604913</v>
      </c>
      <c r="E10" s="2938">
        <f>Table!Q72/Table!D72</f>
        <v>1.8704102957515476</v>
      </c>
      <c r="F10" s="2938">
        <f>Table!Y72/Table!$C72</f>
        <v>4.4148167010038817</v>
      </c>
      <c r="G10" s="2938">
        <f>Table!AB72/Table!$C72</f>
        <v>5.4147472549518891</v>
      </c>
      <c r="H10" s="2938">
        <f>Table!AC72/Table!$C72</f>
        <v>6.5556378619875462</v>
      </c>
      <c r="I10" s="2938">
        <f>Table!AD72/Table!$C72</f>
        <v>6.9621403273223921</v>
      </c>
      <c r="J10" s="2938"/>
    </row>
    <row r="11" spans="1:13" x14ac:dyDescent="0.25">
      <c r="B11" t="s">
        <v>114</v>
      </c>
      <c r="C11" s="2938">
        <f>Table!H80/Table!H80</f>
        <v>1</v>
      </c>
      <c r="D11" s="2938">
        <f>Table!P80/Table!H80</f>
        <v>1.1961892797319933</v>
      </c>
      <c r="E11" s="2938">
        <f>Table!Q80/Table!D80</f>
        <v>1.7816846986089645</v>
      </c>
      <c r="F11" s="2938">
        <f>Table!Y80/Table!$C80</f>
        <v>2.7012480499219969</v>
      </c>
      <c r="G11" s="2938">
        <f>Table!AB80/Table!$C80</f>
        <v>2.6575663026521061</v>
      </c>
      <c r="H11" s="2938">
        <f>Table!AC80/Table!$C80</f>
        <v>2.969188767550702</v>
      </c>
      <c r="I11" s="2938">
        <f>Table!AD80/Table!$C80</f>
        <v>3.3260530421216847</v>
      </c>
      <c r="J11" s="2938">
        <f>Table!AE80/Table!$C80</f>
        <v>3.56396255850234</v>
      </c>
    </row>
    <row r="12" spans="1:13" x14ac:dyDescent="0.25">
      <c r="B12" t="s">
        <v>96</v>
      </c>
      <c r="C12" s="2938">
        <f>Table!H89/Table!H89</f>
        <v>1</v>
      </c>
      <c r="D12" s="2938">
        <f>Table!P89/Table!H89</f>
        <v>2.5390211218173695</v>
      </c>
      <c r="E12" s="2938">
        <f>Table!Q89/Table!D89</f>
        <v>2.9624690569352392</v>
      </c>
      <c r="F12" s="2938">
        <f>Table!Y89/Table!$C89</f>
        <v>2.7090017454908155</v>
      </c>
      <c r="G12" s="2938">
        <f>Table!AB89/Table!$C89</f>
        <v>3.404122683068739</v>
      </c>
      <c r="H12" s="2938">
        <f>Table!AC89/Table!$C89</f>
        <v>5.0643338043387915</v>
      </c>
      <c r="I12" s="2938">
        <f>Table!AD89/Table!$C89</f>
        <v>5.1990690715651233</v>
      </c>
      <c r="J12" s="2938">
        <f>Table!AE89/Table!$C89</f>
        <v>5.6132491064749397</v>
      </c>
    </row>
    <row r="13" spans="1:13" x14ac:dyDescent="0.25">
      <c r="B13" t="s">
        <v>97</v>
      </c>
      <c r="C13" s="2938">
        <f>Table!H98/Table!H98</f>
        <v>1</v>
      </c>
      <c r="D13" s="2938">
        <f>Table!P98/Table!H98</f>
        <v>1.6111600587371513</v>
      </c>
      <c r="E13" s="2938">
        <f>Table!Q98/Table!D98</f>
        <v>2.0379052369077306</v>
      </c>
      <c r="F13" s="2938">
        <f>Table!Y98/Table!$C98</f>
        <v>2.2913014160485501</v>
      </c>
      <c r="G13" s="2938">
        <f>Table!AB98/Table!$C98</f>
        <v>2.4167228590694538</v>
      </c>
      <c r="H13" s="2938">
        <f>Table!AC98/Table!$C98</f>
        <v>2.8071476736345247</v>
      </c>
      <c r="I13" s="2938">
        <f>Table!AD98/Table!$C98</f>
        <v>4.0215778826702628</v>
      </c>
      <c r="J13" s="2938">
        <f>Table!AE98/Table!$C98</f>
        <v>4.0377612946729604</v>
      </c>
    </row>
    <row r="14" spans="1:13" x14ac:dyDescent="0.25">
      <c r="B14" t="s">
        <v>98</v>
      </c>
      <c r="C14" s="2938">
        <f>Table!H107/Table!H107</f>
        <v>1</v>
      </c>
      <c r="D14" s="2938">
        <f>Table!P107/Table!H107</f>
        <v>1.9013452914798206</v>
      </c>
      <c r="E14" s="2938">
        <f>Table!Q107/Table!D107</f>
        <v>6.327956989247312</v>
      </c>
      <c r="F14" s="2938">
        <f>Table!Y107/Table!$C107</f>
        <v>15.387434554973822</v>
      </c>
      <c r="G14" s="2938">
        <f>Table!AB107/Table!$C107</f>
        <v>19.895287958115183</v>
      </c>
      <c r="H14" s="2938">
        <f>Table!AC107/Table!$C107</f>
        <v>26.214659685863875</v>
      </c>
      <c r="I14" s="2938">
        <f>Table!AD107/Table!$C107</f>
        <v>29.858638743455497</v>
      </c>
      <c r="J14" s="2938">
        <f>Table!AE107/Table!$C107</f>
        <v>36.895287958115183</v>
      </c>
    </row>
    <row r="15" spans="1:13" x14ac:dyDescent="0.25">
      <c r="B15" t="s">
        <v>99</v>
      </c>
      <c r="C15" s="2938">
        <f>Table!H116/Table!H116</f>
        <v>1</v>
      </c>
      <c r="D15" s="2938">
        <f>Table!P116/Table!H116</f>
        <v>1.1297192141546837</v>
      </c>
      <c r="E15" s="2938">
        <f>Table!Q116/Table!D116</f>
        <v>1.2185405840850545</v>
      </c>
      <c r="F15" s="2938">
        <f>Table!Y116/Table!$C116</f>
        <v>1.3664660414949878</v>
      </c>
      <c r="G15" s="2938">
        <f>Table!AB116/Table!$C116</f>
        <v>1.1517936307592811</v>
      </c>
      <c r="H15" s="2938">
        <f>Table!AC116/Table!$C116</f>
        <v>1.3259620098678377</v>
      </c>
      <c r="I15" s="2938">
        <f>Table!AD116/Table!$C116</f>
        <v>1.3940980733724848</v>
      </c>
      <c r="J15" s="2938">
        <f>Table!AE116/Table!$C116</f>
        <v>1.4696506618544443</v>
      </c>
      <c r="M15" s="2941">
        <v>0.434</v>
      </c>
    </row>
    <row r="16" spans="1:13" x14ac:dyDescent="0.25">
      <c r="B16" t="s">
        <v>119</v>
      </c>
      <c r="C16" s="2938">
        <f>Table!H125/Table!H125</f>
        <v>1</v>
      </c>
      <c r="D16" s="2938">
        <f>Table!P125/Table!H125</f>
        <v>2.489363112200941</v>
      </c>
      <c r="E16" s="2938">
        <f>Table!Q125/Table!D125</f>
        <v>2.102586793737236</v>
      </c>
      <c r="F16" s="2938">
        <f>Table!Y125/Table!$C125</f>
        <v>5.5108369030113167</v>
      </c>
      <c r="G16" s="2938">
        <f>Table!AB125/Table!$C125</f>
        <v>4.1318969375359629</v>
      </c>
      <c r="H16" s="2938">
        <f>Table!AC125/Table!$C125</f>
        <v>5.063167316667732</v>
      </c>
      <c r="I16" s="2938">
        <f>Table!AD125/Table!$C125</f>
        <v>5.5277795537369734</v>
      </c>
      <c r="J16" s="2938"/>
      <c r="M16" s="2941">
        <v>0.379</v>
      </c>
    </row>
    <row r="17" spans="2:10" x14ac:dyDescent="0.25">
      <c r="B17" t="s">
        <v>101</v>
      </c>
      <c r="C17" s="2938">
        <f>Table!H134/Table!H134</f>
        <v>1</v>
      </c>
      <c r="D17" s="2938">
        <f>Table!P134/Table!H134</f>
        <v>0.87946550313607852</v>
      </c>
      <c r="E17" s="2938">
        <f>Table!Q134/Table!D134</f>
        <v>2.1367521367521367</v>
      </c>
      <c r="F17" s="2938">
        <f>Table!Y134/Table!$C134</f>
        <v>5.7806549885757805</v>
      </c>
      <c r="G17" s="2938">
        <f>Table!AB134/Table!$C134</f>
        <v>5.6054836252856051</v>
      </c>
      <c r="H17" s="2938">
        <f>Table!AC134/Table!$C134</f>
        <v>11.940594059405941</v>
      </c>
      <c r="I17" s="2938">
        <f>Table!AD134/Table!$C134</f>
        <v>5.666412795125666</v>
      </c>
      <c r="J17" s="2938"/>
    </row>
    <row r="18" spans="2:10" x14ac:dyDescent="0.25">
      <c r="B18" t="s">
        <v>100</v>
      </c>
      <c r="C18" s="2938">
        <f>Table!H143/Table!H143</f>
        <v>1</v>
      </c>
      <c r="D18" s="2938">
        <f>Table!P143/Table!H143</f>
        <v>2.1881387842926303</v>
      </c>
      <c r="E18" s="2938">
        <f>Table!Q143/Table!D143</f>
        <v>2.6121697704634039</v>
      </c>
      <c r="F18" s="2938">
        <f>Table!Y143/Table!$C143</f>
        <v>2.7878390201224845</v>
      </c>
      <c r="G18" s="2938">
        <f>Table!AB143/Table!$C143</f>
        <v>3.5034995625546808</v>
      </c>
      <c r="H18" s="2938">
        <f>Table!AC143/Table!$C143</f>
        <v>3.5850831146106739</v>
      </c>
      <c r="I18" s="2938">
        <f>Table!AD143/Table!$C143</f>
        <v>4.0260279965004377</v>
      </c>
      <c r="J18" s="2938">
        <f>Table!AE143/Table!$C143</f>
        <v>4.71172353455818</v>
      </c>
    </row>
    <row r="19" spans="2:10" x14ac:dyDescent="0.25">
      <c r="B19" t="s">
        <v>102</v>
      </c>
      <c r="C19" s="2938">
        <f>Table!H152/Table!H152</f>
        <v>1</v>
      </c>
      <c r="D19" s="2938">
        <f>Table!P152/Table!H152</f>
        <v>2.1592115238817287</v>
      </c>
      <c r="E19" s="2938">
        <f>Table!Q152/Table!D152</f>
        <v>2.9368219527760049</v>
      </c>
      <c r="F19" s="2938">
        <f>Table!Y152/Table!$C152</f>
        <v>3.9807756049055354</v>
      </c>
      <c r="G19" s="2938">
        <f>Table!AB152/Table!$C152</f>
        <v>4.424925422605237</v>
      </c>
      <c r="H19" s="2938">
        <f>Table!AC152/Table!$C152</f>
        <v>4.2422936692078226</v>
      </c>
      <c r="I19" s="2938">
        <f>Table!AD152/Table!$C152</f>
        <v>5.3891282731189927</v>
      </c>
      <c r="J19" s="2938">
        <f>Table!AE152/Table!$C152</f>
        <v>5.9449784554192906</v>
      </c>
    </row>
    <row r="20" spans="2:10" x14ac:dyDescent="0.25">
      <c r="B20" t="s">
        <v>103</v>
      </c>
      <c r="C20" s="2938">
        <f>Table!H161/Table!H161</f>
        <v>1</v>
      </c>
      <c r="D20" s="2938">
        <f>Table!P161/Table!H161</f>
        <v>1.438508064516129</v>
      </c>
      <c r="E20" s="2938">
        <f>Table!Q161/Table!D161</f>
        <v>1.8877019994522048</v>
      </c>
      <c r="F20" s="2938">
        <f>Table!Y161/Table!$C161</f>
        <v>2.0529085062847119</v>
      </c>
      <c r="G20" s="2938">
        <f>Table!AB161/Table!$C161</f>
        <v>1.9330605086232096</v>
      </c>
      <c r="H20" s="2938">
        <f>Table!AC161/Table!$C161</f>
        <v>1.8699210757088571</v>
      </c>
      <c r="I20" s="2938">
        <f>Table!AD161/Table!$C161</f>
        <v>2.2665887167494883</v>
      </c>
      <c r="J20" s="2938">
        <f>Table!AE161/Table!$C161</f>
        <v>2.2315112540192925</v>
      </c>
    </row>
    <row r="21" spans="2:10" x14ac:dyDescent="0.25">
      <c r="B21" t="s">
        <v>104</v>
      </c>
      <c r="C21" s="2938">
        <f>Table!H170/Table!H170</f>
        <v>1</v>
      </c>
      <c r="D21" s="2938">
        <f>Table!P170/Table!H170</f>
        <v>1.2475743780751367</v>
      </c>
      <c r="E21" s="2938">
        <f>Table!Q170/Table!D170</f>
        <v>1.8851727982162765</v>
      </c>
      <c r="F21" s="2938">
        <f>Table!Y170/Table!$C170</f>
        <v>2.9331058852199341</v>
      </c>
      <c r="G21" s="2938">
        <f>Table!AB170/Table!$C170</f>
        <v>2.8540616319914904</v>
      </c>
      <c r="H21" s="2938">
        <f>Table!AC170/Table!$C170</f>
        <v>3.29751490763479</v>
      </c>
      <c r="I21" s="2938">
        <f>Table!AD170/Table!$C170</f>
        <v>3.4771968547028305</v>
      </c>
      <c r="J21" s="2938">
        <f>Table!AE170/Table!$C170</f>
        <v>3.8390217665811477</v>
      </c>
    </row>
    <row r="22" spans="2:10" x14ac:dyDescent="0.25">
      <c r="B22" t="s">
        <v>105</v>
      </c>
      <c r="C22" s="2938">
        <f>Table!H179/Table!H179</f>
        <v>1</v>
      </c>
      <c r="D22" s="2938">
        <f>Table!P179/Table!H179</f>
        <v>2.1282051282051282</v>
      </c>
      <c r="E22" s="2938">
        <f>Table!Q179/Table!D179</f>
        <v>1.9852941176470589</v>
      </c>
      <c r="F22" s="2938">
        <f>Table!Y179/Table!$C179</f>
        <v>3.3555555555555556</v>
      </c>
      <c r="G22" s="2938">
        <f>Table!AB179/Table!$C179</f>
        <v>3.2666666666666666</v>
      </c>
      <c r="H22" s="2938">
        <f>Table!AC179/Table!$C179</f>
        <v>4.2888888888888888</v>
      </c>
      <c r="I22" s="2938">
        <f>Table!AD179/Table!$C179</f>
        <v>4.8888888888888893</v>
      </c>
      <c r="J22" s="2938">
        <f>Table!AE179/Table!$C179</f>
        <v>4.822222222222222</v>
      </c>
    </row>
    <row r="23" spans="2:10" x14ac:dyDescent="0.25">
      <c r="B23" t="s">
        <v>106</v>
      </c>
      <c r="C23" s="2938">
        <f>Table!H188/Table!H188</f>
        <v>1</v>
      </c>
      <c r="D23" s="2938">
        <f>Table!P188/Table!H188</f>
        <v>2.5556274256144889</v>
      </c>
      <c r="E23" s="2938">
        <f>Table!Q188/Table!D188</f>
        <v>1.8224051749485446</v>
      </c>
      <c r="F23" s="2938">
        <f>Table!Y188/Table!$C188</f>
        <v>7.2945091514143092</v>
      </c>
      <c r="G23" s="2938">
        <f>Table!AB188/Table!$C188</f>
        <v>5.1568219633943428</v>
      </c>
      <c r="H23" s="2938">
        <f>Table!AC188/Table!$C188</f>
        <v>7.4463394342762061</v>
      </c>
      <c r="I23" s="2938">
        <f>Table!AD188/Table!$C188</f>
        <v>7.1227121464226286</v>
      </c>
      <c r="J23" s="2938">
        <f>Table!AE188/Table!$C188</f>
        <v>6.6435108153078204</v>
      </c>
    </row>
    <row r="24" spans="2:10" x14ac:dyDescent="0.25">
      <c r="B24" t="s">
        <v>107</v>
      </c>
      <c r="C24" s="2938">
        <f>Table!H196/Table!H196</f>
        <v>1</v>
      </c>
      <c r="D24" s="2938">
        <f>Table!P196/Table!H196</f>
        <v>1.0724235779698181</v>
      </c>
      <c r="E24" s="2938">
        <f>Table!Q196/Table!D196</f>
        <v>1.9317123642007243</v>
      </c>
      <c r="F24" s="2938">
        <f>Table!Y196/Table!$C196</f>
        <v>4.5122370115929584</v>
      </c>
      <c r="G24" s="2938">
        <f>Table!AB196/Table!$C196</f>
        <v>4.5450121654501219</v>
      </c>
      <c r="H24" s="2938">
        <f>Table!AC196/Table!$C196</f>
        <v>4.5189637898955199</v>
      </c>
      <c r="I24" s="2938">
        <f>Table!AD196/Table!$C196</f>
        <v>4.7087448117933306</v>
      </c>
      <c r="J24" s="2938">
        <f>Table!AE196/Table!$C196</f>
        <v>4.7063117217689996</v>
      </c>
    </row>
    <row r="25" spans="2:10" x14ac:dyDescent="0.25">
      <c r="B25" t="s">
        <v>108</v>
      </c>
      <c r="C25" s="2938">
        <f>Table!H205/Table!H205</f>
        <v>1</v>
      </c>
      <c r="D25" s="2938">
        <f>Table!P205/Table!H205</f>
        <v>2.6074270557029178</v>
      </c>
      <c r="E25" s="2938">
        <f>Table!Q205/Table!D205</f>
        <v>2.3762886597938144</v>
      </c>
      <c r="F25" s="2938">
        <f>Table!Y205/Table!$C205</f>
        <v>2.0300668151447661</v>
      </c>
      <c r="G25" s="2938">
        <f>Table!AB205/Table!$C205</f>
        <v>2.1469933184855234</v>
      </c>
      <c r="H25" s="2938">
        <f>Table!AC205/Table!$C205</f>
        <v>1.8674832962138084</v>
      </c>
      <c r="I25" s="2938">
        <f>Table!AD205/Table!$C205</f>
        <v>2.453229398663697</v>
      </c>
      <c r="J25" s="2938">
        <f>Table!AE205/Table!$C205</f>
        <v>3.0668151447661471</v>
      </c>
    </row>
    <row r="26" spans="2:10" x14ac:dyDescent="0.25">
      <c r="B26" t="s">
        <v>109</v>
      </c>
      <c r="C26" s="2938"/>
      <c r="D26" s="2938"/>
      <c r="E26" s="2938"/>
      <c r="F26" s="2938"/>
      <c r="G26" s="2938"/>
      <c r="H26" s="2938"/>
      <c r="I26" s="2938"/>
      <c r="J26" s="2938"/>
    </row>
    <row r="27" spans="2:10" x14ac:dyDescent="0.25">
      <c r="B27" t="s">
        <v>121</v>
      </c>
      <c r="C27" s="2938"/>
      <c r="D27" s="2938"/>
      <c r="E27" s="2938"/>
      <c r="F27" s="2938"/>
      <c r="G27" s="2938"/>
      <c r="H27" s="2938"/>
      <c r="I27" s="2938"/>
      <c r="J27" s="2938"/>
    </row>
    <row r="28" spans="2:10" x14ac:dyDescent="0.25">
      <c r="B28" t="s">
        <v>111</v>
      </c>
      <c r="C28" s="2938"/>
      <c r="D28" s="2938"/>
      <c r="E28" s="2938"/>
      <c r="F28" s="2938"/>
      <c r="G28" s="2938"/>
      <c r="H28" s="2938"/>
      <c r="I28" s="2938"/>
      <c r="J28" s="2938"/>
    </row>
    <row r="29" spans="2:10" x14ac:dyDescent="0.25">
      <c r="C29" s="2938"/>
      <c r="D29" s="2938"/>
      <c r="E29" s="2938"/>
      <c r="F29" s="2938"/>
      <c r="G29" s="2938"/>
      <c r="H29" s="2938"/>
      <c r="I29" s="2938"/>
      <c r="J29" s="2938"/>
    </row>
    <row r="30" spans="2:10" x14ac:dyDescent="0.25">
      <c r="J30" s="2938"/>
    </row>
    <row r="32" spans="2:10" x14ac:dyDescent="0.25">
      <c r="B32" s="2938"/>
      <c r="C32" s="2938"/>
      <c r="D32" s="2938"/>
      <c r="E32" s="2938"/>
      <c r="F32" s="2938"/>
      <c r="G32" s="2938"/>
      <c r="H32" s="2938"/>
      <c r="I32" s="2938"/>
      <c r="J32" s="2938"/>
    </row>
    <row r="33" spans="2:10" x14ac:dyDescent="0.25">
      <c r="B33" s="2938"/>
      <c r="C33" s="2938"/>
      <c r="D33" s="2938"/>
      <c r="E33" s="2938"/>
      <c r="F33" s="2938"/>
      <c r="G33" s="2938"/>
      <c r="H33" s="2938"/>
      <c r="I33" s="2938"/>
      <c r="J33" s="2938"/>
    </row>
    <row r="34" spans="2:10" x14ac:dyDescent="0.25">
      <c r="B34" s="2938"/>
      <c r="C34" s="3073">
        <v>2000</v>
      </c>
      <c r="D34" s="3073">
        <v>2008</v>
      </c>
      <c r="E34" s="3073"/>
      <c r="F34" s="3073">
        <v>2017</v>
      </c>
      <c r="G34" s="3073">
        <v>2020</v>
      </c>
      <c r="H34" s="3073">
        <v>2021</v>
      </c>
      <c r="I34" s="3073">
        <v>2022</v>
      </c>
      <c r="J34" s="3073">
        <v>2023</v>
      </c>
    </row>
    <row r="35" spans="2:10" x14ac:dyDescent="0.25">
      <c r="B35" s="2938" t="s">
        <v>90</v>
      </c>
      <c r="C35" s="2938">
        <v>1</v>
      </c>
      <c r="D35" s="2938">
        <f>D3/$C3</f>
        <v>1.8016836294635157</v>
      </c>
      <c r="E35" s="2938"/>
      <c r="F35" s="2938">
        <f t="shared" ref="F35:J35" si="1">F3/$C3</f>
        <v>2.2084095522088858</v>
      </c>
      <c r="G35" s="2938">
        <f t="shared" si="1"/>
        <v>1.9266294133861228</v>
      </c>
      <c r="H35" s="2938">
        <f t="shared" si="1"/>
        <v>2.2448359101577835</v>
      </c>
      <c r="I35" s="2938">
        <f t="shared" si="1"/>
        <v>2.9624376675771167</v>
      </c>
      <c r="J35" s="2938">
        <f t="shared" si="1"/>
        <v>2.8516801563635452</v>
      </c>
    </row>
    <row r="36" spans="2:10" x14ac:dyDescent="0.25">
      <c r="B36" s="2938" t="s">
        <v>118</v>
      </c>
      <c r="C36" s="2938">
        <v>1</v>
      </c>
      <c r="D36" s="2938">
        <f t="shared" ref="D36:J51" si="2">D4/$C4</f>
        <v>2.1222032260462349</v>
      </c>
      <c r="E36" s="2938"/>
      <c r="F36" s="2938">
        <f t="shared" si="2"/>
        <v>5.9516923076923076</v>
      </c>
      <c r="G36" s="2938">
        <f t="shared" si="2"/>
        <v>5.460461538461538</v>
      </c>
      <c r="H36" s="2938">
        <f t="shared" si="2"/>
        <v>6.828615384615385</v>
      </c>
      <c r="I36" s="2938">
        <f t="shared" si="2"/>
        <v>7.3067692307692305</v>
      </c>
      <c r="J36" s="2938">
        <f t="shared" si="2"/>
        <v>0</v>
      </c>
    </row>
    <row r="37" spans="2:10" x14ac:dyDescent="0.25">
      <c r="B37" s="2938" t="s">
        <v>91</v>
      </c>
      <c r="C37" s="2938">
        <v>1</v>
      </c>
      <c r="D37" s="2938">
        <f t="shared" si="2"/>
        <v>1.5144644828855356</v>
      </c>
      <c r="E37" s="2938"/>
      <c r="F37" s="2938">
        <f t="shared" si="2"/>
        <v>2.3867595818815333</v>
      </c>
      <c r="G37" s="2938">
        <f t="shared" si="2"/>
        <v>1.4335706711104379</v>
      </c>
      <c r="H37" s="2938">
        <f t="shared" si="2"/>
        <v>2.1549765187092866</v>
      </c>
      <c r="I37" s="2938">
        <f t="shared" si="2"/>
        <v>2.756552037570065</v>
      </c>
      <c r="J37" s="2938">
        <f t="shared" si="2"/>
        <v>2.7748825935464323</v>
      </c>
    </row>
    <row r="38" spans="2:10" x14ac:dyDescent="0.25">
      <c r="B38" s="2938" t="s">
        <v>92</v>
      </c>
      <c r="C38" s="2938">
        <v>1</v>
      </c>
      <c r="D38" s="2938">
        <f t="shared" si="2"/>
        <v>1.4959881756756757</v>
      </c>
      <c r="E38" s="2938"/>
      <c r="F38" s="2938">
        <f t="shared" si="2"/>
        <v>2.3790100824931257</v>
      </c>
      <c r="G38" s="2938">
        <f t="shared" si="2"/>
        <v>2.4315612587839901</v>
      </c>
      <c r="H38" s="2938">
        <f t="shared" si="2"/>
        <v>3.0543843568591504</v>
      </c>
      <c r="I38" s="2938">
        <f t="shared" si="2"/>
        <v>3.4599755575924229</v>
      </c>
      <c r="J38" s="2938">
        <f t="shared" si="2"/>
        <v>3.5802016498625115</v>
      </c>
    </row>
    <row r="39" spans="2:10" x14ac:dyDescent="0.25">
      <c r="B39" s="2938" t="s">
        <v>120</v>
      </c>
      <c r="C39" s="2938">
        <v>1</v>
      </c>
      <c r="D39" s="2938">
        <f t="shared" si="2"/>
        <v>2.235008694956925</v>
      </c>
      <c r="E39" s="2938"/>
      <c r="F39" s="2938">
        <f t="shared" si="2"/>
        <v>4.138199844090428</v>
      </c>
      <c r="G39" s="2938">
        <f t="shared" si="2"/>
        <v>4.5319364768434305</v>
      </c>
      <c r="H39" s="2938">
        <f t="shared" si="2"/>
        <v>4.8478982190329605</v>
      </c>
      <c r="I39" s="2938">
        <f t="shared" si="2"/>
        <v>4.4920346199204459</v>
      </c>
      <c r="J39" s="2938">
        <f t="shared" si="2"/>
        <v>4.1986247976173816</v>
      </c>
    </row>
    <row r="40" spans="2:10" x14ac:dyDescent="0.25">
      <c r="B40" s="2938" t="s">
        <v>93</v>
      </c>
      <c r="C40" s="2938">
        <v>1</v>
      </c>
      <c r="D40" s="2938">
        <f t="shared" si="2"/>
        <v>2.4738007380073799</v>
      </c>
      <c r="E40" s="2938"/>
      <c r="F40" s="2938">
        <f t="shared" si="2"/>
        <v>5.504812834224599</v>
      </c>
      <c r="G40" s="2938">
        <f t="shared" si="2"/>
        <v>7.0470588235294116</v>
      </c>
      <c r="H40" s="2938">
        <f t="shared" si="2"/>
        <v>7.7818181818181822</v>
      </c>
      <c r="I40" s="2938">
        <f t="shared" si="2"/>
        <v>10.651336898395721</v>
      </c>
      <c r="J40" s="2938">
        <f t="shared" si="2"/>
        <v>13.620320855614974</v>
      </c>
    </row>
    <row r="41" spans="2:10" x14ac:dyDescent="0.25">
      <c r="B41" s="2938" t="s">
        <v>94</v>
      </c>
      <c r="C41" s="2938">
        <v>1</v>
      </c>
      <c r="D41" s="2938">
        <f t="shared" si="2"/>
        <v>4.2556670984455955</v>
      </c>
      <c r="E41" s="2938"/>
      <c r="F41" s="2938">
        <f t="shared" si="2"/>
        <v>6.3249802163017677</v>
      </c>
      <c r="G41" s="2938">
        <f t="shared" si="2"/>
        <v>5.6164600369295696</v>
      </c>
      <c r="H41" s="2938">
        <f t="shared" si="2"/>
        <v>4.7523080981271431</v>
      </c>
      <c r="I41" s="2938">
        <f t="shared" si="2"/>
        <v>5.5054075441835923</v>
      </c>
      <c r="J41" s="2938">
        <f t="shared" si="2"/>
        <v>6.8119229754682138</v>
      </c>
    </row>
    <row r="42" spans="2:10" x14ac:dyDescent="0.25">
      <c r="B42" s="2938" t="s">
        <v>95</v>
      </c>
      <c r="C42" s="2938">
        <v>1</v>
      </c>
      <c r="D42" s="2938">
        <f t="shared" si="2"/>
        <v>2.0852291844604913</v>
      </c>
      <c r="E42" s="2938"/>
      <c r="F42" s="2938">
        <f t="shared" si="2"/>
        <v>4.4148167010038817</v>
      </c>
      <c r="G42" s="2938">
        <f t="shared" si="2"/>
        <v>5.4147472549518891</v>
      </c>
      <c r="H42" s="2938">
        <f t="shared" si="2"/>
        <v>6.5556378619875462</v>
      </c>
      <c r="I42" s="2938">
        <f t="shared" si="2"/>
        <v>6.9621403273223921</v>
      </c>
      <c r="J42" s="2938">
        <f t="shared" si="2"/>
        <v>0</v>
      </c>
    </row>
    <row r="43" spans="2:10" x14ac:dyDescent="0.25">
      <c r="B43" s="2938" t="s">
        <v>114</v>
      </c>
      <c r="C43" s="2938">
        <v>1</v>
      </c>
      <c r="D43" s="2938">
        <f t="shared" si="2"/>
        <v>1.1961892797319933</v>
      </c>
      <c r="E43" s="2938"/>
      <c r="F43" s="2938">
        <f t="shared" si="2"/>
        <v>2.7012480499219969</v>
      </c>
      <c r="G43" s="2938">
        <f t="shared" si="2"/>
        <v>2.6575663026521061</v>
      </c>
      <c r="H43" s="2938">
        <f t="shared" si="2"/>
        <v>2.969188767550702</v>
      </c>
      <c r="I43" s="2938">
        <f t="shared" si="2"/>
        <v>3.3260530421216847</v>
      </c>
      <c r="J43" s="2938">
        <f t="shared" si="2"/>
        <v>3.56396255850234</v>
      </c>
    </row>
    <row r="44" spans="2:10" x14ac:dyDescent="0.25">
      <c r="B44" s="2938" t="s">
        <v>96</v>
      </c>
      <c r="C44" s="2938">
        <v>1</v>
      </c>
      <c r="D44" s="2938">
        <f t="shared" si="2"/>
        <v>2.5390211218173695</v>
      </c>
      <c r="E44" s="2938"/>
      <c r="F44" s="2938">
        <f t="shared" si="2"/>
        <v>2.7090017454908155</v>
      </c>
      <c r="G44" s="2938">
        <f t="shared" si="2"/>
        <v>3.404122683068739</v>
      </c>
      <c r="H44" s="2938">
        <f t="shared" si="2"/>
        <v>5.0643338043387915</v>
      </c>
      <c r="I44" s="2938">
        <f t="shared" si="2"/>
        <v>5.1990690715651233</v>
      </c>
      <c r="J44" s="2938">
        <f t="shared" si="2"/>
        <v>5.6132491064749397</v>
      </c>
    </row>
    <row r="45" spans="2:10" x14ac:dyDescent="0.25">
      <c r="B45" s="2938" t="s">
        <v>97</v>
      </c>
      <c r="C45" s="2938">
        <v>1</v>
      </c>
      <c r="D45" s="2938">
        <f t="shared" si="2"/>
        <v>1.6111600587371513</v>
      </c>
      <c r="E45" s="2938"/>
      <c r="F45" s="2938">
        <f t="shared" si="2"/>
        <v>2.2913014160485501</v>
      </c>
      <c r="G45" s="2938">
        <f t="shared" si="2"/>
        <v>2.4167228590694538</v>
      </c>
      <c r="H45" s="2938">
        <f t="shared" si="2"/>
        <v>2.8071476736345247</v>
      </c>
      <c r="I45" s="2938">
        <f t="shared" si="2"/>
        <v>4.0215778826702628</v>
      </c>
      <c r="J45" s="2938">
        <f t="shared" si="2"/>
        <v>4.0377612946729604</v>
      </c>
    </row>
    <row r="46" spans="2:10" x14ac:dyDescent="0.25">
      <c r="B46" s="2938" t="s">
        <v>98</v>
      </c>
      <c r="C46" s="2938">
        <v>1</v>
      </c>
      <c r="D46" s="2938">
        <f t="shared" si="2"/>
        <v>1.9013452914798206</v>
      </c>
      <c r="E46" s="2938"/>
      <c r="F46" s="2938">
        <f t="shared" si="2"/>
        <v>15.387434554973822</v>
      </c>
      <c r="G46" s="2938">
        <f t="shared" si="2"/>
        <v>19.895287958115183</v>
      </c>
      <c r="H46" s="2938">
        <f t="shared" si="2"/>
        <v>26.214659685863875</v>
      </c>
      <c r="I46" s="2938">
        <f t="shared" si="2"/>
        <v>29.858638743455497</v>
      </c>
      <c r="J46" s="2938">
        <f t="shared" si="2"/>
        <v>36.895287958115183</v>
      </c>
    </row>
    <row r="47" spans="2:10" x14ac:dyDescent="0.25">
      <c r="B47" s="2938" t="s">
        <v>99</v>
      </c>
      <c r="C47" s="2938">
        <v>1</v>
      </c>
      <c r="D47" s="2938">
        <f t="shared" si="2"/>
        <v>1.1297192141546837</v>
      </c>
      <c r="E47" s="2938"/>
      <c r="F47" s="2938">
        <f t="shared" si="2"/>
        <v>1.3664660414949878</v>
      </c>
      <c r="G47" s="2938">
        <f t="shared" si="2"/>
        <v>1.1517936307592811</v>
      </c>
      <c r="H47" s="2938">
        <f t="shared" si="2"/>
        <v>1.3259620098678377</v>
      </c>
      <c r="I47" s="2938">
        <f t="shared" si="2"/>
        <v>1.3940980733724848</v>
      </c>
      <c r="J47" s="2938">
        <f t="shared" si="2"/>
        <v>1.4696506618544443</v>
      </c>
    </row>
    <row r="48" spans="2:10" x14ac:dyDescent="0.25">
      <c r="B48" s="2938" t="s">
        <v>119</v>
      </c>
      <c r="C48" s="2938">
        <v>1</v>
      </c>
      <c r="D48" s="2938">
        <f t="shared" si="2"/>
        <v>2.489363112200941</v>
      </c>
      <c r="E48" s="2938"/>
      <c r="F48" s="2938">
        <f t="shared" si="2"/>
        <v>5.5108369030113167</v>
      </c>
      <c r="G48" s="2938">
        <f t="shared" si="2"/>
        <v>4.1318969375359629</v>
      </c>
      <c r="H48" s="2938">
        <f t="shared" si="2"/>
        <v>5.063167316667732</v>
      </c>
      <c r="I48" s="2938">
        <f t="shared" si="2"/>
        <v>5.5277795537369734</v>
      </c>
      <c r="J48" s="2938">
        <f t="shared" si="2"/>
        <v>0</v>
      </c>
    </row>
    <row r="49" spans="2:10" x14ac:dyDescent="0.25">
      <c r="B49" s="2938" t="s">
        <v>101</v>
      </c>
      <c r="C49" s="2938">
        <v>1</v>
      </c>
      <c r="D49" s="2938">
        <f t="shared" si="2"/>
        <v>0.87946550313607852</v>
      </c>
      <c r="E49" s="2938"/>
      <c r="F49" s="2938">
        <f t="shared" si="2"/>
        <v>5.7806549885757805</v>
      </c>
      <c r="G49" s="2938">
        <f t="shared" si="2"/>
        <v>5.6054836252856051</v>
      </c>
      <c r="H49" s="2938">
        <f t="shared" si="2"/>
        <v>11.940594059405941</v>
      </c>
      <c r="I49" s="2938">
        <f t="shared" si="2"/>
        <v>5.666412795125666</v>
      </c>
      <c r="J49" s="2938">
        <f t="shared" si="2"/>
        <v>0</v>
      </c>
    </row>
    <row r="50" spans="2:10" x14ac:dyDescent="0.25">
      <c r="B50" s="2938" t="s">
        <v>100</v>
      </c>
      <c r="C50" s="2938">
        <v>1</v>
      </c>
      <c r="D50" s="2938">
        <f t="shared" si="2"/>
        <v>2.1881387842926303</v>
      </c>
      <c r="E50" s="2938"/>
      <c r="F50" s="2938">
        <f t="shared" si="2"/>
        <v>2.7878390201224845</v>
      </c>
      <c r="G50" s="2938">
        <f t="shared" si="2"/>
        <v>3.5034995625546808</v>
      </c>
      <c r="H50" s="2938">
        <f t="shared" si="2"/>
        <v>3.5850831146106739</v>
      </c>
      <c r="I50" s="2938">
        <f t="shared" si="2"/>
        <v>4.0260279965004377</v>
      </c>
      <c r="J50" s="2938">
        <f t="shared" si="2"/>
        <v>4.71172353455818</v>
      </c>
    </row>
    <row r="51" spans="2:10" x14ac:dyDescent="0.25">
      <c r="B51" s="2938" t="s">
        <v>102</v>
      </c>
      <c r="C51" s="2938">
        <v>1</v>
      </c>
      <c r="D51" s="2938">
        <f t="shared" si="2"/>
        <v>2.1592115238817287</v>
      </c>
      <c r="E51" s="2938"/>
      <c r="F51" s="2938">
        <f t="shared" si="2"/>
        <v>3.9807756049055354</v>
      </c>
      <c r="G51" s="2938">
        <f t="shared" si="2"/>
        <v>4.424925422605237</v>
      </c>
      <c r="H51" s="2938">
        <f t="shared" si="2"/>
        <v>4.2422936692078226</v>
      </c>
      <c r="I51" s="2938">
        <f t="shared" si="2"/>
        <v>5.3891282731189927</v>
      </c>
      <c r="J51" s="2938">
        <f t="shared" si="2"/>
        <v>5.9449784554192906</v>
      </c>
    </row>
    <row r="52" spans="2:10" x14ac:dyDescent="0.25">
      <c r="B52" s="2938" t="s">
        <v>103</v>
      </c>
      <c r="C52" s="2938">
        <v>1</v>
      </c>
      <c r="D52" s="2938">
        <f t="shared" ref="D52:J57" si="3">D20/$C20</f>
        <v>1.438508064516129</v>
      </c>
      <c r="E52" s="2938"/>
      <c r="F52" s="2938">
        <f t="shared" si="3"/>
        <v>2.0529085062847119</v>
      </c>
      <c r="G52" s="2938">
        <f t="shared" si="3"/>
        <v>1.9330605086232096</v>
      </c>
      <c r="H52" s="2938">
        <f t="shared" si="3"/>
        <v>1.8699210757088571</v>
      </c>
      <c r="I52" s="2938">
        <f t="shared" si="3"/>
        <v>2.2665887167494883</v>
      </c>
      <c r="J52" s="2938">
        <f t="shared" si="3"/>
        <v>2.2315112540192925</v>
      </c>
    </row>
    <row r="53" spans="2:10" x14ac:dyDescent="0.25">
      <c r="B53" s="2938" t="s">
        <v>104</v>
      </c>
      <c r="C53" s="2938">
        <v>1</v>
      </c>
      <c r="D53" s="2938">
        <f t="shared" si="3"/>
        <v>1.2475743780751367</v>
      </c>
      <c r="E53" s="2938"/>
      <c r="F53" s="2938">
        <f t="shared" si="3"/>
        <v>2.9331058852199341</v>
      </c>
      <c r="G53" s="2938">
        <f t="shared" si="3"/>
        <v>2.8540616319914904</v>
      </c>
      <c r="H53" s="2938">
        <f t="shared" si="3"/>
        <v>3.29751490763479</v>
      </c>
      <c r="I53" s="2938">
        <f t="shared" si="3"/>
        <v>3.4771968547028305</v>
      </c>
      <c r="J53" s="2938">
        <f t="shared" si="3"/>
        <v>3.8390217665811477</v>
      </c>
    </row>
    <row r="54" spans="2:10" x14ac:dyDescent="0.25">
      <c r="B54" s="2938" t="s">
        <v>105</v>
      </c>
      <c r="C54" s="2938">
        <v>1</v>
      </c>
      <c r="D54" s="2938">
        <f t="shared" si="3"/>
        <v>2.1282051282051282</v>
      </c>
      <c r="E54" s="2938"/>
      <c r="F54" s="2938">
        <f t="shared" si="3"/>
        <v>3.3555555555555556</v>
      </c>
      <c r="G54" s="2938">
        <f t="shared" si="3"/>
        <v>3.2666666666666666</v>
      </c>
      <c r="H54" s="2938">
        <f t="shared" si="3"/>
        <v>4.2888888888888888</v>
      </c>
      <c r="I54" s="2938">
        <f t="shared" si="3"/>
        <v>4.8888888888888893</v>
      </c>
      <c r="J54" s="2938">
        <f t="shared" si="3"/>
        <v>4.822222222222222</v>
      </c>
    </row>
    <row r="55" spans="2:10" x14ac:dyDescent="0.25">
      <c r="B55" s="2938" t="s">
        <v>106</v>
      </c>
      <c r="C55" s="2938">
        <v>1</v>
      </c>
      <c r="D55" s="2938">
        <f t="shared" si="3"/>
        <v>2.5556274256144889</v>
      </c>
      <c r="E55" s="2938"/>
      <c r="F55" s="2938">
        <f t="shared" si="3"/>
        <v>7.2945091514143092</v>
      </c>
      <c r="G55" s="2938">
        <f t="shared" si="3"/>
        <v>5.1568219633943428</v>
      </c>
      <c r="H55" s="2938">
        <f t="shared" si="3"/>
        <v>7.4463394342762061</v>
      </c>
      <c r="I55" s="2938">
        <f t="shared" si="3"/>
        <v>7.1227121464226286</v>
      </c>
      <c r="J55" s="2938">
        <f t="shared" si="3"/>
        <v>6.6435108153078204</v>
      </c>
    </row>
    <row r="56" spans="2:10" x14ac:dyDescent="0.25">
      <c r="B56" s="2938" t="s">
        <v>107</v>
      </c>
      <c r="C56" s="2938">
        <v>1</v>
      </c>
      <c r="D56" s="2938">
        <f t="shared" si="3"/>
        <v>1.0724235779698181</v>
      </c>
      <c r="E56" s="2938"/>
      <c r="F56" s="2938">
        <f t="shared" si="3"/>
        <v>4.5122370115929584</v>
      </c>
      <c r="G56" s="2938">
        <f t="shared" si="3"/>
        <v>4.5450121654501219</v>
      </c>
      <c r="H56" s="2938">
        <f t="shared" si="3"/>
        <v>4.5189637898955199</v>
      </c>
      <c r="I56" s="2938">
        <f t="shared" si="3"/>
        <v>4.7087448117933306</v>
      </c>
      <c r="J56" s="2938">
        <f t="shared" si="3"/>
        <v>4.7063117217689996</v>
      </c>
    </row>
    <row r="57" spans="2:10" x14ac:dyDescent="0.25">
      <c r="B57" s="2938" t="s">
        <v>108</v>
      </c>
      <c r="C57" s="2938">
        <v>1</v>
      </c>
      <c r="D57" s="2938">
        <f t="shared" si="3"/>
        <v>2.6074270557029178</v>
      </c>
      <c r="E57" s="2938"/>
      <c r="F57" s="2938">
        <f t="shared" si="3"/>
        <v>2.0300668151447661</v>
      </c>
      <c r="G57" s="2938">
        <f t="shared" si="3"/>
        <v>2.1469933184855234</v>
      </c>
      <c r="H57" s="2938">
        <f t="shared" si="3"/>
        <v>1.8674832962138084</v>
      </c>
      <c r="I57" s="2938">
        <f t="shared" si="3"/>
        <v>2.453229398663697</v>
      </c>
      <c r="J57" s="2938">
        <f t="shared" si="3"/>
        <v>3.0668151447661471</v>
      </c>
    </row>
    <row r="58" spans="2:10" x14ac:dyDescent="0.25">
      <c r="B58" s="2938" t="s">
        <v>109</v>
      </c>
      <c r="C58" s="2938">
        <v>1</v>
      </c>
      <c r="D58" s="2938">
        <f>Table!P214/Table!H214</f>
        <v>1.5696879923282416</v>
      </c>
      <c r="E58" s="2938"/>
      <c r="F58" s="2938">
        <f>Table!Y214/Table!$H214</f>
        <v>1.4933614174486838</v>
      </c>
      <c r="G58" s="2938">
        <f>Table!AB214/Table!$H214</f>
        <v>1.335510993903692</v>
      </c>
      <c r="H58" s="2938">
        <f>Table!AC214/Table!$H214</f>
        <v>1.5767661027010982</v>
      </c>
      <c r="I58" s="2938">
        <f>Table!AD214/Table!$H214</f>
        <v>1.9074051875699249</v>
      </c>
      <c r="J58" s="2938">
        <f>Table!AE214/Table!$H214</f>
        <v>1.921250313948444</v>
      </c>
    </row>
    <row r="59" spans="2:10" x14ac:dyDescent="0.25">
      <c r="B59" s="2938" t="s">
        <v>121</v>
      </c>
      <c r="C59" s="2938">
        <v>1</v>
      </c>
      <c r="D59" s="2938">
        <f>Table!P222/Table!H222</f>
        <v>1.588583248952822</v>
      </c>
      <c r="E59" s="2938"/>
      <c r="F59" s="2938">
        <f>Table!Y222/Table!$H222</f>
        <v>1.5166286162591518</v>
      </c>
      <c r="G59" s="2938">
        <f>Table!AB222/Table!$H222</f>
        <v>1.3618363009031655</v>
      </c>
      <c r="H59" s="2938">
        <f>Table!AC222/Table!$H222</f>
        <v>1.6084789519261831</v>
      </c>
      <c r="I59" s="2938">
        <f>Table!AD222/Table!$H222</f>
        <v>1.9522519416566451</v>
      </c>
      <c r="J59" s="2938">
        <f>Table!AE222/Table!$H222</f>
        <v>1.9577681196402539</v>
      </c>
    </row>
    <row r="60" spans="2:10" x14ac:dyDescent="0.25">
      <c r="B60" s="2938" t="s">
        <v>111</v>
      </c>
      <c r="C60" s="2938">
        <v>1</v>
      </c>
      <c r="D60" s="2938">
        <f>Table!P230/Table!H230</f>
        <v>2.0782276466632945</v>
      </c>
      <c r="E60" s="2938"/>
      <c r="F60" s="2938">
        <f>Table!Y230/Table!$H230</f>
        <v>5.260863237122086</v>
      </c>
      <c r="G60" s="2938">
        <f>Table!AB230/Table!$H230</f>
        <v>7.2970605736594534</v>
      </c>
      <c r="H60" s="2938">
        <f>Table!AC230/Table!$H230</f>
        <v>10.662725679899861</v>
      </c>
      <c r="I60" s="2938"/>
      <c r="J60" s="2938"/>
    </row>
    <row r="61" spans="2:10" x14ac:dyDescent="0.25">
      <c r="B61" s="2938"/>
      <c r="C61" s="2938"/>
      <c r="D61" s="2938"/>
      <c r="E61" s="2938"/>
      <c r="F61" s="2938"/>
      <c r="G61" s="2938"/>
      <c r="H61" s="2938"/>
      <c r="I61" s="2938"/>
      <c r="J61" s="2938"/>
    </row>
    <row r="63" spans="2:10" ht="18" customHeight="1" x14ac:dyDescent="0.25">
      <c r="B63" s="2954"/>
      <c r="C63" s="2952">
        <v>2000</v>
      </c>
      <c r="D63" s="2952">
        <v>2008</v>
      </c>
      <c r="E63" s="2952"/>
      <c r="F63" s="2952">
        <v>2017</v>
      </c>
      <c r="G63" s="2952">
        <v>2020</v>
      </c>
      <c r="H63" s="2952">
        <v>2021</v>
      </c>
      <c r="I63" s="2952">
        <v>2022</v>
      </c>
      <c r="J63" s="2953">
        <v>2023</v>
      </c>
    </row>
    <row r="64" spans="2:10" ht="18" customHeight="1" x14ac:dyDescent="0.25">
      <c r="B64" s="2955" t="s">
        <v>111</v>
      </c>
      <c r="C64" s="2943">
        <v>1</v>
      </c>
      <c r="D64" s="2943">
        <v>2.0782276466632945</v>
      </c>
      <c r="E64" s="2943"/>
      <c r="F64" s="2943">
        <v>5.260863237122086</v>
      </c>
      <c r="G64" s="2943">
        <v>7.2970605736594534</v>
      </c>
      <c r="H64" s="2943">
        <v>10.662725679899861</v>
      </c>
      <c r="I64" s="2943"/>
      <c r="J64" s="2944"/>
    </row>
    <row r="65" spans="2:10" ht="18" customHeight="1" x14ac:dyDescent="0.25">
      <c r="B65" s="2956" t="s">
        <v>98</v>
      </c>
      <c r="C65" s="2946">
        <v>1</v>
      </c>
      <c r="D65" s="2946">
        <v>1.9013452914798208</v>
      </c>
      <c r="E65" s="2946"/>
      <c r="F65" s="2946">
        <v>4.3931240657698059</v>
      </c>
      <c r="G65" s="2946">
        <v>5.6801195814648731</v>
      </c>
      <c r="H65" s="2946">
        <v>7.4843049327354256</v>
      </c>
      <c r="I65" s="2946">
        <v>8.5246636771300448</v>
      </c>
      <c r="J65" s="2947">
        <v>10.533632286995516</v>
      </c>
    </row>
    <row r="66" spans="2:10" ht="18" customHeight="1" x14ac:dyDescent="0.25">
      <c r="B66" s="2963" t="s">
        <v>106</v>
      </c>
      <c r="C66" s="2965">
        <v>1</v>
      </c>
      <c r="D66" s="2965">
        <v>2.5556274256144893</v>
      </c>
      <c r="E66" s="2965"/>
      <c r="F66" s="2965">
        <v>5.6714100905562743</v>
      </c>
      <c r="G66" s="2965">
        <v>4.0093790426908154</v>
      </c>
      <c r="H66" s="2965">
        <v>5.7894566623544632</v>
      </c>
      <c r="I66" s="2965">
        <v>5.5378395860284604</v>
      </c>
      <c r="J66" s="2966">
        <v>5.1652652005174646</v>
      </c>
    </row>
    <row r="67" spans="2:10" ht="18" customHeight="1" x14ac:dyDescent="0.25">
      <c r="B67" s="2956" t="s">
        <v>93</v>
      </c>
      <c r="C67" s="2946">
        <v>1</v>
      </c>
      <c r="D67" s="2946">
        <v>2.4738007380073799</v>
      </c>
      <c r="E67" s="2946"/>
      <c r="F67" s="2946">
        <v>3.7985239852398522</v>
      </c>
      <c r="G67" s="2946">
        <v>4.8627306273062727</v>
      </c>
      <c r="H67" s="2946">
        <v>5.3697416974169743</v>
      </c>
      <c r="I67" s="2946">
        <v>7.3498154981549808</v>
      </c>
      <c r="J67" s="2947">
        <v>9.3985239852398532</v>
      </c>
    </row>
    <row r="68" spans="2:10" ht="18" customHeight="1" x14ac:dyDescent="0.25">
      <c r="B68" s="2956" t="s">
        <v>119</v>
      </c>
      <c r="C68" s="2946">
        <v>1</v>
      </c>
      <c r="D68" s="2946">
        <v>2.489363112200941</v>
      </c>
      <c r="E68" s="2946"/>
      <c r="F68" s="2946">
        <v>5.7124395254821394</v>
      </c>
      <c r="G68" s="2946">
        <v>4.2830538803101597</v>
      </c>
      <c r="H68" s="2946">
        <v>5.2483928689774002</v>
      </c>
      <c r="I68" s="2946">
        <v>5.7300019882033268</v>
      </c>
      <c r="J68" s="2947"/>
    </row>
    <row r="69" spans="2:10" ht="18" customHeight="1" x14ac:dyDescent="0.25">
      <c r="B69" s="2956" t="s">
        <v>120</v>
      </c>
      <c r="C69" s="2946">
        <v>1</v>
      </c>
      <c r="D69" s="2946">
        <v>2.235008694956925</v>
      </c>
      <c r="E69" s="2946"/>
      <c r="F69" s="2946">
        <v>4.138199844090428</v>
      </c>
      <c r="G69" s="2946">
        <v>4.5319364768434305</v>
      </c>
      <c r="H69" s="2946">
        <v>4.8478982190329605</v>
      </c>
      <c r="I69" s="2946">
        <v>4.4920346199204459</v>
      </c>
      <c r="J69" s="2947">
        <v>4.1986247976173816</v>
      </c>
    </row>
    <row r="70" spans="2:10" ht="18" customHeight="1" x14ac:dyDescent="0.25">
      <c r="B70" s="2956" t="s">
        <v>95</v>
      </c>
      <c r="C70" s="2946">
        <v>1</v>
      </c>
      <c r="D70" s="2946">
        <v>2.0852291844604913</v>
      </c>
      <c r="E70" s="2946"/>
      <c r="F70" s="2946">
        <v>2.9616533374744418</v>
      </c>
      <c r="G70" s="2946">
        <v>3.6324507596345472</v>
      </c>
      <c r="H70" s="2946">
        <v>4.3978103890053575</v>
      </c>
      <c r="I70" s="2946">
        <v>4.6705101327742842</v>
      </c>
      <c r="J70" s="2947"/>
    </row>
    <row r="71" spans="2:10" ht="18" customHeight="1" x14ac:dyDescent="0.25">
      <c r="B71" s="2956" t="s">
        <v>101</v>
      </c>
      <c r="C71" s="2946">
        <v>1</v>
      </c>
      <c r="D71" s="2946">
        <v>0.87946550313607863</v>
      </c>
      <c r="E71" s="2946"/>
      <c r="F71" s="2946">
        <v>2.0698118352877013</v>
      </c>
      <c r="G71" s="2946">
        <v>2.0070902645214073</v>
      </c>
      <c r="H71" s="2946">
        <v>4.2754295064085088</v>
      </c>
      <c r="I71" s="2946">
        <v>2.0289064630488136</v>
      </c>
      <c r="J71" s="2947"/>
    </row>
    <row r="72" spans="2:10" ht="18" customHeight="1" x14ac:dyDescent="0.25">
      <c r="B72" s="2958" t="s">
        <v>96</v>
      </c>
      <c r="C72" s="2968">
        <v>1</v>
      </c>
      <c r="D72" s="2968">
        <v>2.5390211218173699</v>
      </c>
      <c r="E72" s="2968"/>
      <c r="F72" s="2968">
        <v>2.079765171335588</v>
      </c>
      <c r="G72" s="2968">
        <v>2.6134260736392063</v>
      </c>
      <c r="H72" s="2968">
        <v>3.8880096994448348</v>
      </c>
      <c r="I72" s="2968">
        <v>3.9914491736328253</v>
      </c>
      <c r="J72" s="2969">
        <v>4.3094250526450129</v>
      </c>
    </row>
    <row r="73" spans="2:10" ht="18" customHeight="1" x14ac:dyDescent="0.25">
      <c r="B73" s="2956" t="s">
        <v>118</v>
      </c>
      <c r="C73" s="2946">
        <v>1</v>
      </c>
      <c r="D73" s="2946">
        <v>2.1222032260462353</v>
      </c>
      <c r="E73" s="2946"/>
      <c r="F73" s="2946">
        <v>2.8756411209395676</v>
      </c>
      <c r="G73" s="2946">
        <v>2.6382962907901581</v>
      </c>
      <c r="H73" s="2946">
        <v>3.2993384375232293</v>
      </c>
      <c r="I73" s="2946">
        <v>3.5303649743551624</v>
      </c>
      <c r="J73" s="2947"/>
    </row>
    <row r="74" spans="2:10" ht="18" customHeight="1" x14ac:dyDescent="0.25">
      <c r="B74" s="2956" t="s">
        <v>94</v>
      </c>
      <c r="C74" s="2946">
        <v>1</v>
      </c>
      <c r="D74" s="2946">
        <v>4.2556670984455955</v>
      </c>
      <c r="E74" s="2946"/>
      <c r="F74" s="2946">
        <v>3.8824481865284972</v>
      </c>
      <c r="G74" s="2946">
        <v>3.4475388601036263</v>
      </c>
      <c r="H74" s="2946">
        <v>2.9170984455958546</v>
      </c>
      <c r="I74" s="2946">
        <v>3.3793717616580308</v>
      </c>
      <c r="J74" s="2947">
        <v>4.1813471502590671</v>
      </c>
    </row>
    <row r="75" spans="2:10" ht="18" customHeight="1" x14ac:dyDescent="0.25">
      <c r="B75" s="2956" t="s">
        <v>105</v>
      </c>
      <c r="C75" s="2946">
        <v>1</v>
      </c>
      <c r="D75" s="2946">
        <v>2.1282051282051282</v>
      </c>
      <c r="E75" s="2946"/>
      <c r="F75" s="2946">
        <v>1.9358974358974359</v>
      </c>
      <c r="G75" s="2946">
        <v>1.8846153846153846</v>
      </c>
      <c r="H75" s="2946">
        <v>2.474358974358974</v>
      </c>
      <c r="I75" s="2946">
        <v>2.8205128205128207</v>
      </c>
      <c r="J75" s="2947">
        <v>2.7820512820512819</v>
      </c>
    </row>
    <row r="76" spans="2:10" ht="18" customHeight="1" x14ac:dyDescent="0.25">
      <c r="B76" s="2956" t="s">
        <v>102</v>
      </c>
      <c r="C76" s="2946">
        <v>1</v>
      </c>
      <c r="D76" s="2946">
        <v>2.1592115238817287</v>
      </c>
      <c r="E76" s="2946"/>
      <c r="F76" s="2946">
        <v>2.2763457164518575</v>
      </c>
      <c r="G76" s="2946">
        <v>2.5303260045489004</v>
      </c>
      <c r="H76" s="2946">
        <v>2.4258908263836241</v>
      </c>
      <c r="I76" s="2946">
        <v>3.0816906747536015</v>
      </c>
      <c r="J76" s="2947">
        <v>3.3995451099317662</v>
      </c>
    </row>
    <row r="77" spans="2:10" ht="18" customHeight="1" x14ac:dyDescent="0.25">
      <c r="B77" s="2956" t="s">
        <v>100</v>
      </c>
      <c r="C77" s="2946">
        <v>1</v>
      </c>
      <c r="D77" s="2946">
        <v>2.1881387842926308</v>
      </c>
      <c r="E77" s="2946"/>
      <c r="F77" s="2946">
        <v>1.7140935987089834</v>
      </c>
      <c r="G77" s="2946">
        <v>2.1541151156535774</v>
      </c>
      <c r="H77" s="2946">
        <v>2.2042764927380314</v>
      </c>
      <c r="I77" s="2946">
        <v>2.4753899946207643</v>
      </c>
      <c r="J77" s="2947">
        <v>2.8969876277568587</v>
      </c>
    </row>
    <row r="78" spans="2:10" ht="18" customHeight="1" x14ac:dyDescent="0.25">
      <c r="B78" s="2956" t="s">
        <v>92</v>
      </c>
      <c r="C78" s="2946">
        <v>1</v>
      </c>
      <c r="D78" s="2946">
        <v>1.4959881756756757</v>
      </c>
      <c r="E78" s="2946"/>
      <c r="F78" s="2946">
        <v>1.6441089527027029</v>
      </c>
      <c r="G78" s="2946">
        <v>1.6804265202702702</v>
      </c>
      <c r="H78" s="2946">
        <v>2.1108530405405403</v>
      </c>
      <c r="I78" s="2946">
        <v>2.3911528716216215</v>
      </c>
      <c r="J78" s="2947">
        <v>2.4742398648648649</v>
      </c>
    </row>
    <row r="79" spans="2:10" ht="18" customHeight="1" x14ac:dyDescent="0.25">
      <c r="B79" s="2956" t="s">
        <v>107</v>
      </c>
      <c r="C79" s="2946">
        <v>1</v>
      </c>
      <c r="D79" s="2946">
        <v>1.0753643441147314</v>
      </c>
      <c r="E79" s="2946"/>
      <c r="F79" s="2946">
        <v>2.0761403217012173</v>
      </c>
      <c r="G79" s="2946">
        <v>2.0901774739557935</v>
      </c>
      <c r="H79" s="2946">
        <v>2.0757650361800093</v>
      </c>
      <c r="I79" s="2946">
        <v>2.1615155440972007</v>
      </c>
      <c r="J79" s="2947">
        <v>2.1627058994319737</v>
      </c>
    </row>
    <row r="80" spans="2:10" ht="18" customHeight="1" x14ac:dyDescent="0.25">
      <c r="B80" s="2956" t="s">
        <v>104</v>
      </c>
      <c r="C80" s="2946">
        <v>1</v>
      </c>
      <c r="D80" s="2946">
        <v>1.2475743780751367</v>
      </c>
      <c r="E80" s="2946"/>
      <c r="F80" s="2946">
        <v>1.8448521635168067</v>
      </c>
      <c r="G80" s="2946">
        <v>1.7951352534260787</v>
      </c>
      <c r="H80" s="2946">
        <v>2.0740565631243175</v>
      </c>
      <c r="I80" s="2946">
        <v>2.1870721315235917</v>
      </c>
      <c r="J80" s="2947">
        <v>2.4146511885418276</v>
      </c>
    </row>
    <row r="81" spans="2:10" ht="18" customHeight="1" x14ac:dyDescent="0.25">
      <c r="B81" s="2956" t="s">
        <v>90</v>
      </c>
      <c r="C81" s="2946">
        <v>1</v>
      </c>
      <c r="D81" s="2946">
        <v>1.8016836294635157</v>
      </c>
      <c r="E81" s="2946"/>
      <c r="F81" s="2946">
        <v>1.8243436260134556</v>
      </c>
      <c r="G81" s="2946">
        <v>1.5915680524409179</v>
      </c>
      <c r="H81" s="2946">
        <v>1.8544350526134208</v>
      </c>
      <c r="I81" s="2946">
        <v>2.4472382266689667</v>
      </c>
      <c r="J81" s="2947">
        <v>2.3557426254959464</v>
      </c>
    </row>
    <row r="82" spans="2:10" ht="18" customHeight="1" x14ac:dyDescent="0.25">
      <c r="B82" s="3145" t="s">
        <v>121</v>
      </c>
      <c r="C82" s="3146">
        <v>1</v>
      </c>
      <c r="D82" s="3146">
        <v>1.588583248952822</v>
      </c>
      <c r="E82" s="3146"/>
      <c r="F82" s="3146">
        <v>1.5166286162591518</v>
      </c>
      <c r="G82" s="3146">
        <v>1.3618363009031655</v>
      </c>
      <c r="H82" s="3146">
        <v>1.6084789519261831</v>
      </c>
      <c r="I82" s="3146">
        <v>1.9522519416566451</v>
      </c>
      <c r="J82" s="3147">
        <v>1.9577681196402539</v>
      </c>
    </row>
    <row r="83" spans="2:10" ht="18" customHeight="1" x14ac:dyDescent="0.25">
      <c r="B83" s="2956" t="s">
        <v>114</v>
      </c>
      <c r="C83" s="2946">
        <v>1</v>
      </c>
      <c r="D83" s="2946">
        <v>1.1961892797319933</v>
      </c>
      <c r="E83" s="2946"/>
      <c r="F83" s="2946">
        <v>1.4501675041876048</v>
      </c>
      <c r="G83" s="2946">
        <v>1.4267169179229482</v>
      </c>
      <c r="H83" s="2946">
        <v>1.5940117252931323</v>
      </c>
      <c r="I83" s="2946">
        <v>1.7855946398659965</v>
      </c>
      <c r="J83" s="2947">
        <v>1.9133165829145728</v>
      </c>
    </row>
    <row r="84" spans="2:10" ht="18" customHeight="1" x14ac:dyDescent="0.25">
      <c r="B84" s="3145" t="s">
        <v>109</v>
      </c>
      <c r="C84" s="3146">
        <v>1</v>
      </c>
      <c r="D84" s="3146">
        <v>1.5696879923282416</v>
      </c>
      <c r="E84" s="3146"/>
      <c r="F84" s="3146">
        <v>1.4933614174486838</v>
      </c>
      <c r="G84" s="3146">
        <v>1.335510993903692</v>
      </c>
      <c r="H84" s="3146">
        <v>1.5767661027010982</v>
      </c>
      <c r="I84" s="3146">
        <v>1.9074051875699249</v>
      </c>
      <c r="J84" s="3147">
        <v>1.921250313948444</v>
      </c>
    </row>
    <row r="85" spans="2:10" ht="18" customHeight="1" x14ac:dyDescent="0.25">
      <c r="B85" s="2956" t="s">
        <v>108</v>
      </c>
      <c r="C85" s="2946">
        <v>1</v>
      </c>
      <c r="D85" s="2946">
        <v>2.6074270557029173</v>
      </c>
      <c r="E85" s="2946"/>
      <c r="F85" s="2946">
        <v>1.6118479221927497</v>
      </c>
      <c r="G85" s="2946">
        <v>1.7046861184792219</v>
      </c>
      <c r="H85" s="2946">
        <v>1.482758620689655</v>
      </c>
      <c r="I85" s="2946">
        <v>1.9478337754199821</v>
      </c>
      <c r="J85" s="2947">
        <v>2.4350132625994694</v>
      </c>
    </row>
    <row r="86" spans="2:10" ht="18" customHeight="1" x14ac:dyDescent="0.25">
      <c r="B86" s="2956" t="s">
        <v>103</v>
      </c>
      <c r="C86" s="2946">
        <v>1</v>
      </c>
      <c r="D86" s="2946">
        <v>1.438508064516129</v>
      </c>
      <c r="E86" s="2946"/>
      <c r="F86" s="2946">
        <v>1.4159274193548386</v>
      </c>
      <c r="G86" s="2946">
        <v>1.3332661290322581</v>
      </c>
      <c r="H86" s="2946">
        <v>1.2897177419354839</v>
      </c>
      <c r="I86" s="2946">
        <v>1.5633064516129032</v>
      </c>
      <c r="J86" s="2947">
        <v>1.5391129032258064</v>
      </c>
    </row>
    <row r="87" spans="2:10" ht="18" customHeight="1" x14ac:dyDescent="0.25">
      <c r="B87" s="2956" t="s">
        <v>97</v>
      </c>
      <c r="C87" s="2946">
        <v>1</v>
      </c>
      <c r="D87" s="2946">
        <v>1.6111600587371513</v>
      </c>
      <c r="E87" s="2946"/>
      <c r="F87" s="2946">
        <v>0.99794419970631421</v>
      </c>
      <c r="G87" s="2946">
        <v>1.0525697503671072</v>
      </c>
      <c r="H87" s="2946">
        <v>1.2226138032305434</v>
      </c>
      <c r="I87" s="2946">
        <v>1.7515418502202642</v>
      </c>
      <c r="J87" s="2947">
        <v>1.758590308370044</v>
      </c>
    </row>
    <row r="88" spans="2:10" ht="18" customHeight="1" x14ac:dyDescent="0.25">
      <c r="B88" s="2956" t="s">
        <v>91</v>
      </c>
      <c r="C88" s="2946">
        <v>1</v>
      </c>
      <c r="D88" s="2946">
        <v>1.5144644828855354</v>
      </c>
      <c r="E88" s="2946"/>
      <c r="F88" s="2946">
        <v>1.159735001840265</v>
      </c>
      <c r="G88" s="2946">
        <v>0.69657710710342291</v>
      </c>
      <c r="H88" s="2946">
        <v>1.0471107839528893</v>
      </c>
      <c r="I88" s="2946">
        <v>1.3394184762605814</v>
      </c>
      <c r="J88" s="2947">
        <v>1.3483253588516746</v>
      </c>
    </row>
    <row r="89" spans="2:10" ht="18" customHeight="1" x14ac:dyDescent="0.25">
      <c r="B89" s="3076" t="s">
        <v>99</v>
      </c>
      <c r="C89" s="3078">
        <v>1</v>
      </c>
      <c r="D89" s="3078">
        <v>1.1297192141546837</v>
      </c>
      <c r="E89" s="3078"/>
      <c r="F89" s="3078">
        <v>0.96898485117462574</v>
      </c>
      <c r="G89" s="3078">
        <v>0.81675690869282214</v>
      </c>
      <c r="H89" s="3078">
        <v>0.94026273744008526</v>
      </c>
      <c r="I89" s="3078">
        <v>0.9885792058701699</v>
      </c>
      <c r="J89" s="3079">
        <v>1.0421548612343927</v>
      </c>
    </row>
    <row r="90" spans="2:10" ht="18" customHeight="1" x14ac:dyDescent="0.25">
      <c r="B90" s="3211" t="s">
        <v>238</v>
      </c>
    </row>
  </sheetData>
  <sortState ref="B64:J89">
    <sortCondition descending="1" ref="H64:H89"/>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N63"/>
  <sheetViews>
    <sheetView tabSelected="1" topLeftCell="A32" workbookViewId="0">
      <selection activeCell="O52" sqref="O52"/>
    </sheetView>
  </sheetViews>
  <sheetFormatPr baseColWidth="10" defaultRowHeight="15" x14ac:dyDescent="0.25"/>
  <cols>
    <col min="2" max="2" width="19.85546875" customWidth="1"/>
    <col min="3" max="11" width="10.7109375" customWidth="1"/>
  </cols>
  <sheetData>
    <row r="2" spans="1:14" x14ac:dyDescent="0.25">
      <c r="A2" t="s">
        <v>236</v>
      </c>
      <c r="C2">
        <v>2000</v>
      </c>
      <c r="D2">
        <v>2007</v>
      </c>
      <c r="E2">
        <v>2008</v>
      </c>
      <c r="F2">
        <v>2017</v>
      </c>
      <c r="G2">
        <v>2019</v>
      </c>
      <c r="H2">
        <f t="shared" ref="H2:K2" si="0">G2+1</f>
        <v>2020</v>
      </c>
      <c r="I2">
        <f t="shared" si="0"/>
        <v>2021</v>
      </c>
      <c r="J2">
        <f t="shared" si="0"/>
        <v>2022</v>
      </c>
      <c r="K2">
        <f t="shared" si="0"/>
        <v>2023</v>
      </c>
    </row>
    <row r="3" spans="1:14" x14ac:dyDescent="0.25">
      <c r="B3" t="s">
        <v>90</v>
      </c>
      <c r="C3" s="2938">
        <f>Table!H15/Table!H15</f>
        <v>1</v>
      </c>
      <c r="D3" s="2938">
        <f>Table!O15/Table!G15</f>
        <v>1.8021315634335526</v>
      </c>
      <c r="E3" s="2938">
        <f>Table!Q15/Table!H15</f>
        <v>1.728052440917716</v>
      </c>
      <c r="F3" s="2938">
        <f>Table!Y15/Table!$H15</f>
        <v>1.8243436260134553</v>
      </c>
      <c r="G3" s="2938">
        <f>Table!AA15/Table!$H15</f>
        <v>1.8188787303777816</v>
      </c>
      <c r="H3" s="2938">
        <f>Table!AB15/Table!$H15</f>
        <v>1.5915680524409177</v>
      </c>
      <c r="I3" s="2938">
        <f>Table!AC15/Table!$H15</f>
        <v>1.8544350526134208</v>
      </c>
      <c r="J3" s="2938">
        <f>Table!AD15/Table!$H15</f>
        <v>2.4472382266689667</v>
      </c>
      <c r="K3" s="2938">
        <f>Table!AE15/Table!$H15</f>
        <v>2.3557426254959464</v>
      </c>
      <c r="N3" s="2941">
        <v>0.36899999999999999</v>
      </c>
    </row>
    <row r="4" spans="1:14" x14ac:dyDescent="0.25">
      <c r="B4" t="s">
        <v>118</v>
      </c>
      <c r="C4" s="2938">
        <f>Table!H22/Table!H22</f>
        <v>1</v>
      </c>
      <c r="D4" s="2938">
        <f>Table!O22/Table!G22</f>
        <v>2.6023559966607923</v>
      </c>
      <c r="E4" s="2938">
        <f>Table!Q22/Table!H22</f>
        <v>1.9939047052701999</v>
      </c>
      <c r="F4" s="2938">
        <f>Table!Y22/Table!$H22</f>
        <v>2.8756411209395676</v>
      </c>
      <c r="G4" s="2938">
        <f>Table!AA22/Table!$H22</f>
        <v>3.061175945885676</v>
      </c>
      <c r="H4" s="2938">
        <f>Table!AB22/Table!$H22</f>
        <v>2.6382962907901581</v>
      </c>
      <c r="I4" s="2938">
        <f>Table!AC22/Table!$H22</f>
        <v>3.2993384375232289</v>
      </c>
      <c r="J4" s="2938">
        <f>Table!AD22/Table!$H22</f>
        <v>3.5303649743551624</v>
      </c>
      <c r="K4" s="2938"/>
      <c r="N4" s="2941"/>
    </row>
    <row r="5" spans="1:14" x14ac:dyDescent="0.25">
      <c r="B5" t="s">
        <v>91</v>
      </c>
      <c r="C5" s="2938">
        <f>Table!H30/Table!H30</f>
        <v>1</v>
      </c>
      <c r="D5" s="2938">
        <f>Table!O30/Table!G30</f>
        <v>1.6324850864607718</v>
      </c>
      <c r="E5" s="2938">
        <f>Table!Q30/Table!H30</f>
        <v>1.2611704085388296</v>
      </c>
      <c r="F5" s="2938">
        <f>Table!Y30/Table!$H30</f>
        <v>1.159735001840265</v>
      </c>
      <c r="G5" s="2938">
        <f>Table!AA30/Table!$H30</f>
        <v>1.1871917556128082</v>
      </c>
      <c r="H5" s="2938">
        <f>Table!AB30/Table!$H30</f>
        <v>0.69657710710342291</v>
      </c>
      <c r="I5" s="2938">
        <f>Table!AC30/Table!$H30</f>
        <v>1.0471107839528893</v>
      </c>
      <c r="J5" s="2938">
        <f>Table!AD30/Table!$H30</f>
        <v>1.3394184762605814</v>
      </c>
      <c r="K5" s="2938">
        <f>Table!AE30/Table!$H30</f>
        <v>1.3483253588516746</v>
      </c>
    </row>
    <row r="6" spans="1:14" x14ac:dyDescent="0.25">
      <c r="B6" t="s">
        <v>92</v>
      </c>
      <c r="C6" s="2938">
        <f>Table!H39/Table!H39</f>
        <v>1</v>
      </c>
      <c r="D6" s="2938">
        <f>Table!O39/Table!G39</f>
        <v>1.620414467756468</v>
      </c>
      <c r="E6" s="2938">
        <f>Table!Q39/Table!H39</f>
        <v>1.2428209459459461</v>
      </c>
      <c r="F6" s="2938">
        <f>Table!Y39/Table!$H39</f>
        <v>1.6441089527027026</v>
      </c>
      <c r="G6" s="2938">
        <f>Table!AA39/Table!$H39</f>
        <v>1.8373099662162162</v>
      </c>
      <c r="H6" s="2938">
        <f>Table!AB39/Table!$H39</f>
        <v>1.6804265202702702</v>
      </c>
      <c r="I6" s="2938">
        <f>Table!AC39/Table!$H39</f>
        <v>2.1108530405405403</v>
      </c>
      <c r="J6" s="2938">
        <f>Table!AD39/Table!$H39</f>
        <v>2.3911528716216215</v>
      </c>
      <c r="K6" s="2938">
        <f>Table!AE39/Table!$H39</f>
        <v>2.4742398648648649</v>
      </c>
    </row>
    <row r="7" spans="1:14" x14ac:dyDescent="0.25">
      <c r="B7" t="s">
        <v>235</v>
      </c>
      <c r="C7" s="2938">
        <f>Table!H241/Table!H241</f>
        <v>1</v>
      </c>
      <c r="D7" s="2938">
        <f>Table!O241/Table!H241</f>
        <v>2.2923954106618161</v>
      </c>
      <c r="E7" s="2938">
        <f>Table!Q241/Table!H241</f>
        <v>2.2319354774230944</v>
      </c>
      <c r="F7" s="2938">
        <f>Table!Y241/Table!$H241</f>
        <v>4.138199844090428</v>
      </c>
      <c r="G7" s="2938">
        <f>Table!AA241/Table!$H241</f>
        <v>4.7313308281196909</v>
      </c>
      <c r="H7" s="2938">
        <f>Table!AB241/Table!$H241</f>
        <v>4.5319364768434305</v>
      </c>
      <c r="I7" s="2938">
        <f>Table!AC241/Table!$H241</f>
        <v>4.8478982190329605</v>
      </c>
      <c r="J7" s="2938">
        <f>Table!AD241/Table!$H241</f>
        <v>4.4920346199204459</v>
      </c>
      <c r="K7" s="2938">
        <f>Table!AE241/Table!$H241</f>
        <v>4.1986247976173816</v>
      </c>
    </row>
    <row r="8" spans="1:14" x14ac:dyDescent="0.25">
      <c r="B8" t="s">
        <v>93</v>
      </c>
      <c r="C8" s="2938">
        <f>Table!H54/Table!H54</f>
        <v>1</v>
      </c>
      <c r="D8" s="2938">
        <f>Table!O54/Table!G54</f>
        <v>4.39699863574352</v>
      </c>
      <c r="E8" s="2938">
        <f>Table!Q54/Table!H54</f>
        <v>2.1512915129151291</v>
      </c>
      <c r="F8" s="2938">
        <f>Table!Y54/Table!$H54</f>
        <v>3.7985239852398522</v>
      </c>
      <c r="G8" s="2938">
        <f>Table!AA54/Table!$H54</f>
        <v>5.1498154981549815</v>
      </c>
      <c r="H8" s="2938">
        <f>Table!AB54/Table!$H54</f>
        <v>4.8627306273062727</v>
      </c>
      <c r="I8" s="2938">
        <f>Table!AC54/Table!$H54</f>
        <v>5.3697416974169743</v>
      </c>
      <c r="J8" s="2938">
        <f>Table!AD54/Table!$H54</f>
        <v>7.3498154981549817</v>
      </c>
      <c r="K8" s="2938">
        <f>Table!AE54/Table!$H54</f>
        <v>9.3985239852398532</v>
      </c>
    </row>
    <row r="9" spans="1:14" x14ac:dyDescent="0.25">
      <c r="B9" t="s">
        <v>94</v>
      </c>
      <c r="C9" s="2938">
        <f>Table!H63/Table!H63</f>
        <v>1</v>
      </c>
      <c r="D9" s="2938">
        <f>Table!O63/Table!G63</f>
        <v>2.6887261674495715</v>
      </c>
      <c r="E9" s="2938">
        <f>Table!Q63/Table!H63</f>
        <v>2.8320919689119171</v>
      </c>
      <c r="F9" s="2938">
        <f>Table!Y63/Table!$H63</f>
        <v>3.8824481865284972</v>
      </c>
      <c r="G9" s="2938">
        <f>Table!AA63/Table!$H63</f>
        <v>4.5165155440414511</v>
      </c>
      <c r="H9" s="2938">
        <f>Table!AB63/Table!$H63</f>
        <v>3.4475388601036268</v>
      </c>
      <c r="I9" s="2938">
        <f>Table!AC63/Table!$H63</f>
        <v>2.9170984455958551</v>
      </c>
      <c r="J9" s="2938">
        <f>Table!AD63/Table!$H63</f>
        <v>3.3793717616580312</v>
      </c>
      <c r="K9" s="2938">
        <f>Table!AE63/Table!$H63</f>
        <v>4.1813471502590671</v>
      </c>
    </row>
    <row r="10" spans="1:14" x14ac:dyDescent="0.25">
      <c r="B10" t="s">
        <v>95</v>
      </c>
      <c r="C10" s="2938">
        <f>Table!H72/Table!H72</f>
        <v>1</v>
      </c>
      <c r="D10" s="2938">
        <f>Table!O72/Table!G72</f>
        <v>2.2385718918329456</v>
      </c>
      <c r="E10" s="2938">
        <f>Table!Q72/Table!H72</f>
        <v>1.4639904754509925</v>
      </c>
      <c r="F10" s="2938">
        <f>Table!Y72/Table!$H72</f>
        <v>2.9616533374744418</v>
      </c>
      <c r="G10" s="2938">
        <f>Table!AA72/Table!$H72</f>
        <v>3.48497295338665</v>
      </c>
      <c r="H10" s="2938">
        <f>Table!AB72/Table!$H72</f>
        <v>3.6324507596345472</v>
      </c>
      <c r="I10" s="2938">
        <f>Table!AC72/Table!$H72</f>
        <v>4.3978103890053575</v>
      </c>
      <c r="J10" s="2938">
        <f>Table!AD72/Table!$H72</f>
        <v>4.6705101327742833</v>
      </c>
      <c r="K10" s="2938"/>
    </row>
    <row r="11" spans="1:14" x14ac:dyDescent="0.25">
      <c r="B11" t="s">
        <v>114</v>
      </c>
      <c r="C11" s="2938">
        <f>Table!H80/Table!H80</f>
        <v>1</v>
      </c>
      <c r="D11" s="2938">
        <f>Table!O80/Table!G80</f>
        <v>1.5699158294868314</v>
      </c>
      <c r="E11" s="2938">
        <f>Table!Q80/Table!H80</f>
        <v>0.96545226130653261</v>
      </c>
      <c r="F11" s="2938">
        <f>Table!Y80/Table!$H80</f>
        <v>1.4501675041876048</v>
      </c>
      <c r="G11" s="2938">
        <f>Table!AA80/Table!$H80</f>
        <v>1.5835427135678393</v>
      </c>
      <c r="H11" s="2938">
        <f>Table!AB80/Table!$H80</f>
        <v>1.426716917922948</v>
      </c>
      <c r="I11" s="2938">
        <f>Table!AC80/Table!$H80</f>
        <v>1.5940117252931323</v>
      </c>
      <c r="J11" s="2938">
        <f>Table!AD80/Table!$H80</f>
        <v>1.7855946398659968</v>
      </c>
      <c r="K11" s="2938">
        <f>Table!AE80/Table!$H80</f>
        <v>1.9133165829145728</v>
      </c>
    </row>
    <row r="12" spans="1:14" x14ac:dyDescent="0.25">
      <c r="B12" t="s">
        <v>96</v>
      </c>
      <c r="C12" s="2938">
        <f>Table!H89/Table!H89</f>
        <v>1</v>
      </c>
      <c r="D12" s="2938">
        <f>Table!O89/Table!G89</f>
        <v>2.413128765587782</v>
      </c>
      <c r="E12" s="2938">
        <f>Table!Q89/Table!H89</f>
        <v>2.3673664731031843</v>
      </c>
      <c r="F12" s="2938">
        <f>Table!Y89/Table!$H89</f>
        <v>2.079765171335588</v>
      </c>
      <c r="G12" s="2938">
        <f>Table!AA89/Table!$H89</f>
        <v>2.9231063748324932</v>
      </c>
      <c r="H12" s="2938">
        <f>Table!AB89/Table!$H89</f>
        <v>2.6134260736392063</v>
      </c>
      <c r="I12" s="2938">
        <f>Table!AC89/Table!$H89</f>
        <v>3.8880096994448343</v>
      </c>
      <c r="J12" s="2938">
        <f>Table!AD89/Table!$H89</f>
        <v>3.9914491736328248</v>
      </c>
      <c r="K12" s="2938">
        <f>Table!AE89/Table!$H89</f>
        <v>4.3094250526450129</v>
      </c>
    </row>
    <row r="13" spans="1:14" x14ac:dyDescent="0.25">
      <c r="B13" t="s">
        <v>97</v>
      </c>
      <c r="C13" s="2938">
        <f>Table!H98/Table!H98</f>
        <v>1</v>
      </c>
      <c r="D13" s="2938">
        <f>Table!O98/Table!G98</f>
        <v>1.1875574624578609</v>
      </c>
      <c r="E13" s="2938">
        <f>Table!Q98/Table!H98</f>
        <v>1.2</v>
      </c>
      <c r="F13" s="2938">
        <f>Table!Y98/Table!$H98</f>
        <v>0.99794419970631421</v>
      </c>
      <c r="G13" s="2938">
        <f>Table!AA98/Table!$H98</f>
        <v>1.0229074889867842</v>
      </c>
      <c r="H13" s="2938">
        <f>Table!AB98/Table!$H98</f>
        <v>1.0525697503671072</v>
      </c>
      <c r="I13" s="2938">
        <f>Table!AC98/Table!$H98</f>
        <v>1.2226138032305434</v>
      </c>
      <c r="J13" s="2938">
        <f>Table!AD98/Table!$H98</f>
        <v>1.7515418502202642</v>
      </c>
      <c r="K13" s="2938">
        <f>Table!AE98/Table!$H98</f>
        <v>1.758590308370044</v>
      </c>
    </row>
    <row r="14" spans="1:14" x14ac:dyDescent="0.25">
      <c r="B14" t="s">
        <v>98</v>
      </c>
      <c r="C14" s="2938">
        <f>Table!H107/Table!H107</f>
        <v>1</v>
      </c>
      <c r="D14" s="2938">
        <f>Table!O107/Table!G107</f>
        <v>2.4630281690140845</v>
      </c>
      <c r="E14" s="2938">
        <f>Table!Q107/Table!H107</f>
        <v>1.7593423019431988</v>
      </c>
      <c r="F14" s="2938">
        <f>Table!Y107/Table!$H107</f>
        <v>4.3931240657698059</v>
      </c>
      <c r="G14" s="2938">
        <f>Table!AA107/Table!$H107</f>
        <v>7.5186846038863973</v>
      </c>
      <c r="H14" s="2938">
        <f>Table!AB107/Table!$H107</f>
        <v>5.6801195814648731</v>
      </c>
      <c r="I14" s="2938">
        <f>Table!AC107/Table!$H107</f>
        <v>7.4843049327354256</v>
      </c>
      <c r="J14" s="2938">
        <f>Table!AD107/Table!$H107</f>
        <v>8.5246636771300448</v>
      </c>
      <c r="K14" s="2938">
        <f>Table!AE107/Table!$H107</f>
        <v>10.533632286995516</v>
      </c>
    </row>
    <row r="15" spans="1:14" x14ac:dyDescent="0.25">
      <c r="B15" t="s">
        <v>99</v>
      </c>
      <c r="C15" s="2938">
        <f>Table!H116/Table!H116</f>
        <v>1</v>
      </c>
      <c r="D15" s="2938">
        <f>Table!O116/Table!G116</f>
        <v>1.2452250425076057</v>
      </c>
      <c r="E15" s="2938">
        <f>Table!Q116/Table!H116</f>
        <v>1.0181815492040949</v>
      </c>
      <c r="F15" s="2938">
        <f>Table!Y116/Table!$H116</f>
        <v>0.96898485117462574</v>
      </c>
      <c r="G15" s="2938">
        <f>Table!AA116/Table!$H116</f>
        <v>0.99380880525474879</v>
      </c>
      <c r="H15" s="2938">
        <f>Table!AB116/Table!$H116</f>
        <v>0.81675690869282203</v>
      </c>
      <c r="I15" s="2938">
        <f>Table!AC116/Table!$H116</f>
        <v>0.94026273744008526</v>
      </c>
      <c r="J15" s="2938">
        <f>Table!AD116/Table!$H116</f>
        <v>0.98857920587016979</v>
      </c>
      <c r="K15" s="2938">
        <f>Table!AE116/Table!$H116</f>
        <v>1.0421548612343925</v>
      </c>
      <c r="N15" s="2941">
        <v>0.434</v>
      </c>
    </row>
    <row r="16" spans="1:14" x14ac:dyDescent="0.25">
      <c r="B16" t="s">
        <v>119</v>
      </c>
      <c r="C16" s="2938">
        <f>Table!H125/Table!H125</f>
        <v>1</v>
      </c>
      <c r="D16" s="2938">
        <f>Table!O125/Table!G125</f>
        <v>2.3096704484062669</v>
      </c>
      <c r="E16" s="2938">
        <f>Table!Q125/Table!H125</f>
        <v>2.0469878719597059</v>
      </c>
      <c r="F16" s="2938">
        <f>Table!Y125/Table!$H125</f>
        <v>5.7124395254821394</v>
      </c>
      <c r="G16" s="2938">
        <f>Table!AA125/Table!$H125</f>
        <v>4.4042680098084697</v>
      </c>
      <c r="H16" s="2938">
        <f>Table!AB125/Table!$H125</f>
        <v>4.2830538803101597</v>
      </c>
      <c r="I16" s="2938">
        <f>Table!AC125/Table!$H125</f>
        <v>5.2483928689774011</v>
      </c>
      <c r="J16" s="2938">
        <f>Table!AD125/Table!$H125</f>
        <v>5.7300019882033268</v>
      </c>
      <c r="K16" s="2938"/>
      <c r="N16" s="2941">
        <v>0.379</v>
      </c>
    </row>
    <row r="17" spans="2:11" x14ac:dyDescent="0.25">
      <c r="B17" t="s">
        <v>101</v>
      </c>
      <c r="C17" s="2938">
        <f>Table!H134/Table!H134</f>
        <v>1</v>
      </c>
      <c r="D17" s="2938">
        <f>Table!O134/Table!G134</f>
        <v>0.9901456726649529</v>
      </c>
      <c r="E17" s="2938">
        <f>Table!Q134/Table!H134</f>
        <v>0.81810744477774744</v>
      </c>
      <c r="F17" s="2938">
        <f>Table!Y134/Table!$H134</f>
        <v>2.0698118352877013</v>
      </c>
      <c r="G17" s="2938">
        <f>Table!AA134/Table!$H134</f>
        <v>2.3419689119170983</v>
      </c>
      <c r="H17" s="2938">
        <f>Table!AB134/Table!$H134</f>
        <v>2.0070902645214073</v>
      </c>
      <c r="I17" s="2938">
        <f>Table!AC134/Table!$H134</f>
        <v>4.2754295064085079</v>
      </c>
      <c r="J17" s="2938">
        <f>Table!AD134/Table!$H134</f>
        <v>2.0289064630488136</v>
      </c>
      <c r="K17" s="2938"/>
    </row>
    <row r="18" spans="2:11" x14ac:dyDescent="0.25">
      <c r="B18" t="s">
        <v>100</v>
      </c>
      <c r="C18" s="2938">
        <f>Table!H143/Table!H143</f>
        <v>1</v>
      </c>
      <c r="D18" s="2938">
        <f>Table!O143/Table!G143</f>
        <v>1.9020929905885657</v>
      </c>
      <c r="E18" s="2938">
        <f>Table!Q143/Table!H143</f>
        <v>1.6222431414739107</v>
      </c>
      <c r="F18" s="2938">
        <f>Table!Y143/Table!$H143</f>
        <v>1.7140935987089834</v>
      </c>
      <c r="G18" s="2938">
        <f>Table!AA143/Table!$H143</f>
        <v>2.4634211941904249</v>
      </c>
      <c r="H18" s="2938">
        <f>Table!AB143/Table!$H143</f>
        <v>2.1541151156535774</v>
      </c>
      <c r="I18" s="2938">
        <f>Table!AC143/Table!$H143</f>
        <v>2.2042764927380314</v>
      </c>
      <c r="J18" s="2938">
        <f>Table!AD143/Table!$H143</f>
        <v>2.4753899946207638</v>
      </c>
      <c r="K18" s="2938">
        <f>Table!AE143/Table!$H143</f>
        <v>2.8969876277568587</v>
      </c>
    </row>
    <row r="19" spans="2:11" x14ac:dyDescent="0.25">
      <c r="B19" t="s">
        <v>102</v>
      </c>
      <c r="C19" s="2938">
        <f>Table!H152/Table!H152</f>
        <v>1</v>
      </c>
      <c r="D19" s="2938">
        <f>Table!O152/Table!G152</f>
        <v>2.2198908938313049</v>
      </c>
      <c r="E19" s="2938">
        <f>Table!Q152/Table!H152</f>
        <v>1.7445034116755118</v>
      </c>
      <c r="F19" s="2938">
        <f>Table!Y152/Table!$H152</f>
        <v>2.2763457164518575</v>
      </c>
      <c r="G19" s="2938">
        <f>Table!AA152/Table!$H152</f>
        <v>2.382297194844579</v>
      </c>
      <c r="H19" s="2938">
        <f>Table!AB152/Table!$H152</f>
        <v>2.5303260045489009</v>
      </c>
      <c r="I19" s="2938">
        <f>Table!AC152/Table!$H152</f>
        <v>2.4258908263836241</v>
      </c>
      <c r="J19" s="2938">
        <f>Table!AD152/Table!$H152</f>
        <v>3.081690674753601</v>
      </c>
      <c r="K19" s="2938">
        <f>Table!AE152/Table!$H152</f>
        <v>3.3995451099317666</v>
      </c>
    </row>
    <row r="20" spans="2:11" x14ac:dyDescent="0.25">
      <c r="B20" t="s">
        <v>103</v>
      </c>
      <c r="C20" s="2938">
        <f>Table!H161/Table!H161</f>
        <v>1</v>
      </c>
      <c r="D20" s="2938">
        <f>Table!O161/Table!G161</f>
        <v>1.3416397184706106</v>
      </c>
      <c r="E20" s="2938">
        <f>Table!Q161/Table!H161</f>
        <v>1.389516129032258</v>
      </c>
      <c r="F20" s="2938">
        <f>Table!Y161/Table!$H161</f>
        <v>1.4159274193548388</v>
      </c>
      <c r="G20" s="2938">
        <f>Table!AA161/Table!$H161</f>
        <v>1.5058467741935484</v>
      </c>
      <c r="H20" s="2938">
        <f>Table!AB161/Table!$H161</f>
        <v>1.3332661290322581</v>
      </c>
      <c r="I20" s="2938">
        <f>Table!AC161/Table!$H161</f>
        <v>1.2897177419354839</v>
      </c>
      <c r="J20" s="2938">
        <f>Table!AD161/Table!$H161</f>
        <v>1.5633064516129032</v>
      </c>
      <c r="K20" s="2938">
        <f>Table!AE161/Table!$H161</f>
        <v>1.5391129032258064</v>
      </c>
    </row>
    <row r="21" spans="2:11" x14ac:dyDescent="0.25">
      <c r="B21" t="s">
        <v>104</v>
      </c>
      <c r="C21" s="2938">
        <f>Table!H170/Table!H170</f>
        <v>1</v>
      </c>
      <c r="D21" s="2938">
        <f>Table!O170/Table!G170</f>
        <v>1.7539386769200433</v>
      </c>
      <c r="E21" s="2938">
        <f>Table!Q170/Table!H170</f>
        <v>1.2959641942949987</v>
      </c>
      <c r="F21" s="2938">
        <f>Table!Y170/Table!$H170</f>
        <v>1.8448521635168069</v>
      </c>
      <c r="G21" s="2938">
        <f>Table!AA170/Table!$H170</f>
        <v>2.2240309008139052</v>
      </c>
      <c r="H21" s="2938">
        <f>Table!AB170/Table!$H170</f>
        <v>1.7951352534260789</v>
      </c>
      <c r="I21" s="2938">
        <f>Table!AC170/Table!$H170</f>
        <v>2.074056563124318</v>
      </c>
      <c r="J21" s="2938">
        <f>Table!AD170/Table!$H170</f>
        <v>2.1870721315235917</v>
      </c>
      <c r="K21" s="2938">
        <f>Table!AE170/Table!$H170</f>
        <v>2.414651188541828</v>
      </c>
    </row>
    <row r="22" spans="2:11" x14ac:dyDescent="0.25">
      <c r="B22" t="s">
        <v>105</v>
      </c>
      <c r="C22" s="2938">
        <f>Table!H179/Table!H179</f>
        <v>1</v>
      </c>
      <c r="D22" s="2938">
        <f>Table!O179/Table!G179</f>
        <v>1.5609756097560976</v>
      </c>
      <c r="E22" s="2938">
        <f>Table!Q179/Table!H179</f>
        <v>1.7307692307692308</v>
      </c>
      <c r="F22" s="2938">
        <f>Table!Y179/Table!$H179</f>
        <v>1.9358974358974359</v>
      </c>
      <c r="G22" s="2938">
        <f>Table!AA179/Table!$H179</f>
        <v>2.2692307692307692</v>
      </c>
      <c r="H22" s="2938">
        <f>Table!AB179/Table!$H179</f>
        <v>1.8846153846153846</v>
      </c>
      <c r="I22" s="2938">
        <f>Table!AC179/Table!$H179</f>
        <v>2.4743589743589745</v>
      </c>
      <c r="J22" s="2938">
        <f>Table!AD179/Table!$H179</f>
        <v>2.8205128205128207</v>
      </c>
      <c r="K22" s="2938">
        <f>Table!AE179/Table!$H179</f>
        <v>2.7820512820512819</v>
      </c>
    </row>
    <row r="23" spans="2:11" x14ac:dyDescent="0.25">
      <c r="B23" t="s">
        <v>106</v>
      </c>
      <c r="C23" s="2938">
        <f>Table!H188/Table!H188</f>
        <v>1</v>
      </c>
      <c r="D23" s="2938">
        <f>Table!O188/Table!G188</f>
        <v>2.1319073083778965</v>
      </c>
      <c r="E23" s="2938">
        <f>Table!Q188/Table!H188</f>
        <v>2.0045278137128073</v>
      </c>
      <c r="F23" s="2938">
        <f>Table!Y188/Table!$H188</f>
        <v>5.6714100905562743</v>
      </c>
      <c r="G23" s="2938">
        <f>Table!AA188/Table!$H188</f>
        <v>4.6219275549805952</v>
      </c>
      <c r="H23" s="2938">
        <f>Table!AB188/Table!$H188</f>
        <v>4.0093790426908154</v>
      </c>
      <c r="I23" s="2938">
        <f>Table!AC188/Table!$H188</f>
        <v>5.7894566623544632</v>
      </c>
      <c r="J23" s="2938">
        <f>Table!AD188/Table!$H188</f>
        <v>5.5378395860284604</v>
      </c>
      <c r="K23" s="2938">
        <f>Table!AE188/Table!$H188</f>
        <v>5.1652652005174646</v>
      </c>
    </row>
    <row r="24" spans="2:11" x14ac:dyDescent="0.25">
      <c r="B24" t="s">
        <v>107</v>
      </c>
      <c r="C24" s="2938">
        <f>Table!H196/Table!H196</f>
        <v>1</v>
      </c>
      <c r="D24" s="2938">
        <f>Table!O196/Table!G196</f>
        <v>1.3971456259360409</v>
      </c>
      <c r="E24" s="2938">
        <f>Table!Q196/Table!H196</f>
        <v>0.96324003611505227</v>
      </c>
      <c r="F24" s="2938">
        <f>Table!Y196/Table!$H196</f>
        <v>2.0332129498258737</v>
      </c>
      <c r="G24" s="2938">
        <f>Table!AA196/Table!$H196</f>
        <v>2.0050303108474141</v>
      </c>
      <c r="H24" s="2938">
        <f>Table!AB196/Table!$H196</f>
        <v>2.0479814265445633</v>
      </c>
      <c r="I24" s="2938">
        <f>Table!AC196/Table!$H196</f>
        <v>2.0362440345672641</v>
      </c>
      <c r="J24" s="2938">
        <f>Table!AD196/Table!$H196</f>
        <v>2.1217593189733006</v>
      </c>
      <c r="K24" s="2938">
        <f>Table!AE196/Table!$H196</f>
        <v>2.1206629691732233</v>
      </c>
    </row>
    <row r="25" spans="2:11" x14ac:dyDescent="0.25">
      <c r="B25" t="s">
        <v>108</v>
      </c>
      <c r="C25" s="2938">
        <f>Table!H205/Table!H205</f>
        <v>1</v>
      </c>
      <c r="D25" s="2938">
        <f>Table!O205/Table!G205</f>
        <v>2.2189097103918227</v>
      </c>
      <c r="E25" s="2938">
        <f>Table!Q205/Table!H205</f>
        <v>2.0380194518125552</v>
      </c>
      <c r="F25" s="2938">
        <f>Table!Y205/Table!$H205</f>
        <v>1.6118479221927497</v>
      </c>
      <c r="G25" s="2938">
        <f>Table!AA205/Table!$H205</f>
        <v>1.7780725022104333</v>
      </c>
      <c r="H25" s="2938">
        <f>Table!AB205/Table!$H205</f>
        <v>1.7046861184792219</v>
      </c>
      <c r="I25" s="2938">
        <f>Table!AC205/Table!$H205</f>
        <v>1.4827586206896552</v>
      </c>
      <c r="J25" s="2938">
        <f>Table!AD205/Table!$H205</f>
        <v>1.9478337754199824</v>
      </c>
      <c r="K25" s="2938">
        <f>Table!AE205/Table!$H205</f>
        <v>2.4350132625994694</v>
      </c>
    </row>
    <row r="26" spans="2:11" x14ac:dyDescent="0.25">
      <c r="B26" t="s">
        <v>109</v>
      </c>
      <c r="C26" s="2938">
        <f>Table!H214/Table!H214</f>
        <v>1</v>
      </c>
      <c r="D26" s="2938">
        <f>Table!O214/Table!G214</f>
        <v>1.6150493748162495</v>
      </c>
      <c r="E26" s="2938">
        <f>Table!Q214/Table!H214</f>
        <v>1.4417283147247528</v>
      </c>
      <c r="F26" s="2938">
        <f>Table!Y214/Table!$H214</f>
        <v>1.4933614174486838</v>
      </c>
      <c r="G26" s="2938">
        <f>Table!AA214/Table!$H214</f>
        <v>1.5688488937598466</v>
      </c>
      <c r="H26" s="2938">
        <f>Table!AB214/Table!$H214</f>
        <v>1.335510993903692</v>
      </c>
      <c r="I26" s="2938">
        <f>Table!AC214/Table!$H214</f>
        <v>1.5767661027010982</v>
      </c>
      <c r="J26" s="2938">
        <f>Table!AD214/Table!$H214</f>
        <v>1.9074051875699249</v>
      </c>
      <c r="K26" s="2938">
        <f>Table!AE214/Table!$H214</f>
        <v>1.921250313948444</v>
      </c>
    </row>
    <row r="27" spans="2:11" x14ac:dyDescent="0.25">
      <c r="B27" t="s">
        <v>121</v>
      </c>
      <c r="C27" s="2938">
        <f>Table!H222/Table!H222</f>
        <v>1</v>
      </c>
      <c r="D27" s="2938">
        <f>Table!O222/Table!G222</f>
        <v>1.61389307850671</v>
      </c>
      <c r="E27" s="2938">
        <f>Table!Q222/Table!H222</f>
        <v>1.4355147392167136</v>
      </c>
      <c r="F27" s="2938">
        <f>Table!Y222/Table!$H222</f>
        <v>1.5166286162591518</v>
      </c>
      <c r="G27" s="2938">
        <f>Table!AA222/Table!$H222</f>
        <v>1.6026831645270665</v>
      </c>
      <c r="H27" s="2938">
        <f>Table!AB222/Table!$H222</f>
        <v>1.3618363009031655</v>
      </c>
      <c r="I27" s="2938">
        <f>Table!AC222/Table!$H222</f>
        <v>1.6084789519261831</v>
      </c>
      <c r="J27" s="2938">
        <f>Table!AD222/Table!$H222</f>
        <v>1.9522519416566451</v>
      </c>
      <c r="K27" s="2938">
        <f>Table!AE222/Table!$H222</f>
        <v>1.9577681196402539</v>
      </c>
    </row>
    <row r="28" spans="2:11" x14ac:dyDescent="0.25">
      <c r="B28" t="s">
        <v>111</v>
      </c>
      <c r="C28" s="2938"/>
      <c r="D28" s="2938"/>
      <c r="E28" s="2938"/>
      <c r="F28" s="2938"/>
      <c r="G28" s="2938"/>
      <c r="H28" s="2938"/>
      <c r="I28" s="2938"/>
      <c r="J28" s="2938"/>
      <c r="K28" s="2938"/>
    </row>
    <row r="29" spans="2:11" x14ac:dyDescent="0.25">
      <c r="C29" s="2938"/>
      <c r="D29" s="2938"/>
      <c r="E29" s="2938"/>
      <c r="F29" s="2938"/>
      <c r="G29" s="2938"/>
      <c r="H29" s="2938"/>
      <c r="I29" s="2938"/>
      <c r="J29" s="2938"/>
      <c r="K29" s="2938"/>
    </row>
    <row r="30" spans="2:11" x14ac:dyDescent="0.25">
      <c r="K30" s="2938"/>
    </row>
    <row r="32" spans="2:11" x14ac:dyDescent="0.25">
      <c r="B32" s="2938"/>
      <c r="C32" s="2938"/>
      <c r="D32" s="2938"/>
      <c r="E32" s="2938"/>
      <c r="F32" s="2938"/>
      <c r="G32" s="2938"/>
      <c r="H32" s="2938"/>
      <c r="I32" s="2938"/>
      <c r="J32" s="2938"/>
      <c r="K32" s="2938"/>
    </row>
    <row r="33" spans="2:11" x14ac:dyDescent="0.25">
      <c r="B33" s="2938"/>
      <c r="C33" s="2938"/>
      <c r="D33" s="2938"/>
      <c r="E33" s="2938"/>
      <c r="F33" s="2938"/>
      <c r="G33" s="2938"/>
      <c r="H33" s="2938"/>
      <c r="I33" s="2938"/>
      <c r="J33" s="2938"/>
      <c r="K33" s="2938"/>
    </row>
    <row r="34" spans="2:11" ht="16.5" x14ac:dyDescent="0.25">
      <c r="B34" s="3336"/>
      <c r="C34" s="3337">
        <v>2000</v>
      </c>
      <c r="D34" s="3338">
        <v>2007</v>
      </c>
      <c r="E34" s="3338">
        <v>2008</v>
      </c>
      <c r="F34" s="3338">
        <v>2017</v>
      </c>
      <c r="G34" s="3338">
        <v>2019</v>
      </c>
      <c r="H34" s="3338">
        <v>2020</v>
      </c>
      <c r="I34" s="3338">
        <v>2021</v>
      </c>
      <c r="J34" s="3338">
        <v>2022</v>
      </c>
      <c r="K34" s="3339">
        <v>2023</v>
      </c>
    </row>
    <row r="35" spans="2:11" ht="16.5" x14ac:dyDescent="0.25">
      <c r="B35" s="3331" t="s">
        <v>98</v>
      </c>
      <c r="C35" s="2942">
        <v>1</v>
      </c>
      <c r="D35" s="2943">
        <v>2.4630281690140845</v>
      </c>
      <c r="E35" s="2943">
        <v>1.7593423019431988</v>
      </c>
      <c r="F35" s="2943">
        <v>4.3931240657698059</v>
      </c>
      <c r="G35" s="2943">
        <v>7.5186846038863973</v>
      </c>
      <c r="H35" s="2943">
        <v>5.6801195814648731</v>
      </c>
      <c r="I35" s="2943">
        <v>7.4843049327354256</v>
      </c>
      <c r="J35" s="2943">
        <v>8.5246636771300448</v>
      </c>
      <c r="K35" s="2944">
        <v>10.533632286995516</v>
      </c>
    </row>
    <row r="36" spans="2:11" ht="16.5" x14ac:dyDescent="0.25">
      <c r="B36" s="3332" t="s">
        <v>106</v>
      </c>
      <c r="C36" s="2945">
        <v>1</v>
      </c>
      <c r="D36" s="2946">
        <v>2.1319073083778965</v>
      </c>
      <c r="E36" s="2946">
        <v>2.0045278137128073</v>
      </c>
      <c r="F36" s="2946">
        <v>5.6714100905562743</v>
      </c>
      <c r="G36" s="2946">
        <v>4.6219275549805952</v>
      </c>
      <c r="H36" s="2946">
        <v>4.0093790426908154</v>
      </c>
      <c r="I36" s="2946">
        <v>5.7894566623544632</v>
      </c>
      <c r="J36" s="2946">
        <v>5.5378395860284604</v>
      </c>
      <c r="K36" s="2947">
        <v>5.1652652005174646</v>
      </c>
    </row>
    <row r="37" spans="2:11" ht="16.5" x14ac:dyDescent="0.25">
      <c r="B37" s="3332" t="s">
        <v>93</v>
      </c>
      <c r="C37" s="2945">
        <v>1</v>
      </c>
      <c r="D37" s="2946">
        <v>4.39699863574352</v>
      </c>
      <c r="E37" s="2946">
        <v>2.1512915129151291</v>
      </c>
      <c r="F37" s="2946">
        <v>3.7985239852398522</v>
      </c>
      <c r="G37" s="2946">
        <v>5.1498154981549815</v>
      </c>
      <c r="H37" s="2946">
        <v>4.8627306273062727</v>
      </c>
      <c r="I37" s="2946">
        <v>5.3697416974169743</v>
      </c>
      <c r="J37" s="2946">
        <v>7.3498154981549817</v>
      </c>
      <c r="K37" s="2947">
        <v>9.3985239852398532</v>
      </c>
    </row>
    <row r="38" spans="2:11" ht="16.5" x14ac:dyDescent="0.25">
      <c r="B38" s="3332" t="s">
        <v>119</v>
      </c>
      <c r="C38" s="2945">
        <v>1</v>
      </c>
      <c r="D38" s="2946">
        <v>2.3096704484062669</v>
      </c>
      <c r="E38" s="2946">
        <v>2.0469878719597059</v>
      </c>
      <c r="F38" s="2946">
        <v>5.7124395254821394</v>
      </c>
      <c r="G38" s="2946">
        <v>4.4042680098084697</v>
      </c>
      <c r="H38" s="2946">
        <v>4.2830538803101597</v>
      </c>
      <c r="I38" s="2946">
        <v>5.2483928689774011</v>
      </c>
      <c r="J38" s="2946">
        <v>5.7300019882033268</v>
      </c>
      <c r="K38" s="2947"/>
    </row>
    <row r="39" spans="2:11" ht="16.5" x14ac:dyDescent="0.25">
      <c r="B39" s="3332" t="s">
        <v>235</v>
      </c>
      <c r="C39" s="2945">
        <v>1</v>
      </c>
      <c r="D39" s="2946">
        <v>2.2923954106618161</v>
      </c>
      <c r="E39" s="2946">
        <v>2.2319354774230944</v>
      </c>
      <c r="F39" s="2946">
        <v>4.138199844090428</v>
      </c>
      <c r="G39" s="2946">
        <v>4.7313308281196909</v>
      </c>
      <c r="H39" s="2946">
        <v>4.5319364768434305</v>
      </c>
      <c r="I39" s="2946">
        <v>4.8478982190329605</v>
      </c>
      <c r="J39" s="2946">
        <v>4.4920346199204459</v>
      </c>
      <c r="K39" s="2947">
        <v>4.1986247976173816</v>
      </c>
    </row>
    <row r="40" spans="2:11" ht="16.5" x14ac:dyDescent="0.25">
      <c r="B40" s="3332" t="s">
        <v>95</v>
      </c>
      <c r="C40" s="2945">
        <v>1</v>
      </c>
      <c r="D40" s="2946">
        <v>2.2385718918329456</v>
      </c>
      <c r="E40" s="2946">
        <v>1.4639904754509925</v>
      </c>
      <c r="F40" s="2946">
        <v>2.9616533374744418</v>
      </c>
      <c r="G40" s="2946">
        <v>3.48497295338665</v>
      </c>
      <c r="H40" s="2946">
        <v>3.6324507596345472</v>
      </c>
      <c r="I40" s="2946">
        <v>4.3978103890053575</v>
      </c>
      <c r="J40" s="2946">
        <v>4.6705101327742833</v>
      </c>
      <c r="K40" s="2947"/>
    </row>
    <row r="41" spans="2:11" ht="16.5" x14ac:dyDescent="0.25">
      <c r="B41" s="3332" t="s">
        <v>101</v>
      </c>
      <c r="C41" s="2945">
        <v>1</v>
      </c>
      <c r="D41" s="2946">
        <v>0.9901456726649529</v>
      </c>
      <c r="E41" s="2946">
        <v>0.81810744477774744</v>
      </c>
      <c r="F41" s="2946">
        <v>2.0698118352877013</v>
      </c>
      <c r="G41" s="2946">
        <v>2.3419689119170983</v>
      </c>
      <c r="H41" s="2946">
        <v>2.0070902645214073</v>
      </c>
      <c r="I41" s="2946">
        <v>4.2754295064085079</v>
      </c>
      <c r="J41" s="2946">
        <v>2.0289064630488136</v>
      </c>
      <c r="K41" s="2947"/>
    </row>
    <row r="42" spans="2:11" ht="16.5" x14ac:dyDescent="0.25">
      <c r="B42" s="3334" t="s">
        <v>96</v>
      </c>
      <c r="C42" s="2967">
        <v>1</v>
      </c>
      <c r="D42" s="2968">
        <v>2.413128765587782</v>
      </c>
      <c r="E42" s="2968">
        <v>2.3673664731031843</v>
      </c>
      <c r="F42" s="2968">
        <v>2.079765171335588</v>
      </c>
      <c r="G42" s="2968">
        <v>2.9231063748324932</v>
      </c>
      <c r="H42" s="2968">
        <v>2.6134260736392063</v>
      </c>
      <c r="I42" s="2968">
        <v>3.8880096994448343</v>
      </c>
      <c r="J42" s="2968">
        <v>3.9914491736328248</v>
      </c>
      <c r="K42" s="2969">
        <v>4.3094250526450129</v>
      </c>
    </row>
    <row r="43" spans="2:11" ht="16.5" x14ac:dyDescent="0.25">
      <c r="B43" s="3332" t="s">
        <v>118</v>
      </c>
      <c r="C43" s="2945">
        <v>1</v>
      </c>
      <c r="D43" s="2946">
        <v>2.6023559966607923</v>
      </c>
      <c r="E43" s="2946">
        <v>1.9939047052701999</v>
      </c>
      <c r="F43" s="2946">
        <v>2.8756411209395676</v>
      </c>
      <c r="G43" s="2946">
        <v>3.061175945885676</v>
      </c>
      <c r="H43" s="2946">
        <v>2.6382962907901581</v>
      </c>
      <c r="I43" s="2946">
        <v>3.2993384375232289</v>
      </c>
      <c r="J43" s="2946">
        <v>3.5303649743551624</v>
      </c>
      <c r="K43" s="2947"/>
    </row>
    <row r="44" spans="2:11" ht="16.5" x14ac:dyDescent="0.25">
      <c r="B44" s="3332" t="s">
        <v>94</v>
      </c>
      <c r="C44" s="2945">
        <v>1</v>
      </c>
      <c r="D44" s="2946">
        <v>2.6887261674495715</v>
      </c>
      <c r="E44" s="2946">
        <v>2.8320919689119171</v>
      </c>
      <c r="F44" s="2946">
        <v>3.8824481865284972</v>
      </c>
      <c r="G44" s="2946">
        <v>4.5165155440414511</v>
      </c>
      <c r="H44" s="2946">
        <v>3.4475388601036268</v>
      </c>
      <c r="I44" s="2946">
        <v>2.9170984455958551</v>
      </c>
      <c r="J44" s="2946">
        <v>3.3793717616580312</v>
      </c>
      <c r="K44" s="2947">
        <v>4.1813471502590671</v>
      </c>
    </row>
    <row r="45" spans="2:11" ht="16.5" x14ac:dyDescent="0.25">
      <c r="B45" s="3332" t="s">
        <v>105</v>
      </c>
      <c r="C45" s="2945">
        <v>1</v>
      </c>
      <c r="D45" s="2946">
        <v>1.5609756097560976</v>
      </c>
      <c r="E45" s="2946">
        <v>1.7307692307692308</v>
      </c>
      <c r="F45" s="2946">
        <v>1.9358974358974359</v>
      </c>
      <c r="G45" s="2946">
        <v>2.2692307692307692</v>
      </c>
      <c r="H45" s="2946">
        <v>1.8846153846153846</v>
      </c>
      <c r="I45" s="2946">
        <v>2.4743589743589745</v>
      </c>
      <c r="J45" s="2946">
        <v>2.8205128205128207</v>
      </c>
      <c r="K45" s="2947">
        <v>2.7820512820512819</v>
      </c>
    </row>
    <row r="46" spans="2:11" ht="16.5" x14ac:dyDescent="0.25">
      <c r="B46" s="3332" t="s">
        <v>102</v>
      </c>
      <c r="C46" s="2945">
        <v>1</v>
      </c>
      <c r="D46" s="2946">
        <v>2.2198908938313049</v>
      </c>
      <c r="E46" s="2946">
        <v>1.7445034116755118</v>
      </c>
      <c r="F46" s="2946">
        <v>2.2763457164518575</v>
      </c>
      <c r="G46" s="2946">
        <v>2.382297194844579</v>
      </c>
      <c r="H46" s="2946">
        <v>2.5303260045489009</v>
      </c>
      <c r="I46" s="2946">
        <v>2.4258908263836241</v>
      </c>
      <c r="J46" s="2946">
        <v>3.081690674753601</v>
      </c>
      <c r="K46" s="2947">
        <v>3.3995451099317666</v>
      </c>
    </row>
    <row r="47" spans="2:11" ht="16.5" x14ac:dyDescent="0.25">
      <c r="B47" s="3332" t="s">
        <v>100</v>
      </c>
      <c r="C47" s="2945">
        <v>1</v>
      </c>
      <c r="D47" s="2946">
        <v>1.9020929905885657</v>
      </c>
      <c r="E47" s="2946">
        <v>1.6222431414739107</v>
      </c>
      <c r="F47" s="2946">
        <v>1.7140935987089834</v>
      </c>
      <c r="G47" s="2946">
        <v>2.4634211941904249</v>
      </c>
      <c r="H47" s="2946">
        <v>2.1541151156535774</v>
      </c>
      <c r="I47" s="2946">
        <v>2.2042764927380314</v>
      </c>
      <c r="J47" s="2946">
        <v>2.4753899946207638</v>
      </c>
      <c r="K47" s="2947">
        <v>2.8969876277568587</v>
      </c>
    </row>
    <row r="48" spans="2:11" ht="16.5" x14ac:dyDescent="0.25">
      <c r="B48" s="3332" t="s">
        <v>92</v>
      </c>
      <c r="C48" s="2945">
        <v>1</v>
      </c>
      <c r="D48" s="2946">
        <v>1.620414467756468</v>
      </c>
      <c r="E48" s="2946">
        <v>1.2428209459459461</v>
      </c>
      <c r="F48" s="2946">
        <v>1.6441089527027026</v>
      </c>
      <c r="G48" s="2946">
        <v>1.8373099662162162</v>
      </c>
      <c r="H48" s="2946">
        <v>1.6804265202702702</v>
      </c>
      <c r="I48" s="2946">
        <v>2.1108530405405403</v>
      </c>
      <c r="J48" s="2946">
        <v>2.3911528716216215</v>
      </c>
      <c r="K48" s="2947">
        <v>2.4742398648648649</v>
      </c>
    </row>
    <row r="49" spans="2:11" ht="16.5" x14ac:dyDescent="0.25">
      <c r="B49" s="3332" t="s">
        <v>104</v>
      </c>
      <c r="C49" s="2945">
        <v>1</v>
      </c>
      <c r="D49" s="2946">
        <v>1.7539386769200433</v>
      </c>
      <c r="E49" s="2946">
        <v>1.2959641942949987</v>
      </c>
      <c r="F49" s="2946">
        <v>1.8448521635168069</v>
      </c>
      <c r="G49" s="2946">
        <v>2.2240309008139052</v>
      </c>
      <c r="H49" s="2946">
        <v>1.7951352534260789</v>
      </c>
      <c r="I49" s="2946">
        <v>2.074056563124318</v>
      </c>
      <c r="J49" s="2946">
        <v>2.1870721315235917</v>
      </c>
      <c r="K49" s="2947">
        <v>2.414651188541828</v>
      </c>
    </row>
    <row r="50" spans="2:11" ht="16.5" x14ac:dyDescent="0.25">
      <c r="B50" s="3332" t="s">
        <v>107</v>
      </c>
      <c r="C50" s="2945">
        <v>1</v>
      </c>
      <c r="D50" s="2946">
        <v>1.3971456259360409</v>
      </c>
      <c r="E50" s="2946">
        <v>0.96324003611505227</v>
      </c>
      <c r="F50" s="2946">
        <v>2.0332129498258737</v>
      </c>
      <c r="G50" s="2946">
        <v>2.0050303108474141</v>
      </c>
      <c r="H50" s="2946">
        <v>2.0479814265445633</v>
      </c>
      <c r="I50" s="2946">
        <v>2.0362440345672641</v>
      </c>
      <c r="J50" s="2946">
        <v>2.1217593189733006</v>
      </c>
      <c r="K50" s="2947">
        <v>2.1206629691732233</v>
      </c>
    </row>
    <row r="51" spans="2:11" ht="16.5" x14ac:dyDescent="0.25">
      <c r="B51" s="3332" t="s">
        <v>90</v>
      </c>
      <c r="C51" s="2945">
        <v>1</v>
      </c>
      <c r="D51" s="2946">
        <v>1.8021315634335526</v>
      </c>
      <c r="E51" s="2946">
        <v>1.728052440917716</v>
      </c>
      <c r="F51" s="2946">
        <v>1.8243436260134553</v>
      </c>
      <c r="G51" s="2946">
        <v>1.8188787303777816</v>
      </c>
      <c r="H51" s="2946">
        <v>1.5915680524409177</v>
      </c>
      <c r="I51" s="2946">
        <v>1.8544350526134208</v>
      </c>
      <c r="J51" s="2946">
        <v>2.4472382266689667</v>
      </c>
      <c r="K51" s="2947">
        <v>2.3557426254959464</v>
      </c>
    </row>
    <row r="52" spans="2:11" ht="16.5" x14ac:dyDescent="0.25">
      <c r="B52" s="3333" t="s">
        <v>121</v>
      </c>
      <c r="C52" s="3328">
        <v>1</v>
      </c>
      <c r="D52" s="3329">
        <v>1.61389307850671</v>
      </c>
      <c r="E52" s="3329">
        <v>1.4355147392167136</v>
      </c>
      <c r="F52" s="3329">
        <v>1.5166286162591518</v>
      </c>
      <c r="G52" s="3329">
        <v>1.6026831645270665</v>
      </c>
      <c r="H52" s="3329">
        <v>1.3618363009031655</v>
      </c>
      <c r="I52" s="3329">
        <v>1.6084789519261831</v>
      </c>
      <c r="J52" s="3329">
        <v>1.9522519416566451</v>
      </c>
      <c r="K52" s="3330">
        <v>1.9577681196402539</v>
      </c>
    </row>
    <row r="53" spans="2:11" ht="16.5" x14ac:dyDescent="0.25">
      <c r="B53" s="3332" t="s">
        <v>114</v>
      </c>
      <c r="C53" s="2945">
        <v>1</v>
      </c>
      <c r="D53" s="2946">
        <v>1.5699158294868314</v>
      </c>
      <c r="E53" s="2946">
        <v>0.96545226130653261</v>
      </c>
      <c r="F53" s="2946">
        <v>1.4501675041876048</v>
      </c>
      <c r="G53" s="2946">
        <v>1.5835427135678393</v>
      </c>
      <c r="H53" s="2946">
        <v>1.426716917922948</v>
      </c>
      <c r="I53" s="2946">
        <v>1.5940117252931323</v>
      </c>
      <c r="J53" s="2946">
        <v>1.7855946398659968</v>
      </c>
      <c r="K53" s="2947">
        <v>1.9133165829145728</v>
      </c>
    </row>
    <row r="54" spans="2:11" ht="16.5" x14ac:dyDescent="0.25">
      <c r="B54" s="3333" t="s">
        <v>109</v>
      </c>
      <c r="C54" s="3328">
        <v>1</v>
      </c>
      <c r="D54" s="3329">
        <v>1.6150493748162495</v>
      </c>
      <c r="E54" s="3329">
        <v>1.4417283147247528</v>
      </c>
      <c r="F54" s="3329">
        <v>1.4933614174486838</v>
      </c>
      <c r="G54" s="3329">
        <v>1.5688488937598466</v>
      </c>
      <c r="H54" s="3329">
        <v>1.335510993903692</v>
      </c>
      <c r="I54" s="3329">
        <v>1.5767661027010982</v>
      </c>
      <c r="J54" s="3329">
        <v>1.9074051875699249</v>
      </c>
      <c r="K54" s="3330">
        <v>1.921250313948444</v>
      </c>
    </row>
    <row r="55" spans="2:11" ht="16.5" x14ac:dyDescent="0.25">
      <c r="B55" s="3332" t="s">
        <v>108</v>
      </c>
      <c r="C55" s="2945">
        <v>1</v>
      </c>
      <c r="D55" s="2946">
        <v>2.2189097103918227</v>
      </c>
      <c r="E55" s="2946">
        <v>2.0380194518125552</v>
      </c>
      <c r="F55" s="2946">
        <v>1.6118479221927497</v>
      </c>
      <c r="G55" s="2946">
        <v>1.7780725022104333</v>
      </c>
      <c r="H55" s="2946">
        <v>1.7046861184792219</v>
      </c>
      <c r="I55" s="2946">
        <v>1.4827586206896552</v>
      </c>
      <c r="J55" s="2946">
        <v>1.9478337754199824</v>
      </c>
      <c r="K55" s="2947">
        <v>2.4350132625994694</v>
      </c>
    </row>
    <row r="56" spans="2:11" ht="16.5" x14ac:dyDescent="0.25">
      <c r="B56" s="3332" t="s">
        <v>103</v>
      </c>
      <c r="C56" s="2945">
        <v>1</v>
      </c>
      <c r="D56" s="2946">
        <v>1.3416397184706106</v>
      </c>
      <c r="E56" s="2946">
        <v>1.389516129032258</v>
      </c>
      <c r="F56" s="2946">
        <v>1.4159274193548388</v>
      </c>
      <c r="G56" s="2946">
        <v>1.5058467741935484</v>
      </c>
      <c r="H56" s="2946">
        <v>1.3332661290322581</v>
      </c>
      <c r="I56" s="2946">
        <v>1.2897177419354839</v>
      </c>
      <c r="J56" s="2946">
        <v>1.5633064516129032</v>
      </c>
      <c r="K56" s="2947">
        <v>1.5391129032258064</v>
      </c>
    </row>
    <row r="57" spans="2:11" ht="16.5" x14ac:dyDescent="0.25">
      <c r="B57" s="3332" t="s">
        <v>97</v>
      </c>
      <c r="C57" s="2945">
        <v>1</v>
      </c>
      <c r="D57" s="2946">
        <v>1.1875574624578609</v>
      </c>
      <c r="E57" s="2946">
        <v>1.2</v>
      </c>
      <c r="F57" s="2946">
        <v>0.99794419970631421</v>
      </c>
      <c r="G57" s="2946">
        <v>1.0229074889867842</v>
      </c>
      <c r="H57" s="2946">
        <v>1.0525697503671072</v>
      </c>
      <c r="I57" s="2946">
        <v>1.2226138032305434</v>
      </c>
      <c r="J57" s="2946">
        <v>1.7515418502202642</v>
      </c>
      <c r="K57" s="2947">
        <v>1.758590308370044</v>
      </c>
    </row>
    <row r="58" spans="2:11" ht="16.5" x14ac:dyDescent="0.25">
      <c r="B58" s="3332" t="s">
        <v>91</v>
      </c>
      <c r="C58" s="2945">
        <v>1</v>
      </c>
      <c r="D58" s="2946">
        <v>1.6324850864607718</v>
      </c>
      <c r="E58" s="2946">
        <v>1.2611704085388296</v>
      </c>
      <c r="F58" s="2946">
        <v>1.159735001840265</v>
      </c>
      <c r="G58" s="2946">
        <v>1.1871917556128082</v>
      </c>
      <c r="H58" s="2946">
        <v>0.69657710710342291</v>
      </c>
      <c r="I58" s="2946">
        <v>1.0471107839528893</v>
      </c>
      <c r="J58" s="2946">
        <v>1.3394184762605814</v>
      </c>
      <c r="K58" s="2947">
        <v>1.3483253588516746</v>
      </c>
    </row>
    <row r="59" spans="2:11" ht="16.5" x14ac:dyDescent="0.25">
      <c r="B59" s="3335" t="s">
        <v>99</v>
      </c>
      <c r="C59" s="3077">
        <v>1</v>
      </c>
      <c r="D59" s="3078">
        <v>1.2452250425076057</v>
      </c>
      <c r="E59" s="3078">
        <v>1.0181815492040949</v>
      </c>
      <c r="F59" s="3078">
        <v>0.96898485117462574</v>
      </c>
      <c r="G59" s="3078">
        <v>0.99380880525474879</v>
      </c>
      <c r="H59" s="3078">
        <v>0.81675690869282203</v>
      </c>
      <c r="I59" s="3078">
        <v>0.94026273744008526</v>
      </c>
      <c r="J59" s="3078">
        <v>0.98857920587016979</v>
      </c>
      <c r="K59" s="3079">
        <v>1.0421548612343925</v>
      </c>
    </row>
    <row r="60" spans="2:11" x14ac:dyDescent="0.25">
      <c r="B60" s="3211" t="s">
        <v>238</v>
      </c>
      <c r="C60" s="2938"/>
      <c r="D60" s="2938"/>
      <c r="E60" s="2938"/>
      <c r="F60" s="2938"/>
      <c r="G60" s="2938"/>
      <c r="H60" s="2938"/>
      <c r="I60" s="2938"/>
      <c r="J60" s="2938"/>
      <c r="K60" s="2938"/>
    </row>
    <row r="61" spans="2:11" x14ac:dyDescent="0.25">
      <c r="B61" s="2938"/>
      <c r="C61" s="2938"/>
      <c r="D61" s="2938"/>
      <c r="E61" s="2938"/>
      <c r="F61" s="2938"/>
      <c r="G61" s="2938"/>
      <c r="H61" s="2938"/>
      <c r="I61" s="2938"/>
      <c r="J61" s="2938"/>
      <c r="K61" s="2938"/>
    </row>
    <row r="63" spans="2:11" ht="18" customHeight="1" x14ac:dyDescent="0.25"/>
  </sheetData>
  <sortState ref="B35:K59">
    <sortCondition descending="1" ref="I35:I59"/>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24</vt:i4>
      </vt:variant>
    </vt:vector>
  </HeadingPairs>
  <TitlesOfParts>
    <vt:vector size="24" baseType="lpstr">
      <vt:lpstr>Table</vt:lpstr>
      <vt:lpstr>Table (2)</vt:lpstr>
      <vt:lpstr>taux de marge</vt:lpstr>
      <vt:lpstr>taux de marge (2)</vt:lpstr>
      <vt:lpstr>taux d'autofinancement</vt:lpstr>
      <vt:lpstr>revenus distrubés de sociétes</vt:lpstr>
      <vt:lpstr>revenus distrubés de sociét (v)</vt:lpstr>
      <vt:lpstr>revenus distrubés ménages reçu</vt:lpstr>
      <vt:lpstr>revenus distrubés ménages r (p)</vt:lpstr>
      <vt:lpstr>dividen distrubés ménages recu</vt:lpstr>
      <vt:lpstr>VA eurostat</vt:lpstr>
      <vt:lpstr>revenus versé de sociét (VA)</vt:lpstr>
      <vt:lpstr>revenus recu de sociét (VA (2)</vt:lpstr>
      <vt:lpstr>EBE eurostat</vt:lpstr>
      <vt:lpstr> revenus distribués verEurostat</vt:lpstr>
      <vt:lpstr> revenus distribués recuEuro </vt:lpstr>
      <vt:lpstr>revenus reçus de sociét (2)</vt:lpstr>
      <vt:lpstr> épargen brute eurost</vt:lpstr>
      <vt:lpstr>FBCF eurostat</vt:lpstr>
      <vt:lpstr>Dividendes versés eurosatt</vt:lpstr>
      <vt:lpstr>revenus distibués recus ménages</vt:lpstr>
      <vt:lpstr>dividendes recu sménages eurost</vt:lpstr>
      <vt:lpstr>ménages OCDE</vt:lpstr>
      <vt:lpstr>Overview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pc</cp:lastModifiedBy>
  <dcterms:created xsi:type="dcterms:W3CDTF">2024-12-07T12:23:08Z</dcterms:created>
  <dcterms:modified xsi:type="dcterms:W3CDTF">2025-12-17T12:55:27Z</dcterms:modified>
</cp:coreProperties>
</file>