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2CD51B22-F9C6-45F2-BCBD-BFE3A5F45C6A}" xr6:coauthVersionLast="36" xr6:coauthVersionMax="36" xr10:uidLastSave="{00000000-0000-0000-0000-000000000000}"/>
  <bookViews>
    <workbookView xWindow="0" yWindow="0" windowWidth="21600" windowHeight="8865" activeTab="5" xr2:uid="{00000000-000D-0000-FFFF-FFFF00000000}"/>
  </bookViews>
  <sheets>
    <sheet name="Sommaire" sheetId="1" r:id="rId1"/>
    <sheet name="Structure" sheetId="2" r:id="rId2"/>
    <sheet name="FBCF" sheetId="3" r:id="rId3"/>
    <sheet name="REM salariés" sheetId="4" r:id="rId4"/>
    <sheet name="Revenus distribués versés SNF" sheetId="5" r:id="rId5"/>
    <sheet name="EBE" sheetId="6" r:id="rId6"/>
    <sheet name="Revenus distribués reçus SNF" sheetId="7" r:id="rId7"/>
    <sheet name="Revenus distribués reçus ménage" sheetId="8" r:id="rId8"/>
    <sheet name="revenus distribués reçus snf+mé" sheetId="9" r:id="rId9"/>
    <sheet name="soldes Revenus distribués SNF" sheetId="11" r:id="rId10"/>
  </sheets>
  <calcPr calcId="191029"/>
</workbook>
</file>

<file path=xl/calcChain.xml><?xml version="1.0" encoding="utf-8"?>
<calcChain xmlns="http://schemas.openxmlformats.org/spreadsheetml/2006/main">
  <c r="I23" i="6" l="1"/>
  <c r="I24" i="6"/>
  <c r="I25" i="6"/>
  <c r="I26" i="6"/>
  <c r="I27" i="6"/>
  <c r="I28" i="6"/>
  <c r="I29" i="6"/>
  <c r="I30" i="6"/>
  <c r="I31" i="6"/>
  <c r="H24" i="6"/>
  <c r="H25" i="6"/>
  <c r="H26" i="6"/>
  <c r="H27" i="6"/>
  <c r="H28" i="6"/>
  <c r="H29" i="6"/>
  <c r="H30" i="6"/>
  <c r="H31" i="6"/>
  <c r="H23" i="6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I42" i="6" l="1"/>
  <c r="I42" i="3"/>
  <c r="I42" i="4"/>
  <c r="I38" i="4"/>
  <c r="H42" i="4"/>
  <c r="H38" i="4"/>
  <c r="I38" i="3"/>
  <c r="H42" i="3"/>
  <c r="H40" i="3"/>
  <c r="H41" i="6"/>
  <c r="H37" i="6"/>
  <c r="G24" i="8"/>
  <c r="H24" i="8"/>
  <c r="H36" i="8" s="1"/>
  <c r="I24" i="8"/>
  <c r="G25" i="8"/>
  <c r="H25" i="8"/>
  <c r="H37" i="8" s="1"/>
  <c r="I25" i="8"/>
  <c r="I37" i="8" s="1"/>
  <c r="G26" i="8"/>
  <c r="H26" i="8"/>
  <c r="I26" i="8"/>
  <c r="I38" i="8" s="1"/>
  <c r="G27" i="8"/>
  <c r="G39" i="8" s="1"/>
  <c r="H27" i="8"/>
  <c r="I27" i="8"/>
  <c r="G28" i="8"/>
  <c r="H28" i="8"/>
  <c r="I28" i="8"/>
  <c r="G29" i="8"/>
  <c r="H29" i="8"/>
  <c r="H29" i="9" s="1"/>
  <c r="I29" i="8"/>
  <c r="I29" i="9" s="1"/>
  <c r="G30" i="8"/>
  <c r="H30" i="8"/>
  <c r="I30" i="8"/>
  <c r="G31" i="8"/>
  <c r="H31" i="8"/>
  <c r="I31" i="8"/>
  <c r="G32" i="8"/>
  <c r="H32" i="8"/>
  <c r="I32" i="8"/>
  <c r="H24" i="7"/>
  <c r="I24" i="7"/>
  <c r="H25" i="7"/>
  <c r="H25" i="9" s="1"/>
  <c r="I25" i="7"/>
  <c r="H26" i="7"/>
  <c r="H26" i="9" s="1"/>
  <c r="I26" i="7"/>
  <c r="I38" i="7" s="1"/>
  <c r="H27" i="7"/>
  <c r="H27" i="9" s="1"/>
  <c r="I27" i="7"/>
  <c r="H28" i="7"/>
  <c r="I28" i="7"/>
  <c r="H30" i="7"/>
  <c r="H30" i="9" s="1"/>
  <c r="I30" i="7"/>
  <c r="H31" i="7"/>
  <c r="H31" i="9" s="1"/>
  <c r="I31" i="7"/>
  <c r="I43" i="7" s="1"/>
  <c r="H32" i="7"/>
  <c r="H32" i="9" s="1"/>
  <c r="I32" i="7"/>
  <c r="H24" i="5"/>
  <c r="I24" i="5"/>
  <c r="I36" i="5" s="1"/>
  <c r="H25" i="5"/>
  <c r="H37" i="5" s="1"/>
  <c r="I25" i="5"/>
  <c r="H26" i="5"/>
  <c r="I26" i="5"/>
  <c r="H27" i="5"/>
  <c r="H39" i="5" s="1"/>
  <c r="I27" i="5"/>
  <c r="H28" i="5"/>
  <c r="I28" i="5"/>
  <c r="I40" i="5" s="1"/>
  <c r="H29" i="5"/>
  <c r="H41" i="5" s="1"/>
  <c r="I29" i="5"/>
  <c r="H30" i="5"/>
  <c r="I30" i="5"/>
  <c r="H31" i="5"/>
  <c r="H43" i="5" s="1"/>
  <c r="I31" i="5"/>
  <c r="H32" i="5"/>
  <c r="I32" i="5"/>
  <c r="I44" i="5" s="1"/>
  <c r="G33" i="11"/>
  <c r="G29" i="9"/>
  <c r="F33" i="8"/>
  <c r="E33" i="8"/>
  <c r="D33" i="8"/>
  <c r="D45" i="8" s="1"/>
  <c r="C33" i="8"/>
  <c r="F32" i="8"/>
  <c r="E32" i="8"/>
  <c r="D32" i="8"/>
  <c r="D44" i="8" s="1"/>
  <c r="C32" i="8"/>
  <c r="F31" i="8"/>
  <c r="E31" i="8"/>
  <c r="D31" i="8"/>
  <c r="D43" i="8" s="1"/>
  <c r="C31" i="8"/>
  <c r="F30" i="8"/>
  <c r="E30" i="8"/>
  <c r="D30" i="8"/>
  <c r="D42" i="8" s="1"/>
  <c r="C30" i="8"/>
  <c r="F29" i="8"/>
  <c r="E29" i="8"/>
  <c r="D29" i="8"/>
  <c r="D41" i="8" s="1"/>
  <c r="C29" i="8"/>
  <c r="F28" i="8"/>
  <c r="E28" i="8"/>
  <c r="D28" i="8"/>
  <c r="D40" i="8" s="1"/>
  <c r="C28" i="8"/>
  <c r="F27" i="8"/>
  <c r="E27" i="8"/>
  <c r="D27" i="8"/>
  <c r="D39" i="8" s="1"/>
  <c r="C27" i="8"/>
  <c r="C39" i="8" s="1"/>
  <c r="F26" i="8"/>
  <c r="E26" i="8"/>
  <c r="D26" i="8"/>
  <c r="C26" i="8"/>
  <c r="F25" i="8"/>
  <c r="E25" i="8"/>
  <c r="D25" i="8"/>
  <c r="D37" i="8" s="1"/>
  <c r="C25" i="8"/>
  <c r="F24" i="8"/>
  <c r="E24" i="8"/>
  <c r="D24" i="8"/>
  <c r="D36" i="8" s="1"/>
  <c r="F33" i="7"/>
  <c r="E33" i="7"/>
  <c r="D33" i="7"/>
  <c r="D33" i="9" s="1"/>
  <c r="C33" i="7"/>
  <c r="G32" i="7"/>
  <c r="F32" i="7"/>
  <c r="F32" i="9" s="1"/>
  <c r="E32" i="7"/>
  <c r="D32" i="7"/>
  <c r="D44" i="7" s="1"/>
  <c r="C32" i="7"/>
  <c r="G31" i="7"/>
  <c r="F31" i="7"/>
  <c r="E31" i="7"/>
  <c r="D31" i="7"/>
  <c r="D43" i="7" s="1"/>
  <c r="C31" i="7"/>
  <c r="G30" i="7"/>
  <c r="F30" i="7"/>
  <c r="E30" i="7"/>
  <c r="D30" i="7"/>
  <c r="D42" i="7" s="1"/>
  <c r="C30" i="7"/>
  <c r="F29" i="7"/>
  <c r="E29" i="7"/>
  <c r="D29" i="7"/>
  <c r="D41" i="7" s="1"/>
  <c r="C29" i="7"/>
  <c r="C41" i="7" s="1"/>
  <c r="G28" i="7"/>
  <c r="F28" i="7"/>
  <c r="F28" i="9" s="1"/>
  <c r="E28" i="7"/>
  <c r="D28" i="7"/>
  <c r="D40" i="7" s="1"/>
  <c r="C28" i="7"/>
  <c r="G27" i="7"/>
  <c r="F27" i="7"/>
  <c r="E27" i="7"/>
  <c r="D27" i="7"/>
  <c r="D39" i="7" s="1"/>
  <c r="C27" i="7"/>
  <c r="G26" i="7"/>
  <c r="F26" i="7"/>
  <c r="E26" i="7"/>
  <c r="D26" i="7"/>
  <c r="D38" i="7" s="1"/>
  <c r="C26" i="7"/>
  <c r="G25" i="7"/>
  <c r="G37" i="7" s="1"/>
  <c r="F25" i="7"/>
  <c r="E25" i="7"/>
  <c r="D25" i="7"/>
  <c r="D37" i="7" s="1"/>
  <c r="C25" i="7"/>
  <c r="C37" i="7" s="1"/>
  <c r="G24" i="7"/>
  <c r="F24" i="7"/>
  <c r="E24" i="7"/>
  <c r="D24" i="7"/>
  <c r="D36" i="7" s="1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D42" i="6" s="1"/>
  <c r="C30" i="6"/>
  <c r="G29" i="6"/>
  <c r="F29" i="6"/>
  <c r="E29" i="6"/>
  <c r="D29" i="6"/>
  <c r="C29" i="6"/>
  <c r="C41" i="6" s="1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H38" i="6" s="1"/>
  <c r="C26" i="6"/>
  <c r="G25" i="6"/>
  <c r="F25" i="6"/>
  <c r="E25" i="6"/>
  <c r="D25" i="6"/>
  <c r="D37" i="6" s="1"/>
  <c r="C25" i="6"/>
  <c r="C37" i="6" s="1"/>
  <c r="G24" i="6"/>
  <c r="F24" i="6"/>
  <c r="E24" i="6"/>
  <c r="D24" i="6"/>
  <c r="C24" i="6"/>
  <c r="G23" i="6"/>
  <c r="F23" i="6"/>
  <c r="E23" i="6"/>
  <c r="D23" i="6"/>
  <c r="F33" i="4"/>
  <c r="E33" i="4"/>
  <c r="D33" i="4"/>
  <c r="C33" i="4"/>
  <c r="G32" i="4"/>
  <c r="F32" i="4"/>
  <c r="E32" i="4"/>
  <c r="D32" i="4"/>
  <c r="D44" i="4" s="1"/>
  <c r="C32" i="4"/>
  <c r="G31" i="4"/>
  <c r="F31" i="4"/>
  <c r="E31" i="4"/>
  <c r="D31" i="4"/>
  <c r="C31" i="4"/>
  <c r="G30" i="4"/>
  <c r="G42" i="4" s="1"/>
  <c r="F30" i="4"/>
  <c r="E30" i="4"/>
  <c r="E42" i="4" s="1"/>
  <c r="D30" i="4"/>
  <c r="D42" i="4" s="1"/>
  <c r="C30" i="4"/>
  <c r="C42" i="4" s="1"/>
  <c r="G29" i="4"/>
  <c r="F29" i="4"/>
  <c r="E29" i="4"/>
  <c r="D29" i="4"/>
  <c r="C29" i="4"/>
  <c r="G28" i="4"/>
  <c r="F28" i="4"/>
  <c r="E28" i="4"/>
  <c r="D28" i="4"/>
  <c r="D40" i="4" s="1"/>
  <c r="C28" i="4"/>
  <c r="G27" i="4"/>
  <c r="F27" i="4"/>
  <c r="E27" i="4"/>
  <c r="D27" i="4"/>
  <c r="C27" i="4"/>
  <c r="G26" i="4"/>
  <c r="G38" i="4" s="1"/>
  <c r="F26" i="4"/>
  <c r="E26" i="4"/>
  <c r="D26" i="4"/>
  <c r="D38" i="4" s="1"/>
  <c r="C26" i="4"/>
  <c r="C38" i="4" s="1"/>
  <c r="G25" i="4"/>
  <c r="F25" i="4"/>
  <c r="E25" i="4"/>
  <c r="D25" i="4"/>
  <c r="C25" i="4"/>
  <c r="G24" i="4"/>
  <c r="F24" i="4"/>
  <c r="E24" i="4"/>
  <c r="D24" i="4"/>
  <c r="D36" i="4" s="1"/>
  <c r="F33" i="3"/>
  <c r="E33" i="3"/>
  <c r="D33" i="3"/>
  <c r="C33" i="3"/>
  <c r="C45" i="3" s="1"/>
  <c r="G32" i="3"/>
  <c r="F32" i="3"/>
  <c r="E32" i="3"/>
  <c r="D32" i="3"/>
  <c r="D44" i="3" s="1"/>
  <c r="C32" i="3"/>
  <c r="G31" i="3"/>
  <c r="F31" i="3"/>
  <c r="E31" i="3"/>
  <c r="D31" i="3"/>
  <c r="C31" i="3"/>
  <c r="G30" i="3"/>
  <c r="F30" i="3"/>
  <c r="E30" i="3"/>
  <c r="D30" i="3"/>
  <c r="D42" i="3" s="1"/>
  <c r="C30" i="3"/>
  <c r="G29" i="3"/>
  <c r="G41" i="3" s="1"/>
  <c r="F29" i="3"/>
  <c r="E29" i="3"/>
  <c r="D29" i="3"/>
  <c r="C29" i="3"/>
  <c r="C41" i="3" s="1"/>
  <c r="G28" i="3"/>
  <c r="F28" i="3"/>
  <c r="E28" i="3"/>
  <c r="D28" i="3"/>
  <c r="D40" i="3" s="1"/>
  <c r="C28" i="3"/>
  <c r="G27" i="3"/>
  <c r="F27" i="3"/>
  <c r="E27" i="3"/>
  <c r="D27" i="3"/>
  <c r="C27" i="3"/>
  <c r="G26" i="3"/>
  <c r="F26" i="3"/>
  <c r="E26" i="3"/>
  <c r="D26" i="3"/>
  <c r="D38" i="3" s="1"/>
  <c r="C26" i="3"/>
  <c r="G25" i="3"/>
  <c r="G37" i="3" s="1"/>
  <c r="F25" i="3"/>
  <c r="E25" i="3"/>
  <c r="D25" i="3"/>
  <c r="C25" i="3"/>
  <c r="C37" i="3" s="1"/>
  <c r="G24" i="3"/>
  <c r="F24" i="3"/>
  <c r="E24" i="3"/>
  <c r="D24" i="3"/>
  <c r="D36" i="3" s="1"/>
  <c r="F24" i="5"/>
  <c r="F25" i="5"/>
  <c r="F25" i="11" s="1"/>
  <c r="F26" i="5"/>
  <c r="F27" i="5"/>
  <c r="F28" i="5"/>
  <c r="F29" i="5"/>
  <c r="F30" i="5"/>
  <c r="F31" i="5"/>
  <c r="F32" i="5"/>
  <c r="F33" i="5"/>
  <c r="F33" i="11" s="1"/>
  <c r="D24" i="5"/>
  <c r="D36" i="5" s="1"/>
  <c r="E24" i="5"/>
  <c r="G24" i="5"/>
  <c r="G24" i="11" s="1"/>
  <c r="D25" i="5"/>
  <c r="D37" i="5" s="1"/>
  <c r="E25" i="5"/>
  <c r="G25" i="5"/>
  <c r="D26" i="5"/>
  <c r="D38" i="5" s="1"/>
  <c r="E26" i="5"/>
  <c r="E26" i="11" s="1"/>
  <c r="G26" i="5"/>
  <c r="D27" i="5"/>
  <c r="D39" i="5" s="1"/>
  <c r="E27" i="5"/>
  <c r="G27" i="5"/>
  <c r="D28" i="5"/>
  <c r="D40" i="5" s="1"/>
  <c r="E28" i="5"/>
  <c r="G28" i="5"/>
  <c r="D29" i="5"/>
  <c r="D41" i="5" s="1"/>
  <c r="E29" i="5"/>
  <c r="G29" i="5"/>
  <c r="G29" i="11" s="1"/>
  <c r="D30" i="5"/>
  <c r="D42" i="5" s="1"/>
  <c r="E30" i="5"/>
  <c r="G30" i="5"/>
  <c r="D31" i="5"/>
  <c r="D43" i="5" s="1"/>
  <c r="E31" i="5"/>
  <c r="G31" i="5"/>
  <c r="D32" i="5"/>
  <c r="D44" i="5" s="1"/>
  <c r="E32" i="5"/>
  <c r="G32" i="5"/>
  <c r="G32" i="11" s="1"/>
  <c r="D33" i="5"/>
  <c r="D45" i="5" s="1"/>
  <c r="E33" i="5"/>
  <c r="C25" i="5"/>
  <c r="C26" i="5"/>
  <c r="C38" i="5" s="1"/>
  <c r="C27" i="5"/>
  <c r="C28" i="5"/>
  <c r="C40" i="5" s="1"/>
  <c r="C29" i="5"/>
  <c r="C30" i="5"/>
  <c r="C42" i="5" s="1"/>
  <c r="C31" i="5"/>
  <c r="C32" i="5"/>
  <c r="C44" i="5" s="1"/>
  <c r="C33" i="5"/>
  <c r="C33" i="11" s="1"/>
  <c r="D43" i="4" l="1"/>
  <c r="H43" i="4"/>
  <c r="I43" i="4"/>
  <c r="C25" i="11"/>
  <c r="G25" i="11"/>
  <c r="F31" i="11"/>
  <c r="D39" i="6"/>
  <c r="I39" i="6"/>
  <c r="I40" i="7"/>
  <c r="I36" i="7"/>
  <c r="I42" i="8"/>
  <c r="I40" i="3"/>
  <c r="H36" i="4"/>
  <c r="G42" i="5"/>
  <c r="G38" i="5"/>
  <c r="D37" i="3"/>
  <c r="H37" i="3"/>
  <c r="I37" i="3"/>
  <c r="D41" i="3"/>
  <c r="H41" i="3"/>
  <c r="I41" i="3"/>
  <c r="D37" i="4"/>
  <c r="H37" i="4"/>
  <c r="I37" i="4"/>
  <c r="D41" i="4"/>
  <c r="H41" i="4"/>
  <c r="I41" i="4"/>
  <c r="D36" i="6"/>
  <c r="H36" i="6"/>
  <c r="D40" i="6"/>
  <c r="H40" i="6"/>
  <c r="I40" i="6"/>
  <c r="D41" i="6"/>
  <c r="I41" i="6"/>
  <c r="F24" i="9"/>
  <c r="G27" i="9"/>
  <c r="H44" i="5"/>
  <c r="H42" i="5"/>
  <c r="H40" i="5"/>
  <c r="H38" i="5"/>
  <c r="H36" i="5"/>
  <c r="H28" i="9"/>
  <c r="H24" i="9"/>
  <c r="I43" i="8"/>
  <c r="H42" i="8"/>
  <c r="I39" i="8"/>
  <c r="H38" i="8"/>
  <c r="H39" i="6"/>
  <c r="H36" i="3"/>
  <c r="H44" i="3"/>
  <c r="I44" i="3"/>
  <c r="I36" i="6"/>
  <c r="H40" i="4"/>
  <c r="I40" i="4"/>
  <c r="D39" i="3"/>
  <c r="H39" i="3"/>
  <c r="I39" i="3"/>
  <c r="D43" i="3"/>
  <c r="H43" i="3"/>
  <c r="I43" i="3"/>
  <c r="D39" i="4"/>
  <c r="H39" i="4"/>
  <c r="I39" i="4"/>
  <c r="D38" i="6"/>
  <c r="I38" i="6"/>
  <c r="D43" i="6"/>
  <c r="I43" i="6"/>
  <c r="H44" i="8"/>
  <c r="H40" i="8"/>
  <c r="C29" i="11"/>
  <c r="E32" i="11"/>
  <c r="E39" i="3"/>
  <c r="D35" i="6"/>
  <c r="I35" i="6"/>
  <c r="I42" i="5"/>
  <c r="I38" i="5"/>
  <c r="I36" i="4"/>
  <c r="C31" i="11"/>
  <c r="C39" i="3"/>
  <c r="C43" i="3"/>
  <c r="C45" i="7"/>
  <c r="I43" i="5"/>
  <c r="I41" i="5"/>
  <c r="I39" i="5"/>
  <c r="I37" i="5"/>
  <c r="I44" i="7"/>
  <c r="I42" i="7"/>
  <c r="I39" i="7"/>
  <c r="I37" i="7"/>
  <c r="I44" i="8"/>
  <c r="H43" i="8"/>
  <c r="I40" i="8"/>
  <c r="H39" i="8"/>
  <c r="I36" i="8"/>
  <c r="H43" i="6"/>
  <c r="H38" i="3"/>
  <c r="H35" i="6"/>
  <c r="I37" i="6"/>
  <c r="H42" i="6"/>
  <c r="I36" i="3"/>
  <c r="H44" i="4"/>
  <c r="I44" i="4"/>
  <c r="F36" i="8"/>
  <c r="C40" i="8"/>
  <c r="C43" i="8"/>
  <c r="H45" i="8"/>
  <c r="H41" i="8"/>
  <c r="F40" i="8"/>
  <c r="F44" i="8"/>
  <c r="G43" i="8"/>
  <c r="I45" i="8"/>
  <c r="I41" i="8"/>
  <c r="F37" i="7"/>
  <c r="F41" i="7"/>
  <c r="F45" i="7"/>
  <c r="H44" i="7"/>
  <c r="H43" i="7"/>
  <c r="H42" i="7"/>
  <c r="H41" i="7"/>
  <c r="H40" i="7"/>
  <c r="H39" i="7"/>
  <c r="H38" i="7"/>
  <c r="H37" i="7"/>
  <c r="H36" i="7"/>
  <c r="I32" i="9"/>
  <c r="I31" i="9"/>
  <c r="I30" i="9"/>
  <c r="I28" i="9"/>
  <c r="I27" i="9"/>
  <c r="I26" i="9"/>
  <c r="I25" i="9"/>
  <c r="I24" i="9"/>
  <c r="L29" i="7"/>
  <c r="G41" i="7"/>
  <c r="C30" i="9"/>
  <c r="I41" i="7"/>
  <c r="E45" i="5"/>
  <c r="E41" i="5"/>
  <c r="C27" i="11"/>
  <c r="C36" i="6"/>
  <c r="G41" i="6"/>
  <c r="G37" i="6"/>
  <c r="F38" i="6"/>
  <c r="F42" i="6"/>
  <c r="G36" i="6"/>
  <c r="F37" i="6"/>
  <c r="C38" i="6"/>
  <c r="E38" i="6"/>
  <c r="G38" i="6"/>
  <c r="C40" i="6"/>
  <c r="G40" i="6"/>
  <c r="F41" i="6"/>
  <c r="C42" i="6"/>
  <c r="E42" i="6"/>
  <c r="G42" i="6"/>
  <c r="C44" i="6"/>
  <c r="F39" i="4"/>
  <c r="F43" i="4"/>
  <c r="C37" i="4"/>
  <c r="G37" i="4"/>
  <c r="F38" i="4"/>
  <c r="C39" i="4"/>
  <c r="E39" i="4"/>
  <c r="G39" i="4"/>
  <c r="C41" i="4"/>
  <c r="G41" i="4"/>
  <c r="F42" i="4"/>
  <c r="C43" i="4"/>
  <c r="E43" i="4"/>
  <c r="C45" i="4"/>
  <c r="C38" i="3"/>
  <c r="E38" i="3"/>
  <c r="G38" i="3"/>
  <c r="F39" i="3"/>
  <c r="C42" i="3"/>
  <c r="G42" i="3"/>
  <c r="F43" i="3"/>
  <c r="F38" i="3"/>
  <c r="F42" i="3"/>
  <c r="E43" i="3"/>
  <c r="E41" i="8"/>
  <c r="G36" i="8"/>
  <c r="F37" i="8"/>
  <c r="G40" i="8"/>
  <c r="F41" i="8"/>
  <c r="C44" i="8"/>
  <c r="G44" i="8"/>
  <c r="F45" i="8"/>
  <c r="E37" i="8"/>
  <c r="E45" i="8"/>
  <c r="C37" i="8"/>
  <c r="G37" i="8"/>
  <c r="C41" i="8"/>
  <c r="G41" i="8"/>
  <c r="C45" i="8"/>
  <c r="F38" i="7"/>
  <c r="F42" i="7"/>
  <c r="E25" i="11"/>
  <c r="F30" i="11"/>
  <c r="F26" i="11"/>
  <c r="C38" i="7"/>
  <c r="G38" i="7"/>
  <c r="C42" i="7"/>
  <c r="G42" i="7"/>
  <c r="D29" i="9"/>
  <c r="D41" i="9" s="1"/>
  <c r="D28" i="9"/>
  <c r="F40" i="9" s="1"/>
  <c r="D26" i="9"/>
  <c r="D32" i="9"/>
  <c r="G27" i="11"/>
  <c r="E31" i="11"/>
  <c r="E27" i="11"/>
  <c r="F32" i="11"/>
  <c r="F28" i="11"/>
  <c r="F24" i="11"/>
  <c r="G36" i="7"/>
  <c r="E38" i="7"/>
  <c r="C40" i="7"/>
  <c r="G40" i="7"/>
  <c r="E42" i="7"/>
  <c r="C44" i="7"/>
  <c r="G44" i="7"/>
  <c r="G30" i="9"/>
  <c r="D25" i="9"/>
  <c r="D37" i="9" s="1"/>
  <c r="D24" i="9"/>
  <c r="F36" i="9" s="1"/>
  <c r="G26" i="11"/>
  <c r="E33" i="11"/>
  <c r="E40" i="5"/>
  <c r="E36" i="5"/>
  <c r="F39" i="5"/>
  <c r="D24" i="11"/>
  <c r="D36" i="11" s="1"/>
  <c r="C27" i="9"/>
  <c r="E30" i="11"/>
  <c r="G28" i="11"/>
  <c r="E36" i="3"/>
  <c r="E44" i="3"/>
  <c r="E36" i="4"/>
  <c r="E40" i="4"/>
  <c r="E44" i="4"/>
  <c r="E35" i="6"/>
  <c r="E39" i="6"/>
  <c r="E43" i="6"/>
  <c r="E39" i="7"/>
  <c r="E43" i="7"/>
  <c r="F36" i="7"/>
  <c r="E38" i="8"/>
  <c r="E42" i="8"/>
  <c r="C25" i="9"/>
  <c r="C37" i="9" s="1"/>
  <c r="C26" i="9"/>
  <c r="G32" i="9"/>
  <c r="G31" i="9"/>
  <c r="G28" i="9"/>
  <c r="G26" i="9"/>
  <c r="G38" i="9" s="1"/>
  <c r="G25" i="9"/>
  <c r="C30" i="11"/>
  <c r="C26" i="11"/>
  <c r="D33" i="11"/>
  <c r="D45" i="11" s="1"/>
  <c r="D32" i="11"/>
  <c r="E44" i="11" s="1"/>
  <c r="D31" i="11"/>
  <c r="D43" i="11" s="1"/>
  <c r="D30" i="11"/>
  <c r="D42" i="11" s="1"/>
  <c r="F27" i="11"/>
  <c r="G24" i="9"/>
  <c r="C31" i="9"/>
  <c r="D31" i="9"/>
  <c r="D43" i="9" s="1"/>
  <c r="D30" i="9"/>
  <c r="C39" i="5"/>
  <c r="G43" i="5"/>
  <c r="G39" i="5"/>
  <c r="F29" i="11"/>
  <c r="F36" i="3"/>
  <c r="E37" i="3"/>
  <c r="G39" i="3"/>
  <c r="F40" i="3"/>
  <c r="E41" i="3"/>
  <c r="G43" i="3"/>
  <c r="F44" i="3"/>
  <c r="E45" i="3"/>
  <c r="F36" i="4"/>
  <c r="E37" i="4"/>
  <c r="F40" i="4"/>
  <c r="E41" i="4"/>
  <c r="G43" i="4"/>
  <c r="F44" i="4"/>
  <c r="E45" i="4"/>
  <c r="F35" i="6"/>
  <c r="E36" i="6"/>
  <c r="F39" i="6"/>
  <c r="E40" i="6"/>
  <c r="F43" i="6"/>
  <c r="E44" i="6"/>
  <c r="E36" i="7"/>
  <c r="F39" i="7"/>
  <c r="E40" i="7"/>
  <c r="F43" i="7"/>
  <c r="E44" i="7"/>
  <c r="F38" i="8"/>
  <c r="E39" i="8"/>
  <c r="F42" i="8"/>
  <c r="E43" i="8"/>
  <c r="D38" i="8"/>
  <c r="C33" i="9"/>
  <c r="C45" i="9" s="1"/>
  <c r="C29" i="9"/>
  <c r="C41" i="9" s="1"/>
  <c r="F33" i="9"/>
  <c r="F45" i="9" s="1"/>
  <c r="F31" i="9"/>
  <c r="F43" i="9" s="1"/>
  <c r="F30" i="9"/>
  <c r="F42" i="9" s="1"/>
  <c r="F29" i="9"/>
  <c r="F41" i="9" s="1"/>
  <c r="F27" i="9"/>
  <c r="F26" i="9"/>
  <c r="F25" i="9"/>
  <c r="G31" i="11"/>
  <c r="G30" i="11"/>
  <c r="E29" i="11"/>
  <c r="E28" i="11"/>
  <c r="F43" i="5"/>
  <c r="D27" i="9"/>
  <c r="D39" i="9" s="1"/>
  <c r="E40" i="3"/>
  <c r="C43" i="5"/>
  <c r="G36" i="3"/>
  <c r="F37" i="3"/>
  <c r="C40" i="3"/>
  <c r="G40" i="3"/>
  <c r="F41" i="3"/>
  <c r="E42" i="3"/>
  <c r="C44" i="3"/>
  <c r="G44" i="3"/>
  <c r="F45" i="3"/>
  <c r="G36" i="4"/>
  <c r="F37" i="4"/>
  <c r="E38" i="4"/>
  <c r="C40" i="4"/>
  <c r="G40" i="4"/>
  <c r="F41" i="4"/>
  <c r="C44" i="4"/>
  <c r="G44" i="4"/>
  <c r="F45" i="4"/>
  <c r="G35" i="6"/>
  <c r="F36" i="6"/>
  <c r="E37" i="6"/>
  <c r="C39" i="6"/>
  <c r="G39" i="6"/>
  <c r="F40" i="6"/>
  <c r="E41" i="6"/>
  <c r="C43" i="6"/>
  <c r="G43" i="6"/>
  <c r="F44" i="6"/>
  <c r="E37" i="7"/>
  <c r="C39" i="7"/>
  <c r="G39" i="7"/>
  <c r="F40" i="7"/>
  <c r="E41" i="7"/>
  <c r="C43" i="7"/>
  <c r="G43" i="7"/>
  <c r="F44" i="7"/>
  <c r="E45" i="7"/>
  <c r="E36" i="8"/>
  <c r="C38" i="8"/>
  <c r="G38" i="8"/>
  <c r="F39" i="8"/>
  <c r="E40" i="8"/>
  <c r="C42" i="8"/>
  <c r="G42" i="8"/>
  <c r="F43" i="8"/>
  <c r="E44" i="8"/>
  <c r="D45" i="9"/>
  <c r="C32" i="9"/>
  <c r="C44" i="9" s="1"/>
  <c r="C28" i="9"/>
  <c r="C40" i="9" s="1"/>
  <c r="E33" i="9"/>
  <c r="E45" i="9" s="1"/>
  <c r="E32" i="9"/>
  <c r="E31" i="9"/>
  <c r="E30" i="9"/>
  <c r="E29" i="9"/>
  <c r="E28" i="9"/>
  <c r="E27" i="9"/>
  <c r="E26" i="9"/>
  <c r="E25" i="9"/>
  <c r="C32" i="11"/>
  <c r="C44" i="11" s="1"/>
  <c r="C28" i="11"/>
  <c r="D29" i="11"/>
  <c r="D41" i="11" s="1"/>
  <c r="D28" i="11"/>
  <c r="D40" i="11" s="1"/>
  <c r="D27" i="11"/>
  <c r="D39" i="11" s="1"/>
  <c r="D26" i="11"/>
  <c r="D25" i="11"/>
  <c r="G37" i="11" s="1"/>
  <c r="E24" i="9"/>
  <c r="E24" i="11"/>
  <c r="E36" i="11" s="1"/>
  <c r="F44" i="9"/>
  <c r="G44" i="11"/>
  <c r="D44" i="11"/>
  <c r="G45" i="8"/>
  <c r="D45" i="7"/>
  <c r="D44" i="6"/>
  <c r="D45" i="4"/>
  <c r="D45" i="3"/>
  <c r="F45" i="5"/>
  <c r="F41" i="5"/>
  <c r="F37" i="5"/>
  <c r="E37" i="5"/>
  <c r="E44" i="5"/>
  <c r="C45" i="5"/>
  <c r="C41" i="5"/>
  <c r="C37" i="5"/>
  <c r="G44" i="5"/>
  <c r="E43" i="5"/>
  <c r="G40" i="5"/>
  <c r="E39" i="5"/>
  <c r="G36" i="5"/>
  <c r="F44" i="5"/>
  <c r="F40" i="5"/>
  <c r="F36" i="5"/>
  <c r="E42" i="5"/>
  <c r="E38" i="5"/>
  <c r="F42" i="5"/>
  <c r="F38" i="5"/>
  <c r="G41" i="5"/>
  <c r="G37" i="5"/>
  <c r="I37" i="9" l="1"/>
  <c r="I41" i="9"/>
  <c r="G41" i="9"/>
  <c r="E40" i="9"/>
  <c r="E44" i="9"/>
  <c r="G40" i="9"/>
  <c r="H37" i="9"/>
  <c r="E36" i="9"/>
  <c r="E41" i="9"/>
  <c r="G42" i="9"/>
  <c r="H41" i="9"/>
  <c r="G36" i="9"/>
  <c r="G37" i="9"/>
  <c r="G44" i="9"/>
  <c r="H39" i="9"/>
  <c r="I39" i="9"/>
  <c r="D42" i="9"/>
  <c r="I42" i="9"/>
  <c r="H42" i="9"/>
  <c r="D36" i="9"/>
  <c r="I36" i="9"/>
  <c r="H36" i="9"/>
  <c r="D44" i="9"/>
  <c r="I44" i="9"/>
  <c r="H44" i="9"/>
  <c r="D40" i="9"/>
  <c r="I40" i="9"/>
  <c r="H40" i="9"/>
  <c r="C41" i="11"/>
  <c r="F43" i="11"/>
  <c r="D38" i="9"/>
  <c r="I38" i="9"/>
  <c r="H38" i="9"/>
  <c r="H43" i="9"/>
  <c r="I43" i="9"/>
  <c r="E40" i="11"/>
  <c r="E38" i="9"/>
  <c r="E42" i="9"/>
  <c r="F38" i="9"/>
  <c r="C38" i="9"/>
  <c r="G36" i="11"/>
  <c r="F44" i="11"/>
  <c r="E39" i="9"/>
  <c r="E43" i="9"/>
  <c r="F39" i="9"/>
  <c r="C42" i="9"/>
  <c r="F37" i="9"/>
  <c r="E37" i="9"/>
  <c r="F39" i="11"/>
  <c r="C45" i="11"/>
  <c r="F45" i="11"/>
  <c r="F40" i="11"/>
  <c r="E41" i="11"/>
  <c r="E39" i="11"/>
  <c r="C39" i="11"/>
  <c r="C40" i="11"/>
  <c r="G42" i="11"/>
  <c r="F36" i="11"/>
  <c r="E45" i="11"/>
  <c r="G40" i="11"/>
  <c r="G45" i="11"/>
  <c r="E37" i="11"/>
  <c r="D37" i="11"/>
  <c r="F37" i="11"/>
  <c r="E42" i="11"/>
  <c r="E43" i="11"/>
  <c r="G43" i="11"/>
  <c r="G43" i="9"/>
  <c r="C39" i="9"/>
  <c r="G39" i="11"/>
  <c r="C43" i="9"/>
  <c r="C42" i="11"/>
  <c r="G41" i="11"/>
  <c r="F42" i="11"/>
  <c r="C43" i="11"/>
  <c r="F41" i="11"/>
  <c r="C37" i="11"/>
  <c r="G39" i="9"/>
</calcChain>
</file>

<file path=xl/sharedStrings.xml><?xml version="1.0" encoding="utf-8"?>
<sst xmlns="http://schemas.openxmlformats.org/spreadsheetml/2006/main" count="673" uniqueCount="68">
  <si>
    <t>Opérations non financières - données annuelles [NASA_10_NF_TR__custom_6930689]</t>
  </si>
  <si>
    <t>Ouvrir la page produit</t>
  </si>
  <si>
    <t>Ouvrir dans le Data Browser</t>
  </si>
  <si>
    <t>Description:</t>
  </si>
  <si>
    <t>-</t>
  </si>
  <si>
    <t>Dernière mise à jour des données:</t>
  </si>
  <si>
    <t>13/07/2023 23:00</t>
  </si>
  <si>
    <t>Dernière modification de la structure de données:</t>
  </si>
  <si>
    <t>04/07/2023 11:00</t>
  </si>
  <si>
    <t>Source(s) institutionnelle(s)</t>
  </si>
  <si>
    <t>Eurostat</t>
  </si>
  <si>
    <t>Contenus</t>
  </si>
  <si>
    <t>Fréquence (relative au temps)</t>
  </si>
  <si>
    <t>Unité de mesure</t>
  </si>
  <si>
    <t>Direction du flux</t>
  </si>
  <si>
    <t>Indicateur des comptes nationaux (SEC 2010)</t>
  </si>
  <si>
    <t>Secteur</t>
  </si>
  <si>
    <t>Feuille 1</t>
  </si>
  <si>
    <t>Annuel</t>
  </si>
  <si>
    <t>Prix courants, millions d'euros</t>
  </si>
  <si>
    <t>Payé</t>
  </si>
  <si>
    <t>Formation brute de capital fixe</t>
  </si>
  <si>
    <t>Sociétés non financières</t>
  </si>
  <si>
    <t>Feuille 2</t>
  </si>
  <si>
    <t>Rémunération des salariés</t>
  </si>
  <si>
    <t>Feuille 3</t>
  </si>
  <si>
    <t>Revenus distribués des sociétés</t>
  </si>
  <si>
    <t>Feuille 4</t>
  </si>
  <si>
    <t>Excédent d'exploitation et revenu mixte, brut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</si>
  <si>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</si>
  <si>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</si>
  <si>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</si>
  <si>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</si>
  <si>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</si>
  <si>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</si>
  <si>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Belgique</t>
  </si>
  <si>
    <t>Danemark</t>
  </si>
  <si>
    <t>Allemagne</t>
  </si>
  <si>
    <t>Espagne</t>
  </si>
  <si>
    <t>France</t>
  </si>
  <si>
    <t>Italie</t>
  </si>
  <si>
    <t>Pays-Bas</t>
  </si>
  <si>
    <t>Suède</t>
  </si>
  <si>
    <t>Royaume-Uni</t>
  </si>
  <si>
    <t>Temps</t>
  </si>
  <si>
    <t>1995</t>
  </si>
  <si>
    <t>2000</t>
  </si>
  <si>
    <t>2010</t>
  </si>
  <si>
    <t>2021</t>
  </si>
  <si>
    <t>Données extraites le18/07/2023 18:20:52 depuis [ESTAT]</t>
  </si>
  <si>
    <t xml:space="preserve">Dataset: </t>
  </si>
  <si>
    <t>Dernière mise à jour:</t>
  </si>
  <si>
    <t>TIME</t>
  </si>
  <si>
    <t>:</t>
  </si>
  <si>
    <t>Données extraites le18/07/2023 18:22:20 depuis [ESTAT]</t>
  </si>
  <si>
    <t>Opérations non financières - données annuelles [NASA_10_NF_TR__custom_6930698]</t>
  </si>
  <si>
    <t>Reçu</t>
  </si>
  <si>
    <t>Données extraites le18/07/2023 18:26:27 depuis [ESTAT]</t>
  </si>
  <si>
    <t>Opérations non financières - données annuelles [NASA_10_NF_TR__custom_6930756]</t>
  </si>
  <si>
    <t>Ménages ; institutions sans but lucratif au service des ménages</t>
  </si>
  <si>
    <t>2019</t>
  </si>
  <si>
    <t>UE - 27 pays</t>
  </si>
  <si>
    <t>Source Eurostat</t>
  </si>
  <si>
    <t>en évolution</t>
  </si>
  <si>
    <t>en niveau</t>
  </si>
  <si>
    <t>Payé - Reçu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</si>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</sst>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4"/>
      <color rgb="FFFF000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 shrinkToFit="1"/>
    </xf>
    <xf numFmtId="3" fontId="2" fillId="4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9" fillId="5" borderId="0" xfId="0" applyFont="1" applyFill="1"/>
    <xf numFmtId="0" fontId="6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3" fontId="7" fillId="5" borderId="9" xfId="0" applyNumberFormat="1" applyFont="1" applyFill="1" applyBorder="1" applyAlignment="1">
      <alignment horizontal="right" vertical="center" shrinkToFit="1"/>
    </xf>
    <xf numFmtId="3" fontId="7" fillId="5" borderId="10" xfId="0" applyNumberFormat="1" applyFont="1" applyFill="1" applyBorder="1" applyAlignment="1">
      <alignment horizontal="right" vertical="center" shrinkToFit="1"/>
    </xf>
    <xf numFmtId="3" fontId="8" fillId="5" borderId="0" xfId="0" applyNumberFormat="1" applyFont="1" applyFill="1" applyBorder="1" applyAlignment="1">
      <alignment horizontal="right" vertical="center" shrinkToFit="1"/>
    </xf>
    <xf numFmtId="3" fontId="8" fillId="5" borderId="12" xfId="0" applyNumberFormat="1" applyFont="1" applyFill="1" applyBorder="1" applyAlignment="1">
      <alignment horizontal="right" vertical="center" shrinkToFit="1"/>
    </xf>
    <xf numFmtId="3" fontId="10" fillId="6" borderId="0" xfId="0" applyNumberFormat="1" applyFont="1" applyFill="1" applyBorder="1" applyAlignment="1">
      <alignment horizontal="right" vertical="center" shrinkToFit="1"/>
    </xf>
    <xf numFmtId="3" fontId="10" fillId="6" borderId="12" xfId="0" applyNumberFormat="1" applyFont="1" applyFill="1" applyBorder="1" applyAlignment="1">
      <alignment horizontal="right" vertical="center" shrinkToFit="1"/>
    </xf>
    <xf numFmtId="3" fontId="8" fillId="5" borderId="1" xfId="0" applyNumberFormat="1" applyFont="1" applyFill="1" applyBorder="1" applyAlignment="1">
      <alignment horizontal="right" vertical="center" shrinkToFit="1"/>
    </xf>
    <xf numFmtId="3" fontId="8" fillId="5" borderId="14" xfId="0" applyNumberFormat="1" applyFont="1" applyFill="1" applyBorder="1" applyAlignment="1">
      <alignment horizontal="right" vertical="center" shrinkToFit="1"/>
    </xf>
    <xf numFmtId="0" fontId="8" fillId="5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3" fontId="11" fillId="5" borderId="8" xfId="0" applyNumberFormat="1" applyFont="1" applyFill="1" applyBorder="1" applyAlignment="1">
      <alignment horizontal="right" vertical="center" shrinkToFit="1"/>
    </xf>
    <xf numFmtId="3" fontId="11" fillId="5" borderId="9" xfId="0" applyNumberFormat="1" applyFont="1" applyFill="1" applyBorder="1" applyAlignment="1">
      <alignment horizontal="right" vertical="center" shrinkToFit="1"/>
    </xf>
    <xf numFmtId="3" fontId="11" fillId="5" borderId="10" xfId="0" applyNumberFormat="1" applyFont="1" applyFill="1" applyBorder="1" applyAlignment="1">
      <alignment horizontal="right" vertical="center" shrinkToFit="1"/>
    </xf>
    <xf numFmtId="3" fontId="12" fillId="5" borderId="11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Border="1" applyAlignment="1">
      <alignment horizontal="right" vertical="center" shrinkToFit="1"/>
    </xf>
    <xf numFmtId="3" fontId="12" fillId="5" borderId="12" xfId="0" applyNumberFormat="1" applyFont="1" applyFill="1" applyBorder="1" applyAlignment="1">
      <alignment horizontal="right" vertical="center" shrinkToFit="1"/>
    </xf>
    <xf numFmtId="3" fontId="13" fillId="6" borderId="11" xfId="0" applyNumberFormat="1" applyFont="1" applyFill="1" applyBorder="1" applyAlignment="1">
      <alignment horizontal="right" vertical="center" shrinkToFit="1"/>
    </xf>
    <xf numFmtId="3" fontId="13" fillId="6" borderId="0" xfId="0" applyNumberFormat="1" applyFont="1" applyFill="1" applyBorder="1" applyAlignment="1">
      <alignment horizontal="right" vertical="center" shrinkToFit="1"/>
    </xf>
    <xf numFmtId="3" fontId="13" fillId="6" borderId="12" xfId="0" applyNumberFormat="1" applyFont="1" applyFill="1" applyBorder="1" applyAlignment="1">
      <alignment horizontal="right" vertical="center" shrinkToFit="1"/>
    </xf>
    <xf numFmtId="3" fontId="12" fillId="5" borderId="13" xfId="0" applyNumberFormat="1" applyFont="1" applyFill="1" applyBorder="1" applyAlignment="1">
      <alignment horizontal="right" vertical="center" shrinkToFit="1"/>
    </xf>
    <xf numFmtId="3" fontId="12" fillId="5" borderId="1" xfId="0" applyNumberFormat="1" applyFont="1" applyFill="1" applyBorder="1" applyAlignment="1">
      <alignment horizontal="right" vertical="center" shrinkToFit="1"/>
    </xf>
    <xf numFmtId="3" fontId="12" fillId="5" borderId="14" xfId="0" applyNumberFormat="1" applyFont="1" applyFill="1" applyBorder="1" applyAlignment="1">
      <alignment horizontal="right" vertical="center" shrinkToFit="1"/>
    </xf>
    <xf numFmtId="0" fontId="0" fillId="0" borderId="0" xfId="0"/>
    <xf numFmtId="3" fontId="7" fillId="5" borderId="8" xfId="0" applyNumberFormat="1" applyFont="1" applyFill="1" applyBorder="1" applyAlignment="1">
      <alignment horizontal="right" vertical="center" shrinkToFit="1"/>
    </xf>
    <xf numFmtId="3" fontId="8" fillId="5" borderId="11" xfId="0" applyNumberFormat="1" applyFont="1" applyFill="1" applyBorder="1" applyAlignment="1">
      <alignment horizontal="right" vertical="center" shrinkToFit="1"/>
    </xf>
    <xf numFmtId="3" fontId="8" fillId="5" borderId="13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0" fillId="0" borderId="0" xfId="0"/>
    <xf numFmtId="0" fontId="3" fillId="2" borderId="3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 shrinkToFit="1"/>
    </xf>
    <xf numFmtId="3" fontId="2" fillId="4" borderId="0" xfId="0" applyNumberFormat="1" applyFont="1" applyFill="1" applyAlignment="1">
      <alignment horizontal="right" vertical="center" shrinkToFit="1"/>
    </xf>
    <xf numFmtId="0" fontId="7" fillId="5" borderId="8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3" fontId="14" fillId="0" borderId="0" xfId="0" applyNumberFormat="1" applyFont="1" applyAlignment="1">
      <alignment horizontal="right" vertical="center" shrinkToFit="1"/>
    </xf>
    <xf numFmtId="3" fontId="14" fillId="4" borderId="0" xfId="0" applyNumberFormat="1" applyFont="1" applyFill="1" applyAlignment="1">
      <alignment horizontal="right" vertical="center" shrinkToFit="1"/>
    </xf>
    <xf numFmtId="3" fontId="7" fillId="5" borderId="0" xfId="0" applyNumberFormat="1" applyFont="1" applyFill="1" applyBorder="1" applyAlignment="1">
      <alignment horizontal="right" vertical="center" shrinkToFit="1"/>
    </xf>
    <xf numFmtId="3" fontId="7" fillId="5" borderId="11" xfId="0" applyNumberFormat="1" applyFont="1" applyFill="1" applyBorder="1" applyAlignment="1">
      <alignment horizontal="right" vertical="center" shrinkToFit="1"/>
    </xf>
    <xf numFmtId="3" fontId="7" fillId="5" borderId="12" xfId="0" applyNumberFormat="1" applyFont="1" applyFill="1" applyBorder="1" applyAlignment="1">
      <alignment horizontal="right" vertical="center" shrinkToFit="1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45606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SA_10_NF_TR__custom_6930689/default/table" TargetMode="External"/><Relationship Id="rId1" Type="http://schemas.openxmlformats.org/officeDocument/2006/relationships/hyperlink" Target="https://ec.europa.eu/eurostat/databrowser/product/page/NASA_10_NF_TR__custom_693068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10.85546875" customWidth="1"/>
    <col min="3" max="3" width="32.5703125" customWidth="1"/>
    <col min="4" max="4" width="23.42578125" customWidth="1"/>
    <col min="5" max="5" width="18.42578125" customWidth="1"/>
    <col min="6" max="6" width="48.42578125" customWidth="1"/>
    <col min="7" max="7" width="19.140625" customWidth="1"/>
  </cols>
  <sheetData>
    <row r="6" spans="1:15" x14ac:dyDescent="0.25">
      <c r="A6" s="9" t="s">
        <v>0</v>
      </c>
    </row>
    <row r="7" spans="1:15" x14ac:dyDescent="0.25">
      <c r="A7" s="12" t="s">
        <v>1</v>
      </c>
      <c r="B7" s="12" t="s">
        <v>2</v>
      </c>
    </row>
    <row r="8" spans="1:15" ht="42.75" customHeight="1" x14ac:dyDescent="0.25">
      <c r="A8" s="10" t="s">
        <v>3</v>
      </c>
      <c r="B8" s="76" t="s">
        <v>4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</row>
    <row r="16" spans="1:15" x14ac:dyDescent="0.25">
      <c r="B16" s="13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</row>
    <row r="17" spans="2:7" x14ac:dyDescent="0.25">
      <c r="B17" s="12" t="s">
        <v>23</v>
      </c>
      <c r="C17" s="11" t="s">
        <v>18</v>
      </c>
      <c r="D17" s="11" t="s">
        <v>19</v>
      </c>
      <c r="E17" s="11" t="s">
        <v>20</v>
      </c>
      <c r="F17" s="11" t="s">
        <v>24</v>
      </c>
      <c r="G17" s="11" t="s">
        <v>22</v>
      </c>
    </row>
    <row r="18" spans="2:7" x14ac:dyDescent="0.25">
      <c r="B18" s="13" t="s">
        <v>25</v>
      </c>
      <c r="C18" s="2" t="s">
        <v>18</v>
      </c>
      <c r="D18" s="2" t="s">
        <v>19</v>
      </c>
      <c r="E18" s="2" t="s">
        <v>20</v>
      </c>
      <c r="F18" s="2" t="s">
        <v>26</v>
      </c>
      <c r="G18" s="2" t="s">
        <v>22</v>
      </c>
    </row>
    <row r="19" spans="2:7" x14ac:dyDescent="0.25">
      <c r="B19" s="12" t="s">
        <v>27</v>
      </c>
      <c r="C19" s="11" t="s">
        <v>18</v>
      </c>
      <c r="D19" s="11" t="s">
        <v>19</v>
      </c>
      <c r="E19" s="11" t="s">
        <v>20</v>
      </c>
      <c r="F19" s="11" t="s">
        <v>28</v>
      </c>
      <c r="G19" s="11" t="s">
        <v>22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46"/>
  <sheetViews>
    <sheetView workbookViewId="0">
      <selection activeCell="J36" sqref="J36"/>
    </sheetView>
  </sheetViews>
  <sheetFormatPr baseColWidth="10" defaultColWidth="9.140625" defaultRowHeight="11.45" customHeight="1" x14ac:dyDescent="0.25"/>
  <cols>
    <col min="1" max="1" width="9.140625" style="47"/>
    <col min="2" max="2" width="29.85546875" style="47" customWidth="1"/>
    <col min="3" max="7" width="12.7109375" style="47" customWidth="1"/>
    <col min="8" max="16384" width="9.140625" style="47"/>
  </cols>
  <sheetData>
    <row r="1" spans="2:7" ht="15" x14ac:dyDescent="0.25">
      <c r="B1" s="3" t="s">
        <v>57</v>
      </c>
    </row>
    <row r="2" spans="2:7" ht="15" x14ac:dyDescent="0.25">
      <c r="B2" s="3" t="s">
        <v>50</v>
      </c>
      <c r="C2" s="1" t="s">
        <v>58</v>
      </c>
    </row>
    <row r="3" spans="2:7" ht="15" x14ac:dyDescent="0.25">
      <c r="B3" s="3" t="s">
        <v>51</v>
      </c>
      <c r="C3" s="3" t="s">
        <v>6</v>
      </c>
    </row>
    <row r="4" spans="2:7" ht="15" x14ac:dyDescent="0.25"/>
    <row r="5" spans="2:7" ht="15" x14ac:dyDescent="0.25">
      <c r="B5" s="1" t="s">
        <v>12</v>
      </c>
      <c r="D5" s="3" t="s">
        <v>18</v>
      </c>
    </row>
    <row r="6" spans="2:7" ht="15" x14ac:dyDescent="0.25">
      <c r="B6" s="1" t="s">
        <v>13</v>
      </c>
      <c r="D6" s="3" t="s">
        <v>19</v>
      </c>
    </row>
    <row r="7" spans="2:7" ht="15" x14ac:dyDescent="0.25">
      <c r="B7" s="1" t="s">
        <v>14</v>
      </c>
      <c r="D7" s="52" t="s">
        <v>65</v>
      </c>
    </row>
    <row r="8" spans="2:7" ht="15" x14ac:dyDescent="0.25">
      <c r="B8" s="1" t="s">
        <v>15</v>
      </c>
      <c r="D8" s="3" t="s">
        <v>26</v>
      </c>
    </row>
    <row r="9" spans="2:7" ht="15" x14ac:dyDescent="0.25">
      <c r="B9" s="1" t="s">
        <v>16</v>
      </c>
      <c r="D9" s="3" t="s">
        <v>59</v>
      </c>
    </row>
    <row r="10" spans="2:7" ht="15" x14ac:dyDescent="0.25"/>
    <row r="11" spans="2:7" ht="15" x14ac:dyDescent="0.25">
      <c r="B11" s="5" t="s">
        <v>52</v>
      </c>
      <c r="C11" s="4" t="s">
        <v>45</v>
      </c>
      <c r="D11" s="4" t="s">
        <v>46</v>
      </c>
      <c r="E11" s="4" t="s">
        <v>47</v>
      </c>
      <c r="F11" s="4" t="s">
        <v>60</v>
      </c>
      <c r="G11" s="4" t="s">
        <v>48</v>
      </c>
    </row>
    <row r="12" spans="2:7" ht="15" x14ac:dyDescent="0.25">
      <c r="B12" s="6" t="s">
        <v>34</v>
      </c>
      <c r="C12" s="7" t="s">
        <v>53</v>
      </c>
      <c r="D12" s="7">
        <v>373561</v>
      </c>
      <c r="E12" s="7">
        <v>497147</v>
      </c>
      <c r="F12" s="7">
        <v>591674</v>
      </c>
      <c r="G12" s="7">
        <v>543720</v>
      </c>
    </row>
    <row r="13" spans="2:7" ht="15" x14ac:dyDescent="0.25">
      <c r="B13" s="6" t="s">
        <v>35</v>
      </c>
      <c r="C13" s="8">
        <v>6546</v>
      </c>
      <c r="D13" s="8">
        <v>9472</v>
      </c>
      <c r="E13" s="8">
        <v>12172</v>
      </c>
      <c r="F13" s="8">
        <v>17046</v>
      </c>
      <c r="G13" s="8">
        <v>17783</v>
      </c>
    </row>
    <row r="14" spans="2:7" ht="15" x14ac:dyDescent="0.25">
      <c r="B14" s="6" t="s">
        <v>36</v>
      </c>
      <c r="C14" s="7">
        <v>935</v>
      </c>
      <c r="D14" s="7">
        <v>1166</v>
      </c>
      <c r="E14" s="7">
        <v>1889</v>
      </c>
      <c r="F14" s="7">
        <v>5897</v>
      </c>
      <c r="G14" s="7">
        <v>4979</v>
      </c>
    </row>
    <row r="15" spans="2:7" ht="15" x14ac:dyDescent="0.25">
      <c r="B15" s="6" t="s">
        <v>37</v>
      </c>
      <c r="C15" s="8">
        <v>142186</v>
      </c>
      <c r="D15" s="8">
        <v>159294</v>
      </c>
      <c r="E15" s="8">
        <v>227892</v>
      </c>
      <c r="F15" s="8">
        <v>263766</v>
      </c>
      <c r="G15" s="8">
        <v>235101</v>
      </c>
    </row>
    <row r="16" spans="2:7" ht="15" x14ac:dyDescent="0.25">
      <c r="B16" s="6" t="s">
        <v>38</v>
      </c>
      <c r="C16" s="7">
        <v>3799</v>
      </c>
      <c r="D16" s="7">
        <v>6084</v>
      </c>
      <c r="E16" s="7">
        <v>15257</v>
      </c>
      <c r="F16" s="7">
        <v>28014</v>
      </c>
      <c r="G16" s="7">
        <v>21638</v>
      </c>
    </row>
    <row r="17" spans="2:7" ht="15" x14ac:dyDescent="0.25">
      <c r="B17" s="6" t="s">
        <v>39</v>
      </c>
      <c r="C17" s="8">
        <v>10805</v>
      </c>
      <c r="D17" s="8">
        <v>14137</v>
      </c>
      <c r="E17" s="8">
        <v>37218</v>
      </c>
      <c r="F17" s="8">
        <v>42129</v>
      </c>
      <c r="G17" s="8">
        <v>44600</v>
      </c>
    </row>
    <row r="18" spans="2:7" ht="15" x14ac:dyDescent="0.25">
      <c r="B18" s="6" t="s">
        <v>40</v>
      </c>
      <c r="C18" s="7">
        <v>90110</v>
      </c>
      <c r="D18" s="7">
        <v>127663</v>
      </c>
      <c r="E18" s="7">
        <v>130051</v>
      </c>
      <c r="F18" s="7">
        <v>127414</v>
      </c>
      <c r="G18" s="7">
        <v>109725</v>
      </c>
    </row>
    <row r="19" spans="2:7" ht="15" x14ac:dyDescent="0.25">
      <c r="B19" s="6" t="s">
        <v>41</v>
      </c>
      <c r="C19" s="8">
        <v>4806</v>
      </c>
      <c r="D19" s="8">
        <v>7696</v>
      </c>
      <c r="E19" s="8">
        <v>13087</v>
      </c>
      <c r="F19" s="8">
        <v>21678</v>
      </c>
      <c r="G19" s="8">
        <v>20842</v>
      </c>
    </row>
    <row r="20" spans="2:7" ht="15" x14ac:dyDescent="0.25">
      <c r="B20" s="6" t="s">
        <v>42</v>
      </c>
      <c r="C20" s="7">
        <v>2404</v>
      </c>
      <c r="D20" s="7">
        <v>3092</v>
      </c>
      <c r="E20" s="7">
        <v>7512</v>
      </c>
      <c r="F20" s="7">
        <v>14293</v>
      </c>
      <c r="G20" s="7">
        <v>17886</v>
      </c>
    </row>
    <row r="21" spans="2:7" ht="15" x14ac:dyDescent="0.25">
      <c r="B21" s="6" t="s">
        <v>43</v>
      </c>
      <c r="C21" s="8">
        <v>41035</v>
      </c>
      <c r="D21" s="8">
        <v>65241</v>
      </c>
      <c r="E21" s="8">
        <v>77899</v>
      </c>
      <c r="F21" s="8">
        <v>145098</v>
      </c>
      <c r="G21" s="8" t="s">
        <v>53</v>
      </c>
    </row>
    <row r="23" spans="2:7" ht="18" customHeight="1" x14ac:dyDescent="0.25">
      <c r="B23" s="30" t="s">
        <v>64</v>
      </c>
      <c r="C23" s="18" t="s">
        <v>45</v>
      </c>
      <c r="D23" s="19" t="s">
        <v>46</v>
      </c>
      <c r="E23" s="19" t="s">
        <v>47</v>
      </c>
      <c r="F23" s="19" t="s">
        <v>60</v>
      </c>
      <c r="G23" s="20" t="s">
        <v>48</v>
      </c>
    </row>
    <row r="24" spans="2:7" ht="18" customHeight="1" x14ac:dyDescent="0.25">
      <c r="B24" s="31" t="s">
        <v>61</v>
      </c>
      <c r="C24" s="21"/>
      <c r="D24" s="23">
        <f>'Revenus distribués versés SNF'!D24-'Revenus distribués reçus SNF'!D24</f>
        <v>410.69400000000002</v>
      </c>
      <c r="E24" s="23">
        <f>'Revenus distribués versés SNF'!E24-'Revenus distribués reçus SNF'!E24</f>
        <v>589.36400000000003</v>
      </c>
      <c r="F24" s="23">
        <f>'Revenus distribués versés SNF'!F24-'Revenus distribués reçus SNF'!F24</f>
        <v>700.94799999999998</v>
      </c>
      <c r="G24" s="23">
        <f>'Revenus distribués versés SNF'!G24-'Revenus distribués reçus SNF'!G24</f>
        <v>738.82100000000003</v>
      </c>
    </row>
    <row r="25" spans="2:7" ht="18" customHeight="1" x14ac:dyDescent="0.25">
      <c r="B25" s="32" t="s">
        <v>35</v>
      </c>
      <c r="C25" s="23">
        <f>'Revenus distribués versés SNF'!C25-'Revenus distribués reçus SNF'!C25</f>
        <v>8.9849999999999994</v>
      </c>
      <c r="D25" s="23">
        <f>'Revenus distribués versés SNF'!D25-'Revenus distribués reçus SNF'!D25</f>
        <v>8.7559999999999985</v>
      </c>
      <c r="E25" s="23">
        <f>'Revenus distribués versés SNF'!E25-'Revenus distribués reçus SNF'!E25</f>
        <v>17.975000000000001</v>
      </c>
      <c r="F25" s="23">
        <f>'Revenus distribués versés SNF'!F25-'Revenus distribués reçus SNF'!F25</f>
        <v>16.356999999999999</v>
      </c>
      <c r="G25" s="23">
        <f>'Revenus distribués versés SNF'!G25-'Revenus distribués reçus SNF'!G25</f>
        <v>18.910999999999998</v>
      </c>
    </row>
    <row r="26" spans="2:7" ht="18" customHeight="1" x14ac:dyDescent="0.25">
      <c r="B26" s="32" t="s">
        <v>36</v>
      </c>
      <c r="C26" s="23">
        <f>'Revenus distribués versés SNF'!C26-'Revenus distribués reçus SNF'!C26</f>
        <v>1.3209999999999997</v>
      </c>
      <c r="D26" s="23">
        <f>'Revenus distribués versés SNF'!D26-'Revenus distribués reçus SNF'!D26</f>
        <v>0.22999999999999998</v>
      </c>
      <c r="E26" s="23">
        <f>'Revenus distribués versés SNF'!E26-'Revenus distribués reçus SNF'!E26</f>
        <v>2.8430000000000009</v>
      </c>
      <c r="F26" s="23">
        <f>'Revenus distribués versés SNF'!F26-'Revenus distribués reçus SNF'!F26</f>
        <v>14.975999999999999</v>
      </c>
      <c r="G26" s="23">
        <f>'Revenus distribués versés SNF'!G26-'Revenus distribués reçus SNF'!G26</f>
        <v>16.167000000000002</v>
      </c>
    </row>
    <row r="27" spans="2:7" ht="18" customHeight="1" x14ac:dyDescent="0.25">
      <c r="B27" s="32" t="s">
        <v>37</v>
      </c>
      <c r="C27" s="23">
        <f>'Revenus distribués versés SNF'!C27-'Revenus distribués reçus SNF'!C27</f>
        <v>128.30499999999998</v>
      </c>
      <c r="D27" s="23">
        <f>'Revenus distribués versés SNF'!D27-'Revenus distribués reçus SNF'!D27</f>
        <v>158.89699999999999</v>
      </c>
      <c r="E27" s="23">
        <f>'Revenus distribués versés SNF'!E27-'Revenus distribués reçus SNF'!E27</f>
        <v>221.5</v>
      </c>
      <c r="F27" s="23">
        <f>'Revenus distribués versés SNF'!F27-'Revenus distribués reçus SNF'!F27</f>
        <v>245.90200000000002</v>
      </c>
      <c r="G27" s="23">
        <f>'Revenus distribués versés SNF'!G27-'Revenus distribués reçus SNF'!G27</f>
        <v>240.55</v>
      </c>
    </row>
    <row r="28" spans="2:7" ht="18" customHeight="1" x14ac:dyDescent="0.25">
      <c r="B28" s="32" t="s">
        <v>38</v>
      </c>
      <c r="C28" s="23">
        <f>'Revenus distribués versés SNF'!C28-'Revenus distribués reçus SNF'!C28</f>
        <v>7.2469999999999999</v>
      </c>
      <c r="D28" s="23">
        <f>'Revenus distribués versés SNF'!D28-'Revenus distribués reçus SNF'!D28</f>
        <v>12.992000000000001</v>
      </c>
      <c r="E28" s="23">
        <f>'Revenus distribués versés SNF'!E28-'Revenus distribués reçus SNF'!E28</f>
        <v>21.019999999999996</v>
      </c>
      <c r="F28" s="23">
        <f>'Revenus distribués versés SNF'!F28-'Revenus distribués reçus SNF'!F28</f>
        <v>35.505000000000003</v>
      </c>
      <c r="G28" s="23">
        <f>'Revenus distribués versés SNF'!G28-'Revenus distribués reçus SNF'!G28</f>
        <v>25.529000000000003</v>
      </c>
    </row>
    <row r="29" spans="2:7" ht="18" customHeight="1" x14ac:dyDescent="0.25">
      <c r="B29" s="33" t="s">
        <v>39</v>
      </c>
      <c r="C29" s="23">
        <f>'Revenus distribués versés SNF'!C29-'Revenus distribués reçus SNF'!C29</f>
        <v>18.259</v>
      </c>
      <c r="D29" s="23">
        <f>'Revenus distribués versés SNF'!D29-'Revenus distribués reçus SNF'!D29</f>
        <v>25.515000000000001</v>
      </c>
      <c r="E29" s="23">
        <f>'Revenus distribués versés SNF'!E29-'Revenus distribués reçus SNF'!E29</f>
        <v>55.635999999999996</v>
      </c>
      <c r="F29" s="23">
        <f>'Revenus distribués versés SNF'!F29-'Revenus distribués reçus SNF'!F29</f>
        <v>53.94</v>
      </c>
      <c r="G29" s="23">
        <f>'Revenus distribués versés SNF'!G29-'Revenus distribués reçus SNF'!G29</f>
        <v>80.204000000000008</v>
      </c>
    </row>
    <row r="30" spans="2:7" ht="18" customHeight="1" x14ac:dyDescent="0.25">
      <c r="B30" s="32" t="s">
        <v>40</v>
      </c>
      <c r="C30" s="23">
        <f>'Revenus distribués versés SNF'!C30-'Revenus distribués reçus SNF'!C30</f>
        <v>96.256</v>
      </c>
      <c r="D30" s="23">
        <f>'Revenus distribués versés SNF'!D30-'Revenus distribués reçus SNF'!D30</f>
        <v>134.97299999999998</v>
      </c>
      <c r="E30" s="23">
        <f>'Revenus distribués versés SNF'!E30-'Revenus distribués reçus SNF'!E30</f>
        <v>137.61599999999999</v>
      </c>
      <c r="F30" s="23">
        <f>'Revenus distribués versés SNF'!F30-'Revenus distribués reçus SNF'!F30</f>
        <v>139.06399999999999</v>
      </c>
      <c r="G30" s="23">
        <f>'Revenus distribués versés SNF'!G30-'Revenus distribués reçus SNF'!G30</f>
        <v>132.59700000000001</v>
      </c>
    </row>
    <row r="31" spans="2:7" ht="18" customHeight="1" x14ac:dyDescent="0.25">
      <c r="B31" s="32" t="s">
        <v>41</v>
      </c>
      <c r="C31" s="23">
        <f>'Revenus distribués versés SNF'!C31-'Revenus distribués reçus SNF'!C31</f>
        <v>9.093</v>
      </c>
      <c r="D31" s="23">
        <f>'Revenus distribués versés SNF'!D31-'Revenus distribués reçus SNF'!D31</f>
        <v>11.744</v>
      </c>
      <c r="E31" s="23">
        <f>'Revenus distribués versés SNF'!E31-'Revenus distribués reçus SNF'!E31</f>
        <v>19.250999999999998</v>
      </c>
      <c r="F31" s="23">
        <f>'Revenus distribués versés SNF'!F31-'Revenus distribués reçus SNF'!F31</f>
        <v>1.1979999999999933</v>
      </c>
      <c r="G31" s="23">
        <f>'Revenus distribués versés SNF'!G31-'Revenus distribués reçus SNF'!G31</f>
        <v>6.7349999999999994</v>
      </c>
    </row>
    <row r="32" spans="2:7" ht="18" customHeight="1" x14ac:dyDescent="0.25">
      <c r="B32" s="32" t="s">
        <v>42</v>
      </c>
      <c r="C32" s="23">
        <f>'Revenus distribués versés SNF'!C32-'Revenus distribués reçus SNF'!C32</f>
        <v>5.7740000000000009</v>
      </c>
      <c r="D32" s="23">
        <f>'Revenus distribués versés SNF'!D32-'Revenus distribués reçus SNF'!D32</f>
        <v>5.7779999999999987</v>
      </c>
      <c r="E32" s="23">
        <f>'Revenus distribués versés SNF'!E32-'Revenus distribués reçus SNF'!E32</f>
        <v>12.024000000000001</v>
      </c>
      <c r="F32" s="23">
        <f>'Revenus distribués versés SNF'!F32-'Revenus distribués reçus SNF'!F32</f>
        <v>26.263999999999996</v>
      </c>
      <c r="G32" s="23">
        <f>'Revenus distribués versés SNF'!G32-'Revenus distribués reçus SNF'!G32</f>
        <v>30.65</v>
      </c>
    </row>
    <row r="33" spans="2:7" ht="18" customHeight="1" x14ac:dyDescent="0.25">
      <c r="B33" s="34" t="s">
        <v>43</v>
      </c>
      <c r="C33" s="23">
        <f>'Revenus distribués versés SNF'!C33-'Revenus distribués reçus SNF'!C33</f>
        <v>57.212000000000003</v>
      </c>
      <c r="D33" s="23">
        <f>'Revenus distribués versés SNF'!D33-'Revenus distribués reçus SNF'!D33</f>
        <v>82.947000000000003</v>
      </c>
      <c r="E33" s="23">
        <f>'Revenus distribués versés SNF'!E33-'Revenus distribués reçus SNF'!E33</f>
        <v>91.823999999999998</v>
      </c>
      <c r="F33" s="23">
        <f>'Revenus distribués versés SNF'!F33-'Revenus distribués reçus SNF'!F33</f>
        <v>118.64599999999999</v>
      </c>
      <c r="G33" s="23">
        <f>'Revenus distribués versés SNF'!G33-'Revenus distribués reçus SNF'!G33</f>
        <v>0</v>
      </c>
    </row>
    <row r="34" spans="2:7" ht="18" customHeight="1" x14ac:dyDescent="0.3">
      <c r="B34" s="16"/>
      <c r="C34" s="16"/>
      <c r="D34" s="16"/>
      <c r="E34" s="16"/>
      <c r="F34" s="16"/>
      <c r="G34" s="16"/>
    </row>
    <row r="35" spans="2:7" ht="18" customHeight="1" x14ac:dyDescent="0.25">
      <c r="B35" s="29" t="s">
        <v>63</v>
      </c>
      <c r="C35" s="18" t="s">
        <v>45</v>
      </c>
      <c r="D35" s="19" t="s">
        <v>46</v>
      </c>
      <c r="E35" s="19" t="s">
        <v>47</v>
      </c>
      <c r="F35" s="19" t="s">
        <v>60</v>
      </c>
      <c r="G35" s="20" t="s">
        <v>48</v>
      </c>
    </row>
    <row r="36" spans="2:7" ht="18" customHeight="1" x14ac:dyDescent="0.25">
      <c r="B36" s="31" t="s">
        <v>61</v>
      </c>
      <c r="C36" s="35"/>
      <c r="D36" s="36">
        <f t="shared" ref="D36:G36" si="0">D24/$D24*100</f>
        <v>100</v>
      </c>
      <c r="E36" s="36">
        <f t="shared" si="0"/>
        <v>143.50440960910069</v>
      </c>
      <c r="F36" s="36">
        <f t="shared" si="0"/>
        <v>170.67402981295075</v>
      </c>
      <c r="G36" s="37">
        <f t="shared" si="0"/>
        <v>179.89573745903274</v>
      </c>
    </row>
    <row r="37" spans="2:7" ht="18" customHeight="1" x14ac:dyDescent="0.25">
      <c r="B37" s="32" t="s">
        <v>35</v>
      </c>
      <c r="C37" s="38">
        <f t="shared" ref="C37:G45" si="1">C25/$D25*100</f>
        <v>102.61534947464597</v>
      </c>
      <c r="D37" s="39">
        <f t="shared" si="1"/>
        <v>100</v>
      </c>
      <c r="E37" s="39">
        <f t="shared" si="1"/>
        <v>205.28780264961176</v>
      </c>
      <c r="F37" s="39">
        <f t="shared" si="1"/>
        <v>186.80904522613068</v>
      </c>
      <c r="G37" s="40">
        <f t="shared" si="1"/>
        <v>215.97761534947466</v>
      </c>
    </row>
    <row r="38" spans="2:7" ht="18" customHeight="1" x14ac:dyDescent="0.25">
      <c r="B38" s="32" t="s">
        <v>36</v>
      </c>
      <c r="C38" s="38"/>
      <c r="D38" s="39"/>
      <c r="E38" s="39"/>
      <c r="F38" s="39"/>
      <c r="G38" s="40"/>
    </row>
    <row r="39" spans="2:7" ht="18" customHeight="1" x14ac:dyDescent="0.25">
      <c r="B39" s="32" t="s">
        <v>37</v>
      </c>
      <c r="C39" s="38">
        <f t="shared" si="1"/>
        <v>80.747276537631279</v>
      </c>
      <c r="D39" s="39">
        <f t="shared" si="1"/>
        <v>100</v>
      </c>
      <c r="E39" s="39">
        <f t="shared" si="1"/>
        <v>139.39847825950145</v>
      </c>
      <c r="F39" s="39">
        <f t="shared" si="1"/>
        <v>154.75559639263173</v>
      </c>
      <c r="G39" s="40">
        <f t="shared" si="1"/>
        <v>151.38737672832087</v>
      </c>
    </row>
    <row r="40" spans="2:7" ht="18" customHeight="1" x14ac:dyDescent="0.25">
      <c r="B40" s="32" t="s">
        <v>38</v>
      </c>
      <c r="C40" s="38">
        <f t="shared" si="1"/>
        <v>55.780480295566491</v>
      </c>
      <c r="D40" s="39">
        <f t="shared" si="1"/>
        <v>100</v>
      </c>
      <c r="E40" s="39">
        <f t="shared" si="1"/>
        <v>161.79187192118223</v>
      </c>
      <c r="F40" s="39">
        <f t="shared" si="1"/>
        <v>273.2835591133005</v>
      </c>
      <c r="G40" s="40">
        <f t="shared" si="1"/>
        <v>196.49784482758622</v>
      </c>
    </row>
    <row r="41" spans="2:7" ht="18" customHeight="1" x14ac:dyDescent="0.25">
      <c r="B41" s="33" t="s">
        <v>39</v>
      </c>
      <c r="C41" s="41">
        <f t="shared" si="1"/>
        <v>71.561826376641193</v>
      </c>
      <c r="D41" s="42">
        <f t="shared" si="1"/>
        <v>100</v>
      </c>
      <c r="E41" s="42">
        <f t="shared" si="1"/>
        <v>218.05212620027433</v>
      </c>
      <c r="F41" s="42">
        <f t="shared" si="1"/>
        <v>211.40505584950029</v>
      </c>
      <c r="G41" s="43">
        <f t="shared" si="1"/>
        <v>314.34058397021363</v>
      </c>
    </row>
    <row r="42" spans="2:7" ht="18" customHeight="1" x14ac:dyDescent="0.25">
      <c r="B42" s="32" t="s">
        <v>40</v>
      </c>
      <c r="C42" s="38">
        <f t="shared" si="1"/>
        <v>71.315003741489051</v>
      </c>
      <c r="D42" s="39">
        <f t="shared" si="1"/>
        <v>100</v>
      </c>
      <c r="E42" s="39">
        <f t="shared" si="1"/>
        <v>101.95816941166012</v>
      </c>
      <c r="F42" s="39">
        <f t="shared" si="1"/>
        <v>103.03097656568352</v>
      </c>
      <c r="G42" s="40">
        <f t="shared" si="1"/>
        <v>98.239647929585942</v>
      </c>
    </row>
    <row r="43" spans="2:7" ht="18" customHeight="1" x14ac:dyDescent="0.25">
      <c r="B43" s="32" t="s">
        <v>41</v>
      </c>
      <c r="C43" s="38">
        <f t="shared" si="1"/>
        <v>77.426771117166211</v>
      </c>
      <c r="D43" s="39">
        <f t="shared" si="1"/>
        <v>100</v>
      </c>
      <c r="E43" s="39">
        <f t="shared" si="1"/>
        <v>163.92200272479562</v>
      </c>
      <c r="F43" s="39">
        <f t="shared" si="1"/>
        <v>10.200953678474058</v>
      </c>
      <c r="G43" s="40">
        <f t="shared" si="1"/>
        <v>57.348433242506815</v>
      </c>
    </row>
    <row r="44" spans="2:7" ht="18" customHeight="1" x14ac:dyDescent="0.25">
      <c r="B44" s="32" t="s">
        <v>42</v>
      </c>
      <c r="C44" s="38">
        <f t="shared" si="1"/>
        <v>99.930771893388766</v>
      </c>
      <c r="D44" s="39">
        <f t="shared" si="1"/>
        <v>100</v>
      </c>
      <c r="E44" s="39">
        <f t="shared" si="1"/>
        <v>208.0996884735203</v>
      </c>
      <c r="F44" s="39">
        <f t="shared" si="1"/>
        <v>454.55174800969201</v>
      </c>
      <c r="G44" s="40">
        <f t="shared" si="1"/>
        <v>530.46036690896517</v>
      </c>
    </row>
    <row r="45" spans="2:7" ht="18" customHeight="1" x14ac:dyDescent="0.25">
      <c r="B45" s="34" t="s">
        <v>43</v>
      </c>
      <c r="C45" s="44">
        <f t="shared" si="1"/>
        <v>68.974164225348716</v>
      </c>
      <c r="D45" s="45">
        <f t="shared" si="1"/>
        <v>100</v>
      </c>
      <c r="E45" s="45">
        <f t="shared" si="1"/>
        <v>110.70201453940467</v>
      </c>
      <c r="F45" s="45">
        <f t="shared" si="1"/>
        <v>143.03832567784244</v>
      </c>
      <c r="G45" s="46">
        <f t="shared" si="1"/>
        <v>0</v>
      </c>
    </row>
    <row r="46" spans="2:7" ht="18" customHeight="1" x14ac:dyDescent="0.25">
      <c r="B46" s="17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29</v>
      </c>
    </row>
    <row r="2" spans="1:3" x14ac:dyDescent="0.25">
      <c r="B2" s="14" t="s">
        <v>30</v>
      </c>
      <c r="C2" s="14" t="s">
        <v>31</v>
      </c>
    </row>
    <row r="3" spans="1:3" x14ac:dyDescent="0.25">
      <c r="B3" s="15" t="s">
        <v>32</v>
      </c>
      <c r="C3" s="15" t="s">
        <v>32</v>
      </c>
    </row>
    <row r="4" spans="1:3" x14ac:dyDescent="0.25">
      <c r="B4" s="2" t="s">
        <v>12</v>
      </c>
      <c r="C4" s="2" t="s">
        <v>18</v>
      </c>
    </row>
    <row r="5" spans="1:3" x14ac:dyDescent="0.25">
      <c r="B5" s="11" t="s">
        <v>13</v>
      </c>
      <c r="C5" s="11" t="s">
        <v>19</v>
      </c>
    </row>
    <row r="6" spans="1:3" x14ac:dyDescent="0.25">
      <c r="B6" s="2" t="s">
        <v>14</v>
      </c>
      <c r="C6" s="2" t="s">
        <v>20</v>
      </c>
    </row>
    <row r="7" spans="1:3" x14ac:dyDescent="0.25">
      <c r="B7" s="11" t="s">
        <v>15</v>
      </c>
      <c r="C7" s="11" t="s">
        <v>21</v>
      </c>
    </row>
    <row r="8" spans="1:3" x14ac:dyDescent="0.25">
      <c r="B8" s="2" t="s">
        <v>15</v>
      </c>
      <c r="C8" s="2" t="s">
        <v>24</v>
      </c>
    </row>
    <row r="9" spans="1:3" x14ac:dyDescent="0.25">
      <c r="B9" s="11" t="s">
        <v>15</v>
      </c>
      <c r="C9" s="11" t="s">
        <v>26</v>
      </c>
    </row>
    <row r="10" spans="1:3" x14ac:dyDescent="0.25">
      <c r="B10" s="2" t="s">
        <v>15</v>
      </c>
      <c r="C10" s="2" t="s">
        <v>28</v>
      </c>
    </row>
    <row r="11" spans="1:3" x14ac:dyDescent="0.25">
      <c r="B11" s="11" t="s">
        <v>16</v>
      </c>
      <c r="C11" s="11" t="s">
        <v>22</v>
      </c>
    </row>
    <row r="12" spans="1:3" x14ac:dyDescent="0.25">
      <c r="B12" s="2" t="s">
        <v>33</v>
      </c>
      <c r="C12" s="2" t="s">
        <v>34</v>
      </c>
    </row>
    <row r="13" spans="1:3" x14ac:dyDescent="0.25">
      <c r="B13" s="11" t="s">
        <v>33</v>
      </c>
      <c r="C13" s="11" t="s">
        <v>35</v>
      </c>
    </row>
    <row r="14" spans="1:3" x14ac:dyDescent="0.25">
      <c r="B14" s="2" t="s">
        <v>33</v>
      </c>
      <c r="C14" s="2" t="s">
        <v>36</v>
      </c>
    </row>
    <row r="15" spans="1:3" x14ac:dyDescent="0.25">
      <c r="B15" s="11" t="s">
        <v>33</v>
      </c>
      <c r="C15" s="11" t="s">
        <v>37</v>
      </c>
    </row>
    <row r="16" spans="1:3" x14ac:dyDescent="0.25">
      <c r="B16" s="2" t="s">
        <v>33</v>
      </c>
      <c r="C16" s="2" t="s">
        <v>38</v>
      </c>
    </row>
    <row r="17" spans="2:3" x14ac:dyDescent="0.25">
      <c r="B17" s="11" t="s">
        <v>33</v>
      </c>
      <c r="C17" s="11" t="s">
        <v>39</v>
      </c>
    </row>
    <row r="18" spans="2:3" x14ac:dyDescent="0.25">
      <c r="B18" s="2" t="s">
        <v>33</v>
      </c>
      <c r="C18" s="2" t="s">
        <v>40</v>
      </c>
    </row>
    <row r="19" spans="2:3" x14ac:dyDescent="0.25">
      <c r="B19" s="11" t="s">
        <v>33</v>
      </c>
      <c r="C19" s="11" t="s">
        <v>41</v>
      </c>
    </row>
    <row r="20" spans="2:3" x14ac:dyDescent="0.25">
      <c r="B20" s="2" t="s">
        <v>33</v>
      </c>
      <c r="C20" s="2" t="s">
        <v>42</v>
      </c>
    </row>
    <row r="21" spans="2:3" x14ac:dyDescent="0.25">
      <c r="B21" s="11" t="s">
        <v>33</v>
      </c>
      <c r="C21" s="11" t="s">
        <v>43</v>
      </c>
    </row>
    <row r="22" spans="2:3" x14ac:dyDescent="0.25">
      <c r="B22" s="2" t="s">
        <v>44</v>
      </c>
      <c r="C22" s="2" t="s">
        <v>45</v>
      </c>
    </row>
    <row r="23" spans="2:3" x14ac:dyDescent="0.25">
      <c r="B23" s="11" t="s">
        <v>44</v>
      </c>
      <c r="C23" s="11" t="s">
        <v>46</v>
      </c>
    </row>
    <row r="24" spans="2:3" x14ac:dyDescent="0.25">
      <c r="B24" s="2" t="s">
        <v>44</v>
      </c>
      <c r="C24" s="2" t="s">
        <v>47</v>
      </c>
    </row>
    <row r="25" spans="2:3" x14ac:dyDescent="0.25">
      <c r="B25" s="11" t="s">
        <v>44</v>
      </c>
      <c r="C25" s="11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6"/>
  <sheetViews>
    <sheetView topLeftCell="A19" workbookViewId="0">
      <selection activeCell="Q34" sqref="Q34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49</v>
      </c>
    </row>
    <row r="2" spans="2:9" ht="15" x14ac:dyDescent="0.25">
      <c r="B2" s="2" t="s">
        <v>50</v>
      </c>
      <c r="C2" s="1" t="s">
        <v>0</v>
      </c>
    </row>
    <row r="3" spans="2:9" ht="15" x14ac:dyDescent="0.25">
      <c r="B3" s="2" t="s">
        <v>51</v>
      </c>
      <c r="C3" s="2" t="s">
        <v>6</v>
      </c>
    </row>
    <row r="5" spans="2:9" ht="15" x14ac:dyDescent="0.25">
      <c r="B5" s="1" t="s">
        <v>12</v>
      </c>
      <c r="D5" s="2" t="s">
        <v>18</v>
      </c>
    </row>
    <row r="6" spans="2:9" ht="15" x14ac:dyDescent="0.25">
      <c r="B6" s="1" t="s">
        <v>13</v>
      </c>
      <c r="D6" s="2" t="s">
        <v>19</v>
      </c>
    </row>
    <row r="7" spans="2:9" ht="15" x14ac:dyDescent="0.25">
      <c r="B7" s="1" t="s">
        <v>14</v>
      </c>
      <c r="D7" s="2" t="s">
        <v>20</v>
      </c>
    </row>
    <row r="8" spans="2:9" ht="15" x14ac:dyDescent="0.25">
      <c r="B8" s="1" t="s">
        <v>15</v>
      </c>
      <c r="D8" s="2" t="s">
        <v>21</v>
      </c>
    </row>
    <row r="9" spans="2:9" ht="15" x14ac:dyDescent="0.25">
      <c r="B9" s="1" t="s">
        <v>16</v>
      </c>
      <c r="D9" s="2" t="s">
        <v>22</v>
      </c>
    </row>
    <row r="11" spans="2:9" ht="15" x14ac:dyDescent="0.25">
      <c r="B11" s="5" t="s">
        <v>52</v>
      </c>
      <c r="C11" s="67" t="s">
        <v>45</v>
      </c>
      <c r="D11" s="67" t="s">
        <v>46</v>
      </c>
      <c r="E11" s="67" t="s">
        <v>47</v>
      </c>
      <c r="F11" s="67" t="s">
        <v>60</v>
      </c>
      <c r="G11" s="67" t="s">
        <v>48</v>
      </c>
      <c r="H11" s="67" t="s">
        <v>66</v>
      </c>
      <c r="I11" s="67" t="s">
        <v>67</v>
      </c>
    </row>
    <row r="12" spans="2:9" ht="15" x14ac:dyDescent="0.25">
      <c r="B12" s="6" t="s">
        <v>34</v>
      </c>
      <c r="C12" s="68" t="s">
        <v>53</v>
      </c>
      <c r="D12" s="68">
        <v>991165</v>
      </c>
      <c r="E12" s="68">
        <v>1185946</v>
      </c>
      <c r="F12" s="68">
        <v>1880145</v>
      </c>
      <c r="G12" s="68">
        <v>1824067</v>
      </c>
      <c r="H12" s="68">
        <v>2022321</v>
      </c>
      <c r="I12" s="68">
        <v>2149062</v>
      </c>
    </row>
    <row r="13" spans="2:9" ht="15" x14ac:dyDescent="0.25">
      <c r="B13" s="6" t="s">
        <v>35</v>
      </c>
      <c r="C13" s="69">
        <v>25094</v>
      </c>
      <c r="D13" s="69">
        <v>34491</v>
      </c>
      <c r="E13" s="69">
        <v>46202</v>
      </c>
      <c r="F13" s="69">
        <v>70175</v>
      </c>
      <c r="G13" s="69">
        <v>72401</v>
      </c>
      <c r="H13" s="69">
        <v>82231</v>
      </c>
      <c r="I13" s="69">
        <v>90346</v>
      </c>
    </row>
    <row r="14" spans="2:9" ht="15" x14ac:dyDescent="0.25">
      <c r="B14" s="6" t="s">
        <v>36</v>
      </c>
      <c r="C14" s="68">
        <v>16241</v>
      </c>
      <c r="D14" s="68">
        <v>22023</v>
      </c>
      <c r="E14" s="68">
        <v>23707</v>
      </c>
      <c r="F14" s="68">
        <v>38996</v>
      </c>
      <c r="G14" s="68">
        <v>48618</v>
      </c>
      <c r="H14" s="68">
        <v>55378</v>
      </c>
      <c r="I14" s="68">
        <v>56597</v>
      </c>
    </row>
    <row r="15" spans="2:9" ht="15" x14ac:dyDescent="0.25">
      <c r="B15" s="6" t="s">
        <v>37</v>
      </c>
      <c r="C15" s="69">
        <v>230892</v>
      </c>
      <c r="D15" s="69">
        <v>268620</v>
      </c>
      <c r="E15" s="69">
        <v>277741</v>
      </c>
      <c r="F15" s="69">
        <v>422830</v>
      </c>
      <c r="G15" s="69">
        <v>417429</v>
      </c>
      <c r="H15" s="69">
        <v>465869</v>
      </c>
      <c r="I15" s="69">
        <v>492844</v>
      </c>
    </row>
    <row r="16" spans="2:9" ht="15" x14ac:dyDescent="0.25">
      <c r="B16" s="6" t="s">
        <v>38</v>
      </c>
      <c r="C16" s="68">
        <v>53662</v>
      </c>
      <c r="D16" s="68">
        <v>92515</v>
      </c>
      <c r="E16" s="68">
        <v>109360</v>
      </c>
      <c r="F16" s="68">
        <v>182507</v>
      </c>
      <c r="G16" s="68">
        <v>162180</v>
      </c>
      <c r="H16" s="68">
        <v>173221</v>
      </c>
      <c r="I16" s="68">
        <v>181317</v>
      </c>
    </row>
    <row r="17" spans="2:9" ht="15" x14ac:dyDescent="0.25">
      <c r="B17" s="6" t="s">
        <v>39</v>
      </c>
      <c r="C17" s="69">
        <v>112862</v>
      </c>
      <c r="D17" s="69">
        <v>151654</v>
      </c>
      <c r="E17" s="69">
        <v>201868</v>
      </c>
      <c r="F17" s="69">
        <v>268495</v>
      </c>
      <c r="G17" s="69">
        <v>289825</v>
      </c>
      <c r="H17" s="69">
        <v>316351</v>
      </c>
      <c r="I17" s="69">
        <v>335972</v>
      </c>
    </row>
    <row r="18" spans="2:9" ht="15" x14ac:dyDescent="0.25">
      <c r="B18" s="6" t="s">
        <v>40</v>
      </c>
      <c r="C18" s="68">
        <v>92033</v>
      </c>
      <c r="D18" s="68">
        <v>141473</v>
      </c>
      <c r="E18" s="68">
        <v>159836</v>
      </c>
      <c r="F18" s="68">
        <v>188981</v>
      </c>
      <c r="G18" s="68">
        <v>200659</v>
      </c>
      <c r="H18" s="68">
        <v>224697</v>
      </c>
      <c r="I18" s="68">
        <v>230470</v>
      </c>
    </row>
    <row r="19" spans="2:9" ht="15" x14ac:dyDescent="0.25">
      <c r="B19" s="6" t="s">
        <v>41</v>
      </c>
      <c r="C19" s="69">
        <v>35112</v>
      </c>
      <c r="D19" s="69">
        <v>48239</v>
      </c>
      <c r="E19" s="69">
        <v>58552</v>
      </c>
      <c r="F19" s="69">
        <v>84998</v>
      </c>
      <c r="G19" s="69">
        <v>87856</v>
      </c>
      <c r="H19" s="69">
        <v>98429</v>
      </c>
      <c r="I19" s="69">
        <v>104768</v>
      </c>
    </row>
    <row r="20" spans="2:9" ht="15" x14ac:dyDescent="0.25">
      <c r="B20" s="6" t="s">
        <v>42</v>
      </c>
      <c r="C20" s="68">
        <v>25277</v>
      </c>
      <c r="D20" s="68">
        <v>43048</v>
      </c>
      <c r="E20" s="68">
        <v>51057</v>
      </c>
      <c r="F20" s="68">
        <v>71454</v>
      </c>
      <c r="G20" s="68">
        <v>84140</v>
      </c>
      <c r="H20" s="68">
        <v>88973</v>
      </c>
      <c r="I20" s="68">
        <v>87281</v>
      </c>
    </row>
    <row r="21" spans="2:9" ht="15" x14ac:dyDescent="0.25">
      <c r="B21" s="6" t="s">
        <v>43</v>
      </c>
      <c r="C21" s="69">
        <v>113506</v>
      </c>
      <c r="D21" s="69">
        <v>211429</v>
      </c>
      <c r="E21" s="69">
        <v>164484</v>
      </c>
      <c r="F21" s="69">
        <v>253122</v>
      </c>
      <c r="G21" s="69" t="s">
        <v>53</v>
      </c>
      <c r="H21" s="69" t="s">
        <v>53</v>
      </c>
      <c r="I21" s="69" t="s">
        <v>53</v>
      </c>
    </row>
    <row r="23" spans="2:9" ht="18" customHeight="1" x14ac:dyDescent="0.25">
      <c r="B23" s="53" t="s">
        <v>64</v>
      </c>
      <c r="C23" s="73" t="s">
        <v>45</v>
      </c>
      <c r="D23" s="74" t="s">
        <v>46</v>
      </c>
      <c r="E23" s="74" t="s">
        <v>47</v>
      </c>
      <c r="F23" s="74" t="s">
        <v>60</v>
      </c>
      <c r="G23" s="74" t="s">
        <v>48</v>
      </c>
      <c r="H23" s="74" t="s">
        <v>66</v>
      </c>
      <c r="I23" s="75" t="s">
        <v>67</v>
      </c>
    </row>
    <row r="24" spans="2:9" ht="18" customHeight="1" x14ac:dyDescent="0.25">
      <c r="B24" s="58" t="s">
        <v>61</v>
      </c>
      <c r="C24" s="71"/>
      <c r="D24" s="70">
        <f t="shared" ref="D24:G33" si="0">D12/1000</f>
        <v>991.16499999999996</v>
      </c>
      <c r="E24" s="70">
        <f t="shared" si="0"/>
        <v>1185.9459999999999</v>
      </c>
      <c r="F24" s="70">
        <f t="shared" si="0"/>
        <v>1880.145</v>
      </c>
      <c r="G24" s="70">
        <f t="shared" si="0"/>
        <v>1824.067</v>
      </c>
      <c r="H24" s="70">
        <f t="shared" ref="H24:I24" si="1">H12/1000</f>
        <v>2022.3209999999999</v>
      </c>
      <c r="I24" s="72">
        <f t="shared" si="1"/>
        <v>2149.0619999999999</v>
      </c>
    </row>
    <row r="25" spans="2:9" ht="18" customHeight="1" x14ac:dyDescent="0.25">
      <c r="B25" s="59" t="s">
        <v>35</v>
      </c>
      <c r="C25" s="49">
        <f t="shared" ref="C25:G33" si="2">C13/1000</f>
        <v>25.094000000000001</v>
      </c>
      <c r="D25" s="23">
        <f t="shared" si="2"/>
        <v>34.491</v>
      </c>
      <c r="E25" s="23">
        <f t="shared" si="2"/>
        <v>46.201999999999998</v>
      </c>
      <c r="F25" s="23">
        <f t="shared" si="0"/>
        <v>70.174999999999997</v>
      </c>
      <c r="G25" s="23">
        <f t="shared" si="2"/>
        <v>72.400999999999996</v>
      </c>
      <c r="H25" s="23">
        <f t="shared" ref="H25:I25" si="3">H13/1000</f>
        <v>82.230999999999995</v>
      </c>
      <c r="I25" s="24">
        <f t="shared" si="3"/>
        <v>90.346000000000004</v>
      </c>
    </row>
    <row r="26" spans="2:9" ht="18" customHeight="1" x14ac:dyDescent="0.25">
      <c r="B26" s="59" t="s">
        <v>36</v>
      </c>
      <c r="C26" s="49">
        <f t="shared" si="2"/>
        <v>16.241</v>
      </c>
      <c r="D26" s="23">
        <f t="shared" si="2"/>
        <v>22.023</v>
      </c>
      <c r="E26" s="23">
        <f t="shared" si="2"/>
        <v>23.707000000000001</v>
      </c>
      <c r="F26" s="23">
        <f t="shared" si="0"/>
        <v>38.996000000000002</v>
      </c>
      <c r="G26" s="23">
        <f t="shared" si="2"/>
        <v>48.618000000000002</v>
      </c>
      <c r="H26" s="23">
        <f t="shared" ref="H26:I26" si="4">H14/1000</f>
        <v>55.378</v>
      </c>
      <c r="I26" s="24">
        <f t="shared" si="4"/>
        <v>56.597000000000001</v>
      </c>
    </row>
    <row r="27" spans="2:9" ht="18" customHeight="1" x14ac:dyDescent="0.25">
      <c r="B27" s="59" t="s">
        <v>37</v>
      </c>
      <c r="C27" s="49">
        <f t="shared" si="2"/>
        <v>230.892</v>
      </c>
      <c r="D27" s="23">
        <f t="shared" si="2"/>
        <v>268.62</v>
      </c>
      <c r="E27" s="23">
        <f t="shared" si="2"/>
        <v>277.74099999999999</v>
      </c>
      <c r="F27" s="23">
        <f t="shared" si="0"/>
        <v>422.83</v>
      </c>
      <c r="G27" s="23">
        <f t="shared" si="2"/>
        <v>417.42899999999997</v>
      </c>
      <c r="H27" s="23">
        <f t="shared" ref="H27:I27" si="5">H15/1000</f>
        <v>465.86900000000003</v>
      </c>
      <c r="I27" s="24">
        <f t="shared" si="5"/>
        <v>492.84399999999999</v>
      </c>
    </row>
    <row r="28" spans="2:9" ht="18" customHeight="1" x14ac:dyDescent="0.25">
      <c r="B28" s="59" t="s">
        <v>38</v>
      </c>
      <c r="C28" s="49">
        <f t="shared" si="2"/>
        <v>53.661999999999999</v>
      </c>
      <c r="D28" s="23">
        <f t="shared" si="2"/>
        <v>92.515000000000001</v>
      </c>
      <c r="E28" s="23">
        <f t="shared" si="2"/>
        <v>109.36</v>
      </c>
      <c r="F28" s="23">
        <f t="shared" si="0"/>
        <v>182.50700000000001</v>
      </c>
      <c r="G28" s="23">
        <f t="shared" si="2"/>
        <v>162.18</v>
      </c>
      <c r="H28" s="23">
        <f t="shared" ref="H28:I28" si="6">H16/1000</f>
        <v>173.221</v>
      </c>
      <c r="I28" s="24">
        <f t="shared" si="6"/>
        <v>181.31700000000001</v>
      </c>
    </row>
    <row r="29" spans="2:9" ht="18" customHeight="1" x14ac:dyDescent="0.25">
      <c r="B29" s="60" t="s">
        <v>39</v>
      </c>
      <c r="C29" s="51">
        <f t="shared" si="2"/>
        <v>112.86199999999999</v>
      </c>
      <c r="D29" s="25">
        <f t="shared" si="2"/>
        <v>151.654</v>
      </c>
      <c r="E29" s="25">
        <f t="shared" si="2"/>
        <v>201.86799999999999</v>
      </c>
      <c r="F29" s="25">
        <f t="shared" si="0"/>
        <v>268.495</v>
      </c>
      <c r="G29" s="25">
        <f t="shared" si="2"/>
        <v>289.82499999999999</v>
      </c>
      <c r="H29" s="25">
        <f t="shared" ref="H29:I29" si="7">H17/1000</f>
        <v>316.351</v>
      </c>
      <c r="I29" s="26">
        <f t="shared" si="7"/>
        <v>335.97199999999998</v>
      </c>
    </row>
    <row r="30" spans="2:9" ht="18" customHeight="1" x14ac:dyDescent="0.25">
      <c r="B30" s="59" t="s">
        <v>40</v>
      </c>
      <c r="C30" s="49">
        <f t="shared" si="2"/>
        <v>92.033000000000001</v>
      </c>
      <c r="D30" s="23">
        <f t="shared" si="2"/>
        <v>141.47300000000001</v>
      </c>
      <c r="E30" s="23">
        <f t="shared" si="2"/>
        <v>159.83600000000001</v>
      </c>
      <c r="F30" s="23">
        <f t="shared" si="0"/>
        <v>188.98099999999999</v>
      </c>
      <c r="G30" s="23">
        <f t="shared" si="2"/>
        <v>200.65899999999999</v>
      </c>
      <c r="H30" s="23">
        <f t="shared" ref="H30:I30" si="8">H18/1000</f>
        <v>224.697</v>
      </c>
      <c r="I30" s="24">
        <f t="shared" si="8"/>
        <v>230.47</v>
      </c>
    </row>
    <row r="31" spans="2:9" ht="18" customHeight="1" x14ac:dyDescent="0.25">
      <c r="B31" s="59" t="s">
        <v>41</v>
      </c>
      <c r="C31" s="49">
        <f t="shared" si="2"/>
        <v>35.112000000000002</v>
      </c>
      <c r="D31" s="23">
        <f t="shared" si="2"/>
        <v>48.238999999999997</v>
      </c>
      <c r="E31" s="23">
        <f t="shared" si="2"/>
        <v>58.552</v>
      </c>
      <c r="F31" s="23">
        <f t="shared" si="0"/>
        <v>84.998000000000005</v>
      </c>
      <c r="G31" s="23">
        <f t="shared" si="2"/>
        <v>87.855999999999995</v>
      </c>
      <c r="H31" s="23">
        <f t="shared" ref="H31:I31" si="9">H19/1000</f>
        <v>98.429000000000002</v>
      </c>
      <c r="I31" s="24">
        <f t="shared" si="9"/>
        <v>104.768</v>
      </c>
    </row>
    <row r="32" spans="2:9" ht="18" customHeight="1" x14ac:dyDescent="0.25">
      <c r="B32" s="59" t="s">
        <v>42</v>
      </c>
      <c r="C32" s="49">
        <f t="shared" si="2"/>
        <v>25.277000000000001</v>
      </c>
      <c r="D32" s="23">
        <f t="shared" si="2"/>
        <v>43.048000000000002</v>
      </c>
      <c r="E32" s="23">
        <f t="shared" si="2"/>
        <v>51.057000000000002</v>
      </c>
      <c r="F32" s="23">
        <f t="shared" si="0"/>
        <v>71.453999999999994</v>
      </c>
      <c r="G32" s="23">
        <f t="shared" si="2"/>
        <v>84.14</v>
      </c>
      <c r="H32" s="23">
        <f t="shared" ref="H32:I32" si="10">H20/1000</f>
        <v>88.972999999999999</v>
      </c>
      <c r="I32" s="24">
        <f t="shared" si="10"/>
        <v>87.281000000000006</v>
      </c>
    </row>
    <row r="33" spans="2:12" ht="18" customHeight="1" x14ac:dyDescent="0.25">
      <c r="B33" s="61" t="s">
        <v>43</v>
      </c>
      <c r="C33" s="50">
        <f t="shared" si="2"/>
        <v>113.506</v>
      </c>
      <c r="D33" s="27">
        <f t="shared" si="2"/>
        <v>211.429</v>
      </c>
      <c r="E33" s="27">
        <f t="shared" si="2"/>
        <v>164.48400000000001</v>
      </c>
      <c r="F33" s="27">
        <f t="shared" si="0"/>
        <v>253.12200000000001</v>
      </c>
      <c r="G33" s="27"/>
      <c r="H33" s="27"/>
      <c r="I33" s="28"/>
    </row>
    <row r="34" spans="2:12" ht="18" customHeight="1" x14ac:dyDescent="0.3">
      <c r="B34" s="16"/>
      <c r="C34" s="16"/>
      <c r="D34" s="16"/>
      <c r="E34" s="16"/>
      <c r="F34" s="16"/>
      <c r="G34" s="16"/>
    </row>
    <row r="35" spans="2:12" ht="18" customHeight="1" x14ac:dyDescent="0.25">
      <c r="B35" s="29" t="s">
        <v>63</v>
      </c>
      <c r="C35" s="73" t="s">
        <v>45</v>
      </c>
      <c r="D35" s="74" t="s">
        <v>46</v>
      </c>
      <c r="E35" s="74" t="s">
        <v>47</v>
      </c>
      <c r="F35" s="74" t="s">
        <v>60</v>
      </c>
      <c r="G35" s="74" t="s">
        <v>48</v>
      </c>
      <c r="H35" s="74" t="s">
        <v>66</v>
      </c>
      <c r="I35" s="75" t="s">
        <v>67</v>
      </c>
      <c r="L35">
        <v>1</v>
      </c>
    </row>
    <row r="36" spans="2:12" ht="18" customHeight="1" x14ac:dyDescent="0.25">
      <c r="B36" s="31" t="s">
        <v>61</v>
      </c>
      <c r="C36" s="35"/>
      <c r="D36" s="36">
        <f t="shared" ref="D36:G36" si="11">D24/$D24*100</f>
        <v>100</v>
      </c>
      <c r="E36" s="36">
        <f t="shared" si="11"/>
        <v>119.6517229724617</v>
      </c>
      <c r="F36" s="36">
        <f t="shared" si="11"/>
        <v>189.69041481488955</v>
      </c>
      <c r="G36" s="36">
        <f t="shared" si="11"/>
        <v>184.03262827077228</v>
      </c>
      <c r="H36" s="36">
        <f t="shared" ref="H36:I36" si="12">H24/$D24*100</f>
        <v>204.0347469896536</v>
      </c>
      <c r="I36" s="37">
        <f t="shared" si="12"/>
        <v>216.82182078665005</v>
      </c>
    </row>
    <row r="37" spans="2:12" ht="18" customHeight="1" x14ac:dyDescent="0.25">
      <c r="B37" s="32" t="s">
        <v>35</v>
      </c>
      <c r="C37" s="38">
        <f t="shared" ref="C37:G45" si="13">C25/$D25*100</f>
        <v>72.755211504450443</v>
      </c>
      <c r="D37" s="39">
        <f t="shared" si="13"/>
        <v>100</v>
      </c>
      <c r="E37" s="39">
        <f t="shared" si="13"/>
        <v>133.95378504537413</v>
      </c>
      <c r="F37" s="39">
        <f t="shared" si="13"/>
        <v>203.45887332927427</v>
      </c>
      <c r="G37" s="39">
        <f t="shared" si="13"/>
        <v>209.91273085732507</v>
      </c>
      <c r="H37" s="39">
        <f t="shared" ref="H37:I37" si="14">H25/$D25*100</f>
        <v>238.41291931228437</v>
      </c>
      <c r="I37" s="40">
        <f t="shared" si="14"/>
        <v>261.9407961497202</v>
      </c>
    </row>
    <row r="38" spans="2:12" ht="18" customHeight="1" x14ac:dyDescent="0.25">
      <c r="B38" s="32" t="s">
        <v>36</v>
      </c>
      <c r="C38" s="38">
        <f t="shared" si="13"/>
        <v>73.745629569086873</v>
      </c>
      <c r="D38" s="39">
        <f t="shared" si="13"/>
        <v>100</v>
      </c>
      <c r="E38" s="39">
        <f t="shared" si="13"/>
        <v>107.64655133269765</v>
      </c>
      <c r="F38" s="39">
        <f t="shared" si="13"/>
        <v>177.06942741679154</v>
      </c>
      <c r="G38" s="39">
        <f t="shared" si="13"/>
        <v>220.76011442582754</v>
      </c>
      <c r="H38" s="39">
        <f t="shared" ref="H38:I38" si="15">H26/$D26*100</f>
        <v>251.45529673523134</v>
      </c>
      <c r="I38" s="40">
        <f t="shared" si="15"/>
        <v>256.99041910729693</v>
      </c>
    </row>
    <row r="39" spans="2:12" ht="18" customHeight="1" x14ac:dyDescent="0.25">
      <c r="B39" s="32" t="s">
        <v>37</v>
      </c>
      <c r="C39" s="38">
        <f t="shared" si="13"/>
        <v>85.954880500335037</v>
      </c>
      <c r="D39" s="39">
        <f t="shared" si="13"/>
        <v>100</v>
      </c>
      <c r="E39" s="39">
        <f t="shared" si="13"/>
        <v>103.39550294095747</v>
      </c>
      <c r="F39" s="39">
        <f t="shared" si="13"/>
        <v>157.40823468096195</v>
      </c>
      <c r="G39" s="39">
        <f t="shared" si="13"/>
        <v>155.39758767031492</v>
      </c>
      <c r="H39" s="39">
        <f t="shared" ref="H39:I39" si="16">H27/$D27*100</f>
        <v>173.43049661231481</v>
      </c>
      <c r="I39" s="40">
        <f t="shared" si="16"/>
        <v>183.47256347256348</v>
      </c>
    </row>
    <row r="40" spans="2:12" ht="18" customHeight="1" x14ac:dyDescent="0.25">
      <c r="B40" s="32" t="s">
        <v>38</v>
      </c>
      <c r="C40" s="38">
        <f t="shared" si="13"/>
        <v>58.003566989136893</v>
      </c>
      <c r="D40" s="39">
        <f t="shared" si="13"/>
        <v>100</v>
      </c>
      <c r="E40" s="39">
        <f t="shared" si="13"/>
        <v>118.20785818515915</v>
      </c>
      <c r="F40" s="39">
        <f t="shared" si="13"/>
        <v>197.27287466897261</v>
      </c>
      <c r="G40" s="39">
        <f t="shared" si="13"/>
        <v>175.30130249148789</v>
      </c>
      <c r="H40" s="39">
        <f t="shared" ref="H40:I40" si="17">H28/$D28*100</f>
        <v>187.23558341890504</v>
      </c>
      <c r="I40" s="40">
        <f t="shared" si="17"/>
        <v>195.98659676809166</v>
      </c>
    </row>
    <row r="41" spans="2:12" ht="18" customHeight="1" x14ac:dyDescent="0.25">
      <c r="B41" s="33" t="s">
        <v>39</v>
      </c>
      <c r="C41" s="41">
        <f t="shared" si="13"/>
        <v>74.420720851411758</v>
      </c>
      <c r="D41" s="42">
        <f t="shared" si="13"/>
        <v>100</v>
      </c>
      <c r="E41" s="42">
        <f t="shared" si="13"/>
        <v>133.11089717382993</v>
      </c>
      <c r="F41" s="42">
        <f t="shared" si="13"/>
        <v>177.04445646009995</v>
      </c>
      <c r="G41" s="42">
        <f t="shared" si="13"/>
        <v>191.10936737573687</v>
      </c>
      <c r="H41" s="42">
        <f t="shared" ref="H41:I41" si="18">H29/$D29*100</f>
        <v>208.60049850317171</v>
      </c>
      <c r="I41" s="43">
        <f t="shared" si="18"/>
        <v>221.53850211666025</v>
      </c>
    </row>
    <row r="42" spans="2:12" ht="18" customHeight="1" x14ac:dyDescent="0.25">
      <c r="B42" s="32" t="s">
        <v>40</v>
      </c>
      <c r="C42" s="38">
        <f t="shared" si="13"/>
        <v>65.053402416008694</v>
      </c>
      <c r="D42" s="39">
        <f t="shared" si="13"/>
        <v>100</v>
      </c>
      <c r="E42" s="39">
        <f t="shared" si="13"/>
        <v>112.97986188177249</v>
      </c>
      <c r="F42" s="39">
        <f t="shared" si="13"/>
        <v>133.58096597937416</v>
      </c>
      <c r="G42" s="39">
        <f t="shared" si="13"/>
        <v>141.83554459154749</v>
      </c>
      <c r="H42" s="39">
        <f t="shared" ref="H42:I42" si="19">H30/$D30*100</f>
        <v>158.82677259971868</v>
      </c>
      <c r="I42" s="40">
        <f t="shared" si="19"/>
        <v>162.90740989446749</v>
      </c>
    </row>
    <row r="43" spans="2:12" ht="18" customHeight="1" x14ac:dyDescent="0.25">
      <c r="B43" s="32" t="s">
        <v>41</v>
      </c>
      <c r="C43" s="38">
        <f t="shared" si="13"/>
        <v>72.787578515309193</v>
      </c>
      <c r="D43" s="39">
        <f t="shared" si="13"/>
        <v>100</v>
      </c>
      <c r="E43" s="39">
        <f t="shared" si="13"/>
        <v>121.37896722568877</v>
      </c>
      <c r="F43" s="39">
        <f t="shared" si="13"/>
        <v>176.20182839611104</v>
      </c>
      <c r="G43" s="39">
        <f t="shared" si="13"/>
        <v>182.12649515951824</v>
      </c>
      <c r="H43" s="39">
        <f t="shared" ref="H43:I43" si="20">H31/$D31*100</f>
        <v>204.04444536578291</v>
      </c>
      <c r="I43" s="40">
        <f t="shared" si="20"/>
        <v>217.18526503451568</v>
      </c>
    </row>
    <row r="44" spans="2:12" ht="18" customHeight="1" x14ac:dyDescent="0.25">
      <c r="B44" s="32" t="s">
        <v>42</v>
      </c>
      <c r="C44" s="38">
        <f t="shared" si="13"/>
        <v>58.718175060397691</v>
      </c>
      <c r="D44" s="39">
        <f t="shared" si="13"/>
        <v>100</v>
      </c>
      <c r="E44" s="39">
        <f t="shared" si="13"/>
        <v>118.6048132317413</v>
      </c>
      <c r="F44" s="39">
        <f t="shared" si="13"/>
        <v>165.98680542650064</v>
      </c>
      <c r="G44" s="39">
        <f t="shared" si="13"/>
        <v>195.45623490057608</v>
      </c>
      <c r="H44" s="39">
        <f t="shared" ref="H44:I44" si="21">H32/$D32*100</f>
        <v>206.68323731648394</v>
      </c>
      <c r="I44" s="40">
        <f t="shared" si="21"/>
        <v>202.75274112618473</v>
      </c>
    </row>
    <row r="45" spans="2:12" ht="18" customHeight="1" x14ac:dyDescent="0.25">
      <c r="B45" s="34" t="s">
        <v>43</v>
      </c>
      <c r="C45" s="44">
        <f t="shared" si="13"/>
        <v>53.685161448997064</v>
      </c>
      <c r="D45" s="45">
        <f t="shared" si="13"/>
        <v>100</v>
      </c>
      <c r="E45" s="45">
        <f t="shared" si="13"/>
        <v>77.79632879122542</v>
      </c>
      <c r="F45" s="45">
        <f t="shared" si="13"/>
        <v>119.71962218995502</v>
      </c>
      <c r="G45" s="45"/>
      <c r="H45" s="45"/>
      <c r="I45" s="46"/>
    </row>
    <row r="46" spans="2:12" ht="18" customHeight="1" x14ac:dyDescent="0.25">
      <c r="B46" s="17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46"/>
  <sheetViews>
    <sheetView topLeftCell="A16" workbookViewId="0">
      <selection activeCell="Q30" sqref="Q30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49</v>
      </c>
    </row>
    <row r="2" spans="2:9" ht="15" x14ac:dyDescent="0.25">
      <c r="B2" s="2" t="s">
        <v>50</v>
      </c>
      <c r="C2" s="1" t="s">
        <v>0</v>
      </c>
    </row>
    <row r="3" spans="2:9" ht="15" x14ac:dyDescent="0.25">
      <c r="B3" s="2" t="s">
        <v>51</v>
      </c>
      <c r="C3" s="2" t="s">
        <v>6</v>
      </c>
    </row>
    <row r="5" spans="2:9" ht="15" x14ac:dyDescent="0.25">
      <c r="B5" s="1" t="s">
        <v>12</v>
      </c>
      <c r="D5" s="2" t="s">
        <v>18</v>
      </c>
    </row>
    <row r="6" spans="2:9" ht="15" x14ac:dyDescent="0.25">
      <c r="B6" s="1" t="s">
        <v>13</v>
      </c>
      <c r="D6" s="2" t="s">
        <v>19</v>
      </c>
    </row>
    <row r="7" spans="2:9" ht="15" x14ac:dyDescent="0.25">
      <c r="B7" s="1" t="s">
        <v>14</v>
      </c>
      <c r="D7" s="2" t="s">
        <v>20</v>
      </c>
    </row>
    <row r="8" spans="2:9" ht="15" x14ac:dyDescent="0.25">
      <c r="B8" s="1" t="s">
        <v>15</v>
      </c>
      <c r="D8" s="2" t="s">
        <v>24</v>
      </c>
    </row>
    <row r="9" spans="2:9" ht="15" x14ac:dyDescent="0.25">
      <c r="B9" s="1" t="s">
        <v>16</v>
      </c>
      <c r="D9" s="52" t="s">
        <v>22</v>
      </c>
    </row>
    <row r="11" spans="2:9" ht="15" x14ac:dyDescent="0.25">
      <c r="B11" s="5" t="s">
        <v>52</v>
      </c>
      <c r="C11" s="67" t="s">
        <v>45</v>
      </c>
      <c r="D11" s="67" t="s">
        <v>46</v>
      </c>
      <c r="E11" s="67" t="s">
        <v>47</v>
      </c>
      <c r="F11" s="67" t="s">
        <v>60</v>
      </c>
      <c r="G11" s="67" t="s">
        <v>48</v>
      </c>
      <c r="H11" s="67" t="s">
        <v>66</v>
      </c>
      <c r="I11" s="67" t="s">
        <v>67</v>
      </c>
    </row>
    <row r="12" spans="2:9" ht="15" x14ac:dyDescent="0.25">
      <c r="B12" s="6" t="s">
        <v>34</v>
      </c>
      <c r="C12" s="68" t="s">
        <v>53</v>
      </c>
      <c r="D12" s="68">
        <v>2372190</v>
      </c>
      <c r="E12" s="68">
        <v>3296106</v>
      </c>
      <c r="F12" s="68">
        <v>4473826</v>
      </c>
      <c r="G12" s="68">
        <v>4656305</v>
      </c>
      <c r="H12" s="68">
        <v>5061667</v>
      </c>
      <c r="I12" s="68">
        <v>5443087</v>
      </c>
    </row>
    <row r="13" spans="2:9" ht="15" x14ac:dyDescent="0.25">
      <c r="B13" s="6" t="s">
        <v>35</v>
      </c>
      <c r="C13" s="69">
        <v>74219</v>
      </c>
      <c r="D13" s="69">
        <v>87374</v>
      </c>
      <c r="E13" s="69">
        <v>124985</v>
      </c>
      <c r="F13" s="69">
        <v>160160</v>
      </c>
      <c r="G13" s="69">
        <v>166862</v>
      </c>
      <c r="H13" s="69">
        <v>183860</v>
      </c>
      <c r="I13" s="69">
        <v>200554</v>
      </c>
    </row>
    <row r="14" spans="2:9" ht="15" x14ac:dyDescent="0.25">
      <c r="B14" s="6" t="s">
        <v>36</v>
      </c>
      <c r="C14" s="68">
        <v>39180</v>
      </c>
      <c r="D14" s="68">
        <v>50513</v>
      </c>
      <c r="E14" s="68">
        <v>71545</v>
      </c>
      <c r="F14" s="68">
        <v>97057</v>
      </c>
      <c r="G14" s="68">
        <v>105404</v>
      </c>
      <c r="H14" s="68">
        <v>115229</v>
      </c>
      <c r="I14" s="68">
        <v>121259</v>
      </c>
    </row>
    <row r="15" spans="2:9" ht="15" x14ac:dyDescent="0.25">
      <c r="B15" s="6" t="s">
        <v>37</v>
      </c>
      <c r="C15" s="69">
        <v>668843</v>
      </c>
      <c r="D15" s="69">
        <v>718288</v>
      </c>
      <c r="E15" s="69">
        <v>853396</v>
      </c>
      <c r="F15" s="69">
        <v>1300691</v>
      </c>
      <c r="G15" s="69">
        <v>1334612</v>
      </c>
      <c r="H15" s="69">
        <v>1424866</v>
      </c>
      <c r="I15" s="69">
        <v>1526925</v>
      </c>
    </row>
    <row r="16" spans="2:9" ht="15" x14ac:dyDescent="0.25">
      <c r="B16" s="6" t="s">
        <v>38</v>
      </c>
      <c r="C16" s="68">
        <v>142011</v>
      </c>
      <c r="D16" s="68">
        <v>205750</v>
      </c>
      <c r="E16" s="68">
        <v>335654</v>
      </c>
      <c r="F16" s="68">
        <v>382015</v>
      </c>
      <c r="G16" s="68">
        <v>389592</v>
      </c>
      <c r="H16" s="68">
        <v>433561</v>
      </c>
      <c r="I16" s="68">
        <v>472201</v>
      </c>
    </row>
    <row r="17" spans="2:9" ht="15" x14ac:dyDescent="0.25">
      <c r="B17" s="6" t="s">
        <v>39</v>
      </c>
      <c r="C17" s="69">
        <v>388652</v>
      </c>
      <c r="D17" s="69">
        <v>471470</v>
      </c>
      <c r="E17" s="69">
        <v>658310</v>
      </c>
      <c r="F17" s="69">
        <v>817248</v>
      </c>
      <c r="G17" s="69">
        <v>838591</v>
      </c>
      <c r="H17" s="69">
        <v>908315</v>
      </c>
      <c r="I17" s="69">
        <v>957831</v>
      </c>
    </row>
    <row r="18" spans="2:9" ht="15" x14ac:dyDescent="0.25">
      <c r="B18" s="6" t="s">
        <v>40</v>
      </c>
      <c r="C18" s="68">
        <v>203448</v>
      </c>
      <c r="D18" s="68">
        <v>275224</v>
      </c>
      <c r="E18" s="68">
        <v>387992</v>
      </c>
      <c r="F18" s="68">
        <v>466908</v>
      </c>
      <c r="G18" s="68">
        <v>479248</v>
      </c>
      <c r="H18" s="68">
        <v>520454</v>
      </c>
      <c r="I18" s="68">
        <v>552942</v>
      </c>
    </row>
    <row r="19" spans="2:9" ht="15" x14ac:dyDescent="0.25">
      <c r="B19" s="6" t="s">
        <v>41</v>
      </c>
      <c r="C19" s="69">
        <v>122352</v>
      </c>
      <c r="D19" s="69">
        <v>162417</v>
      </c>
      <c r="E19" s="69">
        <v>219862</v>
      </c>
      <c r="F19" s="69">
        <v>287472</v>
      </c>
      <c r="G19" s="69">
        <v>308529</v>
      </c>
      <c r="H19" s="69">
        <v>331491</v>
      </c>
      <c r="I19" s="69">
        <v>357071</v>
      </c>
    </row>
    <row r="20" spans="2:9" ht="15" x14ac:dyDescent="0.25">
      <c r="B20" s="6" t="s">
        <v>42</v>
      </c>
      <c r="C20" s="68">
        <v>56719</v>
      </c>
      <c r="D20" s="68">
        <v>84757</v>
      </c>
      <c r="E20" s="68">
        <v>113712</v>
      </c>
      <c r="F20" s="68">
        <v>155227</v>
      </c>
      <c r="G20" s="68">
        <v>173488</v>
      </c>
      <c r="H20" s="68">
        <v>177773</v>
      </c>
      <c r="I20" s="68">
        <v>174115</v>
      </c>
    </row>
    <row r="21" spans="2:9" ht="15" x14ac:dyDescent="0.25">
      <c r="B21" s="6" t="s">
        <v>43</v>
      </c>
      <c r="C21" s="69">
        <v>317296</v>
      </c>
      <c r="D21" s="69">
        <v>618357</v>
      </c>
      <c r="E21" s="69">
        <v>624059</v>
      </c>
      <c r="F21" s="69">
        <v>876590</v>
      </c>
      <c r="G21" s="69" t="s">
        <v>53</v>
      </c>
      <c r="H21" s="69" t="s">
        <v>53</v>
      </c>
      <c r="I21" s="69" t="s">
        <v>53</v>
      </c>
    </row>
    <row r="23" spans="2:9" ht="18" customHeight="1" x14ac:dyDescent="0.25">
      <c r="B23" s="30" t="s">
        <v>64</v>
      </c>
      <c r="C23" s="73" t="s">
        <v>45</v>
      </c>
      <c r="D23" s="74" t="s">
        <v>46</v>
      </c>
      <c r="E23" s="74" t="s">
        <v>47</v>
      </c>
      <c r="F23" s="74" t="s">
        <v>60</v>
      </c>
      <c r="G23" s="74" t="s">
        <v>48</v>
      </c>
      <c r="H23" s="74" t="s">
        <v>66</v>
      </c>
      <c r="I23" s="75" t="s">
        <v>67</v>
      </c>
    </row>
    <row r="24" spans="2:9" ht="18" customHeight="1" x14ac:dyDescent="0.25">
      <c r="B24" s="31" t="s">
        <v>61</v>
      </c>
      <c r="C24" s="71"/>
      <c r="D24" s="70">
        <f t="shared" ref="D24:G33" si="0">D12/1000</f>
        <v>2372.19</v>
      </c>
      <c r="E24" s="70">
        <f t="shared" si="0"/>
        <v>3296.1060000000002</v>
      </c>
      <c r="F24" s="70">
        <f t="shared" si="0"/>
        <v>4473.826</v>
      </c>
      <c r="G24" s="70">
        <f t="shared" si="0"/>
        <v>4656.3050000000003</v>
      </c>
      <c r="H24" s="70">
        <f t="shared" ref="H24:I24" si="1">H12/1000</f>
        <v>5061.6670000000004</v>
      </c>
      <c r="I24" s="72">
        <f t="shared" si="1"/>
        <v>5443.0870000000004</v>
      </c>
    </row>
    <row r="25" spans="2:9" ht="18" customHeight="1" x14ac:dyDescent="0.25">
      <c r="B25" s="32" t="s">
        <v>35</v>
      </c>
      <c r="C25" s="49">
        <f t="shared" ref="C25:G33" si="2">C13/1000</f>
        <v>74.218999999999994</v>
      </c>
      <c r="D25" s="23">
        <f t="shared" si="2"/>
        <v>87.373999999999995</v>
      </c>
      <c r="E25" s="23">
        <f t="shared" si="2"/>
        <v>124.985</v>
      </c>
      <c r="F25" s="23">
        <f t="shared" si="0"/>
        <v>160.16</v>
      </c>
      <c r="G25" s="23">
        <f t="shared" si="2"/>
        <v>166.86199999999999</v>
      </c>
      <c r="H25" s="23">
        <f t="shared" ref="H25:I25" si="3">H13/1000</f>
        <v>183.86</v>
      </c>
      <c r="I25" s="24">
        <f t="shared" si="3"/>
        <v>200.554</v>
      </c>
    </row>
    <row r="26" spans="2:9" ht="18" customHeight="1" x14ac:dyDescent="0.25">
      <c r="B26" s="32" t="s">
        <v>36</v>
      </c>
      <c r="C26" s="49">
        <f t="shared" si="2"/>
        <v>39.18</v>
      </c>
      <c r="D26" s="23">
        <f t="shared" si="2"/>
        <v>50.512999999999998</v>
      </c>
      <c r="E26" s="23">
        <f t="shared" si="2"/>
        <v>71.545000000000002</v>
      </c>
      <c r="F26" s="23">
        <f t="shared" si="0"/>
        <v>97.057000000000002</v>
      </c>
      <c r="G26" s="23">
        <f t="shared" si="2"/>
        <v>105.404</v>
      </c>
      <c r="H26" s="23">
        <f t="shared" ref="H26:I26" si="4">H14/1000</f>
        <v>115.229</v>
      </c>
      <c r="I26" s="24">
        <f t="shared" si="4"/>
        <v>121.259</v>
      </c>
    </row>
    <row r="27" spans="2:9" ht="18" customHeight="1" x14ac:dyDescent="0.25">
      <c r="B27" s="32" t="s">
        <v>37</v>
      </c>
      <c r="C27" s="49">
        <f t="shared" si="2"/>
        <v>668.84299999999996</v>
      </c>
      <c r="D27" s="23">
        <f t="shared" si="2"/>
        <v>718.28800000000001</v>
      </c>
      <c r="E27" s="23">
        <f t="shared" si="2"/>
        <v>853.39599999999996</v>
      </c>
      <c r="F27" s="23">
        <f t="shared" si="0"/>
        <v>1300.691</v>
      </c>
      <c r="G27" s="23">
        <f t="shared" si="2"/>
        <v>1334.6120000000001</v>
      </c>
      <c r="H27" s="23">
        <f t="shared" ref="H27:I27" si="5">H15/1000</f>
        <v>1424.866</v>
      </c>
      <c r="I27" s="24">
        <f t="shared" si="5"/>
        <v>1526.925</v>
      </c>
    </row>
    <row r="28" spans="2:9" ht="18" customHeight="1" x14ac:dyDescent="0.25">
      <c r="B28" s="32" t="s">
        <v>38</v>
      </c>
      <c r="C28" s="49">
        <f t="shared" si="2"/>
        <v>142.011</v>
      </c>
      <c r="D28" s="23">
        <f t="shared" si="2"/>
        <v>205.75</v>
      </c>
      <c r="E28" s="23">
        <f t="shared" si="2"/>
        <v>335.654</v>
      </c>
      <c r="F28" s="23">
        <f t="shared" si="0"/>
        <v>382.01499999999999</v>
      </c>
      <c r="G28" s="23">
        <f t="shared" si="2"/>
        <v>389.59199999999998</v>
      </c>
      <c r="H28" s="23">
        <f t="shared" ref="H28:I28" si="6">H16/1000</f>
        <v>433.56099999999998</v>
      </c>
      <c r="I28" s="24">
        <f t="shared" si="6"/>
        <v>472.20100000000002</v>
      </c>
    </row>
    <row r="29" spans="2:9" ht="18" customHeight="1" x14ac:dyDescent="0.25">
      <c r="B29" s="33" t="s">
        <v>39</v>
      </c>
      <c r="C29" s="51">
        <f t="shared" si="2"/>
        <v>388.65199999999999</v>
      </c>
      <c r="D29" s="25">
        <f t="shared" si="2"/>
        <v>471.47</v>
      </c>
      <c r="E29" s="25">
        <f t="shared" si="2"/>
        <v>658.31</v>
      </c>
      <c r="F29" s="25">
        <f t="shared" si="0"/>
        <v>817.24800000000005</v>
      </c>
      <c r="G29" s="25">
        <f t="shared" si="2"/>
        <v>838.59100000000001</v>
      </c>
      <c r="H29" s="25">
        <f t="shared" ref="H29:I29" si="7">H17/1000</f>
        <v>908.31500000000005</v>
      </c>
      <c r="I29" s="26">
        <f t="shared" si="7"/>
        <v>957.83100000000002</v>
      </c>
    </row>
    <row r="30" spans="2:9" ht="18" customHeight="1" x14ac:dyDescent="0.25">
      <c r="B30" s="32" t="s">
        <v>40</v>
      </c>
      <c r="C30" s="49">
        <f t="shared" si="2"/>
        <v>203.44800000000001</v>
      </c>
      <c r="D30" s="23">
        <f t="shared" si="2"/>
        <v>275.22399999999999</v>
      </c>
      <c r="E30" s="23">
        <f t="shared" si="2"/>
        <v>387.99200000000002</v>
      </c>
      <c r="F30" s="23">
        <f t="shared" si="0"/>
        <v>466.90800000000002</v>
      </c>
      <c r="G30" s="23">
        <f t="shared" si="2"/>
        <v>479.24799999999999</v>
      </c>
      <c r="H30" s="23">
        <f t="shared" ref="H30:I30" si="8">H18/1000</f>
        <v>520.45399999999995</v>
      </c>
      <c r="I30" s="24">
        <f t="shared" si="8"/>
        <v>552.94200000000001</v>
      </c>
    </row>
    <row r="31" spans="2:9" ht="18" customHeight="1" x14ac:dyDescent="0.25">
      <c r="B31" s="32" t="s">
        <v>41</v>
      </c>
      <c r="C31" s="49">
        <f t="shared" si="2"/>
        <v>122.352</v>
      </c>
      <c r="D31" s="23">
        <f t="shared" si="2"/>
        <v>162.417</v>
      </c>
      <c r="E31" s="23">
        <f t="shared" si="2"/>
        <v>219.86199999999999</v>
      </c>
      <c r="F31" s="23">
        <f t="shared" si="0"/>
        <v>287.47199999999998</v>
      </c>
      <c r="G31" s="23">
        <f t="shared" si="2"/>
        <v>308.529</v>
      </c>
      <c r="H31" s="23">
        <f t="shared" ref="H31:I31" si="9">H19/1000</f>
        <v>331.49099999999999</v>
      </c>
      <c r="I31" s="24">
        <f t="shared" si="9"/>
        <v>357.07100000000003</v>
      </c>
    </row>
    <row r="32" spans="2:9" ht="18" customHeight="1" x14ac:dyDescent="0.25">
      <c r="B32" s="32" t="s">
        <v>42</v>
      </c>
      <c r="C32" s="49">
        <f t="shared" si="2"/>
        <v>56.719000000000001</v>
      </c>
      <c r="D32" s="23">
        <f t="shared" si="2"/>
        <v>84.757000000000005</v>
      </c>
      <c r="E32" s="23">
        <f t="shared" si="2"/>
        <v>113.712</v>
      </c>
      <c r="F32" s="23">
        <f t="shared" si="0"/>
        <v>155.227</v>
      </c>
      <c r="G32" s="23">
        <f t="shared" si="2"/>
        <v>173.488</v>
      </c>
      <c r="H32" s="23">
        <f t="shared" ref="H32:I32" si="10">H20/1000</f>
        <v>177.773</v>
      </c>
      <c r="I32" s="24">
        <f t="shared" si="10"/>
        <v>174.11500000000001</v>
      </c>
    </row>
    <row r="33" spans="2:9" ht="18" customHeight="1" x14ac:dyDescent="0.25">
      <c r="B33" s="34" t="s">
        <v>43</v>
      </c>
      <c r="C33" s="50">
        <f t="shared" si="2"/>
        <v>317.29599999999999</v>
      </c>
      <c r="D33" s="27">
        <f t="shared" si="2"/>
        <v>618.35699999999997</v>
      </c>
      <c r="E33" s="27">
        <f t="shared" si="2"/>
        <v>624.05899999999997</v>
      </c>
      <c r="F33" s="27">
        <f t="shared" si="0"/>
        <v>876.59</v>
      </c>
      <c r="G33" s="27"/>
      <c r="H33" s="27"/>
      <c r="I33" s="28"/>
    </row>
    <row r="34" spans="2:9" ht="18" customHeight="1" x14ac:dyDescent="0.3">
      <c r="B34" s="16"/>
      <c r="C34" s="16"/>
      <c r="D34" s="16"/>
      <c r="E34" s="16"/>
      <c r="F34" s="16"/>
      <c r="G34" s="16"/>
    </row>
    <row r="35" spans="2:9" ht="18" customHeight="1" x14ac:dyDescent="0.25">
      <c r="B35" s="29" t="s">
        <v>63</v>
      </c>
      <c r="C35" s="73" t="s">
        <v>45</v>
      </c>
      <c r="D35" s="74" t="s">
        <v>46</v>
      </c>
      <c r="E35" s="74" t="s">
        <v>47</v>
      </c>
      <c r="F35" s="74" t="s">
        <v>60</v>
      </c>
      <c r="G35" s="74" t="s">
        <v>48</v>
      </c>
      <c r="H35" s="74" t="s">
        <v>66</v>
      </c>
      <c r="I35" s="75" t="s">
        <v>67</v>
      </c>
    </row>
    <row r="36" spans="2:9" ht="18" customHeight="1" x14ac:dyDescent="0.25">
      <c r="B36" s="31" t="s">
        <v>61</v>
      </c>
      <c r="C36" s="35"/>
      <c r="D36" s="36">
        <f t="shared" ref="D36:G36" si="11">D24/$D24*100</f>
        <v>100</v>
      </c>
      <c r="E36" s="36">
        <f t="shared" si="11"/>
        <v>138.94780772197842</v>
      </c>
      <c r="F36" s="36">
        <f t="shared" si="11"/>
        <v>188.59475842997401</v>
      </c>
      <c r="G36" s="36">
        <f t="shared" si="11"/>
        <v>196.28718610229367</v>
      </c>
      <c r="H36" s="36">
        <f t="shared" ref="H36:I36" si="12">H24/$D24*100</f>
        <v>213.37527769698045</v>
      </c>
      <c r="I36" s="37">
        <f t="shared" si="12"/>
        <v>229.45409094549763</v>
      </c>
    </row>
    <row r="37" spans="2:9" ht="18" customHeight="1" x14ac:dyDescent="0.25">
      <c r="B37" s="32" t="s">
        <v>35</v>
      </c>
      <c r="C37" s="38">
        <f t="shared" ref="C37:G45" si="13">C25/$D25*100</f>
        <v>84.94403369423398</v>
      </c>
      <c r="D37" s="39">
        <f t="shared" si="13"/>
        <v>100</v>
      </c>
      <c r="E37" s="39">
        <f t="shared" si="13"/>
        <v>143.04598622015703</v>
      </c>
      <c r="F37" s="39">
        <f t="shared" si="13"/>
        <v>183.30395769908671</v>
      </c>
      <c r="G37" s="39">
        <f t="shared" si="13"/>
        <v>190.97443175315311</v>
      </c>
      <c r="H37" s="39">
        <f t="shared" ref="H37:I37" si="14">H25/$D25*100</f>
        <v>210.42873165930368</v>
      </c>
      <c r="I37" s="40">
        <f t="shared" si="14"/>
        <v>229.53510197541601</v>
      </c>
    </row>
    <row r="38" spans="2:9" ht="18" customHeight="1" x14ac:dyDescent="0.25">
      <c r="B38" s="32" t="s">
        <v>36</v>
      </c>
      <c r="C38" s="38">
        <f t="shared" si="13"/>
        <v>77.564191396274225</v>
      </c>
      <c r="D38" s="39">
        <f t="shared" si="13"/>
        <v>100</v>
      </c>
      <c r="E38" s="39">
        <f t="shared" si="13"/>
        <v>141.63680636667792</v>
      </c>
      <c r="F38" s="39">
        <f t="shared" si="13"/>
        <v>192.14261675212322</v>
      </c>
      <c r="G38" s="39">
        <f t="shared" si="13"/>
        <v>208.6670758022687</v>
      </c>
      <c r="H38" s="39">
        <f t="shared" ref="H38:I38" si="15">H26/$D26*100</f>
        <v>228.1175143032487</v>
      </c>
      <c r="I38" s="40">
        <f t="shared" si="15"/>
        <v>240.05503533743791</v>
      </c>
    </row>
    <row r="39" spans="2:9" ht="18" customHeight="1" x14ac:dyDescent="0.25">
      <c r="B39" s="32" t="s">
        <v>37</v>
      </c>
      <c r="C39" s="38">
        <f t="shared" si="13"/>
        <v>93.116270910832426</v>
      </c>
      <c r="D39" s="39">
        <f t="shared" si="13"/>
        <v>100</v>
      </c>
      <c r="E39" s="39">
        <f t="shared" si="13"/>
        <v>118.80972534693603</v>
      </c>
      <c r="F39" s="39">
        <f t="shared" si="13"/>
        <v>181.08210077294902</v>
      </c>
      <c r="G39" s="39">
        <f t="shared" si="13"/>
        <v>185.80457977858464</v>
      </c>
      <c r="H39" s="39">
        <f t="shared" ref="H39:I39" si="16">H27/$D27*100</f>
        <v>198.36973470251488</v>
      </c>
      <c r="I39" s="40">
        <f t="shared" si="16"/>
        <v>212.57838081660836</v>
      </c>
    </row>
    <row r="40" spans="2:9" ht="18" customHeight="1" x14ac:dyDescent="0.25">
      <c r="B40" s="32" t="s">
        <v>38</v>
      </c>
      <c r="C40" s="38">
        <f t="shared" si="13"/>
        <v>69.021142162818947</v>
      </c>
      <c r="D40" s="39">
        <f t="shared" si="13"/>
        <v>100</v>
      </c>
      <c r="E40" s="39">
        <f t="shared" si="13"/>
        <v>163.13681652490888</v>
      </c>
      <c r="F40" s="39">
        <f t="shared" si="13"/>
        <v>185.66950182260024</v>
      </c>
      <c r="G40" s="39">
        <f t="shared" si="13"/>
        <v>189.35212636695019</v>
      </c>
      <c r="H40" s="39">
        <f t="shared" ref="H40:I40" si="17">H28/$D28*100</f>
        <v>210.72223572296474</v>
      </c>
      <c r="I40" s="40">
        <f t="shared" si="17"/>
        <v>229.50230862697452</v>
      </c>
    </row>
    <row r="41" spans="2:9" ht="18" customHeight="1" x14ac:dyDescent="0.25">
      <c r="B41" s="33" t="s">
        <v>39</v>
      </c>
      <c r="C41" s="41">
        <f t="shared" si="13"/>
        <v>82.434089125501089</v>
      </c>
      <c r="D41" s="42">
        <f t="shared" si="13"/>
        <v>100</v>
      </c>
      <c r="E41" s="42">
        <f t="shared" si="13"/>
        <v>139.62924470273822</v>
      </c>
      <c r="F41" s="42">
        <f t="shared" si="13"/>
        <v>173.34040341909346</v>
      </c>
      <c r="G41" s="42">
        <f t="shared" si="13"/>
        <v>177.86730863045369</v>
      </c>
      <c r="H41" s="42">
        <f t="shared" ref="H41:I41" si="18">H29/$D29*100</f>
        <v>192.6559484166543</v>
      </c>
      <c r="I41" s="43">
        <f t="shared" si="18"/>
        <v>203.15841941162748</v>
      </c>
    </row>
    <row r="42" spans="2:9" ht="18" customHeight="1" x14ac:dyDescent="0.25">
      <c r="B42" s="32" t="s">
        <v>40</v>
      </c>
      <c r="C42" s="38">
        <f t="shared" si="13"/>
        <v>73.920878993111074</v>
      </c>
      <c r="D42" s="39">
        <f t="shared" si="13"/>
        <v>100</v>
      </c>
      <c r="E42" s="39">
        <f t="shared" si="13"/>
        <v>140.97317094439438</v>
      </c>
      <c r="F42" s="39">
        <f t="shared" si="13"/>
        <v>169.6465424526931</v>
      </c>
      <c r="G42" s="39">
        <f t="shared" si="13"/>
        <v>174.13016306717438</v>
      </c>
      <c r="H42" s="39">
        <f t="shared" ref="H42:I42" si="19">H30/$D30*100</f>
        <v>189.10196785164084</v>
      </c>
      <c r="I42" s="40">
        <f t="shared" si="19"/>
        <v>200.90617097346163</v>
      </c>
    </row>
    <row r="43" spans="2:9" ht="18" customHeight="1" x14ac:dyDescent="0.25">
      <c r="B43" s="32" t="s">
        <v>41</v>
      </c>
      <c r="C43" s="38">
        <f t="shared" si="13"/>
        <v>75.33201573726889</v>
      </c>
      <c r="D43" s="39">
        <f t="shared" si="13"/>
        <v>100</v>
      </c>
      <c r="E43" s="39">
        <f t="shared" si="13"/>
        <v>135.36883454318206</v>
      </c>
      <c r="F43" s="39">
        <f t="shared" si="13"/>
        <v>176.99625039250816</v>
      </c>
      <c r="G43" s="39">
        <f t="shared" si="13"/>
        <v>189.96102624725245</v>
      </c>
      <c r="H43" s="39">
        <f t="shared" ref="H43:I43" si="20">H31/$D31*100</f>
        <v>204.09870887899663</v>
      </c>
      <c r="I43" s="40">
        <f t="shared" si="20"/>
        <v>219.84829174285943</v>
      </c>
    </row>
    <row r="44" spans="2:9" ht="18" customHeight="1" x14ac:dyDescent="0.25">
      <c r="B44" s="32" t="s">
        <v>42</v>
      </c>
      <c r="C44" s="38">
        <f t="shared" si="13"/>
        <v>66.919546468138321</v>
      </c>
      <c r="D44" s="39">
        <f t="shared" si="13"/>
        <v>100</v>
      </c>
      <c r="E44" s="39">
        <f t="shared" si="13"/>
        <v>134.16237006972875</v>
      </c>
      <c r="F44" s="39">
        <f t="shared" si="13"/>
        <v>183.14357516193351</v>
      </c>
      <c r="G44" s="39">
        <f t="shared" si="13"/>
        <v>204.68869827860826</v>
      </c>
      <c r="H44" s="39">
        <f t="shared" ref="H44:I44" si="21">H32/$D32*100</f>
        <v>209.74432790212015</v>
      </c>
      <c r="I44" s="40">
        <f t="shared" si="21"/>
        <v>205.42846018617934</v>
      </c>
    </row>
    <row r="45" spans="2:9" ht="18" customHeight="1" x14ac:dyDescent="0.25">
      <c r="B45" s="34" t="s">
        <v>43</v>
      </c>
      <c r="C45" s="44">
        <f t="shared" si="13"/>
        <v>51.312752988969159</v>
      </c>
      <c r="D45" s="45">
        <f t="shared" si="13"/>
        <v>100</v>
      </c>
      <c r="E45" s="45">
        <f t="shared" si="13"/>
        <v>100.92212104011114</v>
      </c>
      <c r="F45" s="45">
        <f t="shared" si="13"/>
        <v>141.76115092090816</v>
      </c>
      <c r="G45" s="45"/>
      <c r="H45" s="45"/>
      <c r="I45" s="46"/>
    </row>
    <row r="46" spans="2:9" ht="18" customHeight="1" x14ac:dyDescent="0.25">
      <c r="B46" s="17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46"/>
  <sheetViews>
    <sheetView topLeftCell="A19" workbookViewId="0">
      <selection activeCell="P31" sqref="P31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49</v>
      </c>
    </row>
    <row r="2" spans="2:9" ht="15" x14ac:dyDescent="0.25">
      <c r="B2" s="2" t="s">
        <v>50</v>
      </c>
      <c r="C2" s="1" t="s">
        <v>0</v>
      </c>
    </row>
    <row r="3" spans="2:9" ht="15" x14ac:dyDescent="0.25">
      <c r="B3" s="2" t="s">
        <v>51</v>
      </c>
      <c r="C3" s="2" t="s">
        <v>6</v>
      </c>
    </row>
    <row r="5" spans="2:9" ht="15" x14ac:dyDescent="0.25">
      <c r="B5" s="1" t="s">
        <v>12</v>
      </c>
      <c r="D5" s="2" t="s">
        <v>18</v>
      </c>
    </row>
    <row r="6" spans="2:9" ht="15" x14ac:dyDescent="0.25">
      <c r="B6" s="1" t="s">
        <v>13</v>
      </c>
      <c r="D6" s="2" t="s">
        <v>19</v>
      </c>
    </row>
    <row r="7" spans="2:9" ht="15" x14ac:dyDescent="0.25">
      <c r="B7" s="1" t="s">
        <v>14</v>
      </c>
      <c r="D7" s="2" t="s">
        <v>20</v>
      </c>
    </row>
    <row r="8" spans="2:9" ht="15" x14ac:dyDescent="0.25">
      <c r="B8" s="1" t="s">
        <v>15</v>
      </c>
      <c r="D8" s="2" t="s">
        <v>26</v>
      </c>
    </row>
    <row r="9" spans="2:9" ht="15" x14ac:dyDescent="0.25">
      <c r="B9" s="1" t="s">
        <v>16</v>
      </c>
      <c r="D9" s="2" t="s">
        <v>22</v>
      </c>
    </row>
    <row r="11" spans="2:9" ht="15" x14ac:dyDescent="0.25">
      <c r="B11" s="5" t="s">
        <v>52</v>
      </c>
      <c r="C11" s="67" t="s">
        <v>45</v>
      </c>
      <c r="D11" s="67" t="s">
        <v>46</v>
      </c>
      <c r="E11" s="67" t="s">
        <v>47</v>
      </c>
      <c r="F11" s="67" t="s">
        <v>60</v>
      </c>
      <c r="G11" s="67" t="s">
        <v>48</v>
      </c>
      <c r="H11" s="67" t="s">
        <v>66</v>
      </c>
      <c r="I11" s="67" t="s">
        <v>67</v>
      </c>
    </row>
    <row r="12" spans="2:9" ht="15" x14ac:dyDescent="0.25">
      <c r="B12" s="6" t="s">
        <v>34</v>
      </c>
      <c r="C12" s="68" t="s">
        <v>53</v>
      </c>
      <c r="D12" s="68">
        <v>615071</v>
      </c>
      <c r="E12" s="68">
        <v>1002785</v>
      </c>
      <c r="F12" s="68">
        <v>1308684</v>
      </c>
      <c r="G12" s="68">
        <v>1287700</v>
      </c>
      <c r="H12" s="68">
        <v>1522026</v>
      </c>
      <c r="I12" s="68">
        <v>1658699</v>
      </c>
    </row>
    <row r="13" spans="2:9" ht="15" x14ac:dyDescent="0.25">
      <c r="B13" s="6" t="s">
        <v>35</v>
      </c>
      <c r="C13" s="69">
        <v>14781</v>
      </c>
      <c r="D13" s="69">
        <v>18970</v>
      </c>
      <c r="E13" s="69">
        <v>32103</v>
      </c>
      <c r="F13" s="69">
        <v>55415</v>
      </c>
      <c r="G13" s="69">
        <v>46851</v>
      </c>
      <c r="H13" s="69">
        <v>50086</v>
      </c>
      <c r="I13" s="69">
        <v>67031</v>
      </c>
    </row>
    <row r="14" spans="2:9" ht="15" x14ac:dyDescent="0.25">
      <c r="B14" s="6" t="s">
        <v>36</v>
      </c>
      <c r="C14" s="68">
        <v>3881</v>
      </c>
      <c r="D14" s="68">
        <v>2234</v>
      </c>
      <c r="E14" s="68">
        <v>10425</v>
      </c>
      <c r="F14" s="68">
        <v>28779</v>
      </c>
      <c r="G14" s="68">
        <v>27565</v>
      </c>
      <c r="H14" s="68">
        <v>41125</v>
      </c>
      <c r="I14" s="68">
        <v>44837</v>
      </c>
    </row>
    <row r="15" spans="2:9" ht="15" x14ac:dyDescent="0.25">
      <c r="B15" s="6" t="s">
        <v>37</v>
      </c>
      <c r="C15" s="69">
        <v>142242</v>
      </c>
      <c r="D15" s="69">
        <v>192012</v>
      </c>
      <c r="E15" s="69">
        <v>285243</v>
      </c>
      <c r="F15" s="69">
        <v>345377</v>
      </c>
      <c r="G15" s="69">
        <v>340005</v>
      </c>
      <c r="H15" s="69">
        <v>437207</v>
      </c>
      <c r="I15" s="69">
        <v>442008</v>
      </c>
    </row>
    <row r="16" spans="2:9" ht="15" x14ac:dyDescent="0.25">
      <c r="B16" s="6" t="s">
        <v>38</v>
      </c>
      <c r="C16" s="68">
        <v>9135</v>
      </c>
      <c r="D16" s="68">
        <v>20105</v>
      </c>
      <c r="E16" s="68">
        <v>53388</v>
      </c>
      <c r="F16" s="68">
        <v>84813</v>
      </c>
      <c r="G16" s="68">
        <v>52999</v>
      </c>
      <c r="H16" s="68">
        <v>60972</v>
      </c>
      <c r="I16" s="68">
        <v>81976</v>
      </c>
    </row>
    <row r="17" spans="2:9" ht="15" x14ac:dyDescent="0.25">
      <c r="B17" s="6" t="s">
        <v>39</v>
      </c>
      <c r="C17" s="69">
        <v>61215</v>
      </c>
      <c r="D17" s="69">
        <v>103229</v>
      </c>
      <c r="E17" s="69">
        <v>212511</v>
      </c>
      <c r="F17" s="69">
        <v>244132</v>
      </c>
      <c r="G17" s="69">
        <v>232032</v>
      </c>
      <c r="H17" s="69">
        <v>262600</v>
      </c>
      <c r="I17" s="69">
        <v>264754</v>
      </c>
    </row>
    <row r="18" spans="2:9" ht="15" x14ac:dyDescent="0.25">
      <c r="B18" s="6" t="s">
        <v>40</v>
      </c>
      <c r="C18" s="68">
        <v>99949</v>
      </c>
      <c r="D18" s="68">
        <v>147087</v>
      </c>
      <c r="E18" s="68">
        <v>157637</v>
      </c>
      <c r="F18" s="68">
        <v>160856</v>
      </c>
      <c r="G18" s="68">
        <v>151448</v>
      </c>
      <c r="H18" s="68">
        <v>161275</v>
      </c>
      <c r="I18" s="68">
        <v>169440</v>
      </c>
    </row>
    <row r="19" spans="2:9" ht="15" x14ac:dyDescent="0.25">
      <c r="B19" s="6" t="s">
        <v>41</v>
      </c>
      <c r="C19" s="69">
        <v>14008</v>
      </c>
      <c r="D19" s="69">
        <v>24433</v>
      </c>
      <c r="E19" s="69">
        <v>65190</v>
      </c>
      <c r="F19" s="69">
        <v>107618</v>
      </c>
      <c r="G19" s="69">
        <v>103403</v>
      </c>
      <c r="H19" s="69">
        <v>123349</v>
      </c>
      <c r="I19" s="69">
        <v>121099</v>
      </c>
    </row>
    <row r="20" spans="2:9" ht="15" x14ac:dyDescent="0.25">
      <c r="B20" s="6" t="s">
        <v>42</v>
      </c>
      <c r="C20" s="68">
        <v>14528</v>
      </c>
      <c r="D20" s="68">
        <v>40786</v>
      </c>
      <c r="E20" s="68">
        <v>40735</v>
      </c>
      <c r="F20" s="68">
        <v>61623</v>
      </c>
      <c r="G20" s="68">
        <v>75277</v>
      </c>
      <c r="H20" s="68">
        <v>82446</v>
      </c>
      <c r="I20" s="68">
        <v>65109</v>
      </c>
    </row>
    <row r="21" spans="2:9" ht="15" x14ac:dyDescent="0.25">
      <c r="B21" s="6" t="s">
        <v>43</v>
      </c>
      <c r="C21" s="69">
        <v>84200</v>
      </c>
      <c r="D21" s="69">
        <v>117841</v>
      </c>
      <c r="E21" s="69">
        <v>150624</v>
      </c>
      <c r="F21" s="69">
        <v>248510</v>
      </c>
      <c r="G21" s="69" t="s">
        <v>53</v>
      </c>
      <c r="H21" s="69" t="s">
        <v>53</v>
      </c>
      <c r="I21" s="69" t="s">
        <v>53</v>
      </c>
    </row>
    <row r="23" spans="2:9" ht="18" customHeight="1" x14ac:dyDescent="0.25">
      <c r="B23" s="29" t="s">
        <v>64</v>
      </c>
      <c r="C23" s="53" t="s">
        <v>45</v>
      </c>
      <c r="D23" s="62" t="s">
        <v>46</v>
      </c>
      <c r="E23" s="62" t="s">
        <v>47</v>
      </c>
      <c r="F23" s="62" t="s">
        <v>60</v>
      </c>
      <c r="G23" s="62" t="s">
        <v>48</v>
      </c>
      <c r="H23" s="62" t="s">
        <v>66</v>
      </c>
      <c r="I23" s="63" t="s">
        <v>67</v>
      </c>
    </row>
    <row r="24" spans="2:9" ht="18" customHeight="1" x14ac:dyDescent="0.25">
      <c r="B24" s="31" t="s">
        <v>61</v>
      </c>
      <c r="C24" s="48"/>
      <c r="D24" s="21">
        <f t="shared" ref="D24:G24" si="0">D12/1000</f>
        <v>615.07100000000003</v>
      </c>
      <c r="E24" s="21">
        <f t="shared" si="0"/>
        <v>1002.785</v>
      </c>
      <c r="F24" s="21">
        <f t="shared" ref="F24" si="1">F12/1000</f>
        <v>1308.684</v>
      </c>
      <c r="G24" s="21">
        <f t="shared" si="0"/>
        <v>1287.7</v>
      </c>
      <c r="H24" s="21">
        <f t="shared" ref="H24:I24" si="2">H12/1000</f>
        <v>1522.0260000000001</v>
      </c>
      <c r="I24" s="22">
        <f t="shared" si="2"/>
        <v>1658.6990000000001</v>
      </c>
    </row>
    <row r="25" spans="2:9" ht="18" customHeight="1" x14ac:dyDescent="0.25">
      <c r="B25" s="32" t="s">
        <v>35</v>
      </c>
      <c r="C25" s="49">
        <f t="shared" ref="C25:G33" si="3">C13/1000</f>
        <v>14.781000000000001</v>
      </c>
      <c r="D25" s="23">
        <f t="shared" si="3"/>
        <v>18.97</v>
      </c>
      <c r="E25" s="23">
        <f t="shared" si="3"/>
        <v>32.103000000000002</v>
      </c>
      <c r="F25" s="23">
        <f t="shared" ref="F25" si="4">F13/1000</f>
        <v>55.414999999999999</v>
      </c>
      <c r="G25" s="23">
        <f t="shared" si="3"/>
        <v>46.850999999999999</v>
      </c>
      <c r="H25" s="23">
        <f t="shared" ref="H25:I25" si="5">H13/1000</f>
        <v>50.085999999999999</v>
      </c>
      <c r="I25" s="24">
        <f t="shared" si="5"/>
        <v>67.031000000000006</v>
      </c>
    </row>
    <row r="26" spans="2:9" ht="18" customHeight="1" x14ac:dyDescent="0.25">
      <c r="B26" s="32" t="s">
        <v>36</v>
      </c>
      <c r="C26" s="49">
        <f t="shared" si="3"/>
        <v>3.8809999999999998</v>
      </c>
      <c r="D26" s="23">
        <f t="shared" si="3"/>
        <v>2.234</v>
      </c>
      <c r="E26" s="23">
        <f t="shared" si="3"/>
        <v>10.425000000000001</v>
      </c>
      <c r="F26" s="23">
        <f t="shared" ref="F26" si="6">F14/1000</f>
        <v>28.779</v>
      </c>
      <c r="G26" s="23">
        <f t="shared" si="3"/>
        <v>27.565000000000001</v>
      </c>
      <c r="H26" s="23">
        <f t="shared" ref="H26:I26" si="7">H14/1000</f>
        <v>41.125</v>
      </c>
      <c r="I26" s="24">
        <f t="shared" si="7"/>
        <v>44.837000000000003</v>
      </c>
    </row>
    <row r="27" spans="2:9" ht="18" customHeight="1" x14ac:dyDescent="0.25">
      <c r="B27" s="32" t="s">
        <v>37</v>
      </c>
      <c r="C27" s="49">
        <f t="shared" si="3"/>
        <v>142.24199999999999</v>
      </c>
      <c r="D27" s="23">
        <f t="shared" si="3"/>
        <v>192.012</v>
      </c>
      <c r="E27" s="23">
        <f t="shared" si="3"/>
        <v>285.24299999999999</v>
      </c>
      <c r="F27" s="23">
        <f t="shared" ref="F27" si="8">F15/1000</f>
        <v>345.37700000000001</v>
      </c>
      <c r="G27" s="23">
        <f t="shared" si="3"/>
        <v>340.005</v>
      </c>
      <c r="H27" s="23">
        <f t="shared" ref="H27:I27" si="9">H15/1000</f>
        <v>437.20699999999999</v>
      </c>
      <c r="I27" s="24">
        <f t="shared" si="9"/>
        <v>442.00799999999998</v>
      </c>
    </row>
    <row r="28" spans="2:9" ht="18" customHeight="1" x14ac:dyDescent="0.25">
      <c r="B28" s="32" t="s">
        <v>38</v>
      </c>
      <c r="C28" s="49">
        <f t="shared" si="3"/>
        <v>9.1349999999999998</v>
      </c>
      <c r="D28" s="23">
        <f t="shared" si="3"/>
        <v>20.105</v>
      </c>
      <c r="E28" s="23">
        <f t="shared" si="3"/>
        <v>53.387999999999998</v>
      </c>
      <c r="F28" s="23">
        <f t="shared" ref="F28" si="10">F16/1000</f>
        <v>84.813000000000002</v>
      </c>
      <c r="G28" s="23">
        <f t="shared" si="3"/>
        <v>52.999000000000002</v>
      </c>
      <c r="H28" s="23">
        <f t="shared" ref="H28:I28" si="11">H16/1000</f>
        <v>60.972000000000001</v>
      </c>
      <c r="I28" s="24">
        <f t="shared" si="11"/>
        <v>81.975999999999999</v>
      </c>
    </row>
    <row r="29" spans="2:9" ht="18" customHeight="1" x14ac:dyDescent="0.25">
      <c r="B29" s="33" t="s">
        <v>39</v>
      </c>
      <c r="C29" s="51">
        <f t="shared" si="3"/>
        <v>61.215000000000003</v>
      </c>
      <c r="D29" s="25">
        <f t="shared" si="3"/>
        <v>103.229</v>
      </c>
      <c r="E29" s="25">
        <f t="shared" si="3"/>
        <v>212.511</v>
      </c>
      <c r="F29" s="25">
        <f t="shared" ref="F29" si="12">F17/1000</f>
        <v>244.13200000000001</v>
      </c>
      <c r="G29" s="25">
        <f t="shared" si="3"/>
        <v>232.03200000000001</v>
      </c>
      <c r="H29" s="25">
        <f t="shared" ref="H29:I29" si="13">H17/1000</f>
        <v>262.60000000000002</v>
      </c>
      <c r="I29" s="26">
        <f t="shared" si="13"/>
        <v>264.75400000000002</v>
      </c>
    </row>
    <row r="30" spans="2:9" ht="18" customHeight="1" x14ac:dyDescent="0.25">
      <c r="B30" s="32" t="s">
        <v>40</v>
      </c>
      <c r="C30" s="49">
        <f t="shared" si="3"/>
        <v>99.948999999999998</v>
      </c>
      <c r="D30" s="23">
        <f t="shared" si="3"/>
        <v>147.08699999999999</v>
      </c>
      <c r="E30" s="23">
        <f t="shared" si="3"/>
        <v>157.637</v>
      </c>
      <c r="F30" s="23">
        <f t="shared" ref="F30" si="14">F18/1000</f>
        <v>160.85599999999999</v>
      </c>
      <c r="G30" s="23">
        <f t="shared" si="3"/>
        <v>151.44800000000001</v>
      </c>
      <c r="H30" s="23">
        <f t="shared" ref="H30:I30" si="15">H18/1000</f>
        <v>161.27500000000001</v>
      </c>
      <c r="I30" s="24">
        <f t="shared" si="15"/>
        <v>169.44</v>
      </c>
    </row>
    <row r="31" spans="2:9" ht="18" customHeight="1" x14ac:dyDescent="0.25">
      <c r="B31" s="32" t="s">
        <v>41</v>
      </c>
      <c r="C31" s="49">
        <f t="shared" si="3"/>
        <v>14.007999999999999</v>
      </c>
      <c r="D31" s="23">
        <f t="shared" si="3"/>
        <v>24.433</v>
      </c>
      <c r="E31" s="23">
        <f t="shared" si="3"/>
        <v>65.19</v>
      </c>
      <c r="F31" s="23">
        <f t="shared" ref="F31" si="16">F19/1000</f>
        <v>107.61799999999999</v>
      </c>
      <c r="G31" s="23">
        <f t="shared" si="3"/>
        <v>103.40300000000001</v>
      </c>
      <c r="H31" s="23">
        <f t="shared" ref="H31:I31" si="17">H19/1000</f>
        <v>123.349</v>
      </c>
      <c r="I31" s="24">
        <f t="shared" si="17"/>
        <v>121.099</v>
      </c>
    </row>
    <row r="32" spans="2:9" ht="18" customHeight="1" x14ac:dyDescent="0.25">
      <c r="B32" s="32" t="s">
        <v>42</v>
      </c>
      <c r="C32" s="49">
        <f t="shared" si="3"/>
        <v>14.528</v>
      </c>
      <c r="D32" s="23">
        <f t="shared" si="3"/>
        <v>40.786000000000001</v>
      </c>
      <c r="E32" s="23">
        <f t="shared" si="3"/>
        <v>40.734999999999999</v>
      </c>
      <c r="F32" s="23">
        <f t="shared" ref="F32" si="18">F20/1000</f>
        <v>61.622999999999998</v>
      </c>
      <c r="G32" s="23">
        <f t="shared" si="3"/>
        <v>75.277000000000001</v>
      </c>
      <c r="H32" s="23">
        <f t="shared" ref="H32:I32" si="19">H20/1000</f>
        <v>82.445999999999998</v>
      </c>
      <c r="I32" s="24">
        <f t="shared" si="19"/>
        <v>65.108999999999995</v>
      </c>
    </row>
    <row r="33" spans="2:9" ht="18" customHeight="1" x14ac:dyDescent="0.25">
      <c r="B33" s="34" t="s">
        <v>43</v>
      </c>
      <c r="C33" s="50">
        <f t="shared" si="3"/>
        <v>84.2</v>
      </c>
      <c r="D33" s="27">
        <f t="shared" si="3"/>
        <v>117.84099999999999</v>
      </c>
      <c r="E33" s="27">
        <f t="shared" si="3"/>
        <v>150.624</v>
      </c>
      <c r="F33" s="27">
        <f t="shared" ref="F33" si="20">F21/1000</f>
        <v>248.51</v>
      </c>
      <c r="G33" s="27"/>
      <c r="H33" s="27"/>
      <c r="I33" s="28"/>
    </row>
    <row r="34" spans="2:9" ht="18" customHeight="1" x14ac:dyDescent="0.3">
      <c r="B34" s="16"/>
      <c r="C34" s="16"/>
      <c r="D34" s="16"/>
      <c r="E34" s="16"/>
      <c r="F34" s="16"/>
      <c r="G34" s="16"/>
      <c r="H34" s="54"/>
      <c r="I34" s="54"/>
    </row>
    <row r="35" spans="2:9" ht="18" customHeight="1" x14ac:dyDescent="0.25">
      <c r="B35" s="29" t="s">
        <v>63</v>
      </c>
      <c r="C35" s="64" t="s">
        <v>45</v>
      </c>
      <c r="D35" s="65" t="s">
        <v>46</v>
      </c>
      <c r="E35" s="65" t="s">
        <v>47</v>
      </c>
      <c r="F35" s="65" t="s">
        <v>60</v>
      </c>
      <c r="G35" s="65" t="s">
        <v>48</v>
      </c>
      <c r="H35" s="65" t="s">
        <v>66</v>
      </c>
      <c r="I35" s="66" t="s">
        <v>67</v>
      </c>
    </row>
    <row r="36" spans="2:9" ht="18" customHeight="1" x14ac:dyDescent="0.25">
      <c r="B36" s="31" t="s">
        <v>61</v>
      </c>
      <c r="C36" s="35"/>
      <c r="D36" s="36">
        <f t="shared" ref="D36:G36" si="21">D24/$D24*100</f>
        <v>100</v>
      </c>
      <c r="E36" s="36">
        <f t="shared" si="21"/>
        <v>163.03564954289828</v>
      </c>
      <c r="F36" s="36">
        <f t="shared" si="21"/>
        <v>212.76958269858275</v>
      </c>
      <c r="G36" s="36">
        <f t="shared" si="21"/>
        <v>209.35794404223253</v>
      </c>
      <c r="H36" s="36">
        <f t="shared" ref="H36:I36" si="22">H24/$D24*100</f>
        <v>247.45533442480624</v>
      </c>
      <c r="I36" s="37">
        <f t="shared" si="22"/>
        <v>269.67602114227464</v>
      </c>
    </row>
    <row r="37" spans="2:9" ht="18" customHeight="1" x14ac:dyDescent="0.25">
      <c r="B37" s="32" t="s">
        <v>35</v>
      </c>
      <c r="C37" s="38">
        <f t="shared" ref="C37:G45" si="23">C25/$D25*100</f>
        <v>77.917764891934638</v>
      </c>
      <c r="D37" s="39">
        <f t="shared" si="23"/>
        <v>100</v>
      </c>
      <c r="E37" s="39">
        <f t="shared" si="23"/>
        <v>169.23036373220876</v>
      </c>
      <c r="F37" s="39">
        <f t="shared" si="23"/>
        <v>292.11913547706905</v>
      </c>
      <c r="G37" s="39">
        <f t="shared" si="23"/>
        <v>246.97416974169744</v>
      </c>
      <c r="H37" s="39">
        <f t="shared" ref="H37:I37" si="24">H25/$D25*100</f>
        <v>264.02741170268843</v>
      </c>
      <c r="I37" s="40">
        <f t="shared" si="24"/>
        <v>353.35266209804962</v>
      </c>
    </row>
    <row r="38" spans="2:9" ht="18" customHeight="1" x14ac:dyDescent="0.25">
      <c r="B38" s="32" t="s">
        <v>36</v>
      </c>
      <c r="C38" s="38">
        <f t="shared" si="23"/>
        <v>173.72426141450313</v>
      </c>
      <c r="D38" s="39">
        <f t="shared" si="23"/>
        <v>100</v>
      </c>
      <c r="E38" s="39">
        <f t="shared" si="23"/>
        <v>466.65174574753809</v>
      </c>
      <c r="F38" s="39">
        <f t="shared" si="23"/>
        <v>1288.2273948075201</v>
      </c>
      <c r="G38" s="39">
        <f t="shared" si="23"/>
        <v>1233.8854073410923</v>
      </c>
      <c r="H38" s="39">
        <f t="shared" ref="H38:I38" si="25">H26/$D26*100</f>
        <v>1840.8683974932856</v>
      </c>
      <c r="I38" s="40">
        <f t="shared" si="25"/>
        <v>2007.0277529095795</v>
      </c>
    </row>
    <row r="39" spans="2:9" ht="18" customHeight="1" x14ac:dyDescent="0.25">
      <c r="B39" s="32" t="s">
        <v>37</v>
      </c>
      <c r="C39" s="38">
        <f t="shared" si="23"/>
        <v>74.079745015936496</v>
      </c>
      <c r="D39" s="39">
        <f t="shared" si="23"/>
        <v>100</v>
      </c>
      <c r="E39" s="39">
        <f t="shared" si="23"/>
        <v>148.55477782638584</v>
      </c>
      <c r="F39" s="39">
        <f t="shared" si="23"/>
        <v>179.87261212840863</v>
      </c>
      <c r="G39" s="39">
        <f t="shared" si="23"/>
        <v>177.07487032060496</v>
      </c>
      <c r="H39" s="39">
        <f t="shared" ref="H39:I39" si="26">H27/$D27*100</f>
        <v>227.69774805741307</v>
      </c>
      <c r="I39" s="40">
        <f t="shared" si="26"/>
        <v>230.19811261796136</v>
      </c>
    </row>
    <row r="40" spans="2:9" ht="18" customHeight="1" x14ac:dyDescent="0.25">
      <c r="B40" s="32" t="s">
        <v>38</v>
      </c>
      <c r="C40" s="38">
        <f t="shared" si="23"/>
        <v>45.436458592389947</v>
      </c>
      <c r="D40" s="39">
        <f t="shared" si="23"/>
        <v>100</v>
      </c>
      <c r="E40" s="39">
        <f t="shared" si="23"/>
        <v>265.54588410843076</v>
      </c>
      <c r="F40" s="39">
        <f t="shared" si="23"/>
        <v>421.85028599850784</v>
      </c>
      <c r="G40" s="39">
        <f t="shared" si="23"/>
        <v>263.61104202934598</v>
      </c>
      <c r="H40" s="39">
        <f t="shared" ref="H40:I40" si="27">H28/$D28*100</f>
        <v>303.26784381994531</v>
      </c>
      <c r="I40" s="40">
        <f t="shared" si="27"/>
        <v>407.73936831633921</v>
      </c>
    </row>
    <row r="41" spans="2:9" ht="18" customHeight="1" x14ac:dyDescent="0.25">
      <c r="B41" s="33" t="s">
        <v>39</v>
      </c>
      <c r="C41" s="41">
        <f t="shared" si="23"/>
        <v>59.300196650166136</v>
      </c>
      <c r="D41" s="42">
        <f t="shared" si="23"/>
        <v>100</v>
      </c>
      <c r="E41" s="42">
        <f t="shared" si="23"/>
        <v>205.86366234294627</v>
      </c>
      <c r="F41" s="42">
        <f t="shared" si="23"/>
        <v>236.49555841866143</v>
      </c>
      <c r="G41" s="42">
        <f t="shared" si="23"/>
        <v>224.77404605295024</v>
      </c>
      <c r="H41" s="42">
        <f t="shared" ref="H41:I41" si="28">H29/$D29*100</f>
        <v>254.38587993683947</v>
      </c>
      <c r="I41" s="43">
        <f t="shared" si="28"/>
        <v>256.47250288194215</v>
      </c>
    </row>
    <row r="42" spans="2:9" ht="18" customHeight="1" x14ac:dyDescent="0.25">
      <c r="B42" s="32" t="s">
        <v>40</v>
      </c>
      <c r="C42" s="38">
        <f t="shared" si="23"/>
        <v>67.952300339255004</v>
      </c>
      <c r="D42" s="39">
        <f t="shared" si="23"/>
        <v>100</v>
      </c>
      <c r="E42" s="39">
        <f t="shared" si="23"/>
        <v>107.17262572491111</v>
      </c>
      <c r="F42" s="39">
        <f t="shared" si="23"/>
        <v>109.36112640818018</v>
      </c>
      <c r="G42" s="39">
        <f t="shared" si="23"/>
        <v>102.96491192287559</v>
      </c>
      <c r="H42" s="39">
        <f t="shared" ref="H42:I42" si="29">H30/$D30*100</f>
        <v>109.64599182796577</v>
      </c>
      <c r="I42" s="40">
        <f t="shared" si="29"/>
        <v>115.1971282302311</v>
      </c>
    </row>
    <row r="43" spans="2:9" ht="18" customHeight="1" x14ac:dyDescent="0.25">
      <c r="B43" s="32" t="s">
        <v>41</v>
      </c>
      <c r="C43" s="38">
        <f t="shared" si="23"/>
        <v>57.332296484263082</v>
      </c>
      <c r="D43" s="39">
        <f t="shared" si="23"/>
        <v>100</v>
      </c>
      <c r="E43" s="39">
        <f t="shared" si="23"/>
        <v>266.81127982646422</v>
      </c>
      <c r="F43" s="39">
        <f t="shared" si="23"/>
        <v>440.46167069127813</v>
      </c>
      <c r="G43" s="39">
        <f t="shared" si="23"/>
        <v>423.21041214750545</v>
      </c>
      <c r="H43" s="39">
        <f t="shared" ref="H43:I43" si="30">H31/$D31*100</f>
        <v>504.84590512831005</v>
      </c>
      <c r="I43" s="40">
        <f t="shared" si="30"/>
        <v>495.63704825441005</v>
      </c>
    </row>
    <row r="44" spans="2:9" ht="18" customHeight="1" x14ac:dyDescent="0.25">
      <c r="B44" s="32" t="s">
        <v>42</v>
      </c>
      <c r="C44" s="38">
        <f t="shared" si="23"/>
        <v>35.620065708821649</v>
      </c>
      <c r="D44" s="39">
        <f t="shared" si="23"/>
        <v>100</v>
      </c>
      <c r="E44" s="39">
        <f t="shared" si="23"/>
        <v>99.874957093120187</v>
      </c>
      <c r="F44" s="39">
        <f t="shared" si="23"/>
        <v>151.08860883636541</v>
      </c>
      <c r="G44" s="39">
        <f t="shared" si="23"/>
        <v>184.56578237630558</v>
      </c>
      <c r="H44" s="39">
        <f t="shared" ref="H44:I44" si="31">H32/$D32*100</f>
        <v>202.14289216888147</v>
      </c>
      <c r="I44" s="40">
        <f t="shared" si="31"/>
        <v>159.63565929485605</v>
      </c>
    </row>
    <row r="45" spans="2:9" ht="18" customHeight="1" x14ac:dyDescent="0.25">
      <c r="B45" s="34" t="s">
        <v>43</v>
      </c>
      <c r="C45" s="44">
        <f t="shared" si="23"/>
        <v>71.452211030116857</v>
      </c>
      <c r="D45" s="45">
        <f t="shared" si="23"/>
        <v>100</v>
      </c>
      <c r="E45" s="45">
        <f t="shared" si="23"/>
        <v>127.81968924228411</v>
      </c>
      <c r="F45" s="45">
        <f t="shared" si="23"/>
        <v>210.88585466857884</v>
      </c>
      <c r="G45" s="45"/>
      <c r="H45" s="45"/>
      <c r="I45" s="46"/>
    </row>
    <row r="46" spans="2:9" ht="16.5" customHeight="1" x14ac:dyDescent="0.25">
      <c r="B46" s="17" t="s">
        <v>62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5"/>
  <sheetViews>
    <sheetView tabSelected="1" topLeftCell="A16" workbookViewId="0">
      <selection activeCell="L24" sqref="L24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49</v>
      </c>
    </row>
    <row r="2" spans="2:9" ht="15" x14ac:dyDescent="0.25">
      <c r="B2" s="2" t="s">
        <v>50</v>
      </c>
      <c r="C2" s="1" t="s">
        <v>0</v>
      </c>
    </row>
    <row r="3" spans="2:9" ht="15" x14ac:dyDescent="0.25">
      <c r="B3" s="2" t="s">
        <v>51</v>
      </c>
      <c r="C3" s="2" t="s">
        <v>6</v>
      </c>
    </row>
    <row r="5" spans="2:9" ht="15" x14ac:dyDescent="0.25">
      <c r="B5" s="1" t="s">
        <v>12</v>
      </c>
      <c r="D5" s="2" t="s">
        <v>18</v>
      </c>
    </row>
    <row r="6" spans="2:9" ht="15" x14ac:dyDescent="0.25">
      <c r="B6" s="1" t="s">
        <v>13</v>
      </c>
      <c r="D6" s="2" t="s">
        <v>19</v>
      </c>
    </row>
    <row r="7" spans="2:9" ht="15" x14ac:dyDescent="0.25">
      <c r="B7" s="1" t="s">
        <v>14</v>
      </c>
      <c r="D7" s="2" t="s">
        <v>20</v>
      </c>
    </row>
    <row r="8" spans="2:9" ht="15" x14ac:dyDescent="0.25">
      <c r="B8" s="1" t="s">
        <v>15</v>
      </c>
      <c r="D8" s="2" t="s">
        <v>28</v>
      </c>
    </row>
    <row r="9" spans="2:9" ht="15" x14ac:dyDescent="0.25">
      <c r="B9" s="1" t="s">
        <v>16</v>
      </c>
      <c r="D9" s="2" t="s">
        <v>22</v>
      </c>
    </row>
    <row r="10" spans="2:9" ht="11.45" customHeight="1" x14ac:dyDescent="0.25">
      <c r="C10" s="67" t="s">
        <v>45</v>
      </c>
      <c r="D10" s="67" t="s">
        <v>46</v>
      </c>
      <c r="E10" s="67" t="s">
        <v>47</v>
      </c>
      <c r="F10" s="67" t="s">
        <v>60</v>
      </c>
      <c r="G10" s="67" t="s">
        <v>48</v>
      </c>
      <c r="H10" s="67" t="s">
        <v>66</v>
      </c>
      <c r="I10" s="67" t="s">
        <v>67</v>
      </c>
    </row>
    <row r="11" spans="2:9" ht="15" x14ac:dyDescent="0.25">
      <c r="B11" s="6" t="s">
        <v>34</v>
      </c>
      <c r="C11" s="68" t="s">
        <v>53</v>
      </c>
      <c r="D11" s="68">
        <v>1551186</v>
      </c>
      <c r="E11" s="68">
        <v>2272974</v>
      </c>
      <c r="F11" s="68">
        <v>2988064</v>
      </c>
      <c r="G11" s="68">
        <v>3310113</v>
      </c>
      <c r="H11" s="68">
        <v>3660334</v>
      </c>
      <c r="I11" s="68">
        <v>3866705</v>
      </c>
    </row>
    <row r="12" spans="2:9" ht="15" x14ac:dyDescent="0.25">
      <c r="B12" s="6" t="s">
        <v>35</v>
      </c>
      <c r="C12" s="69">
        <v>42731</v>
      </c>
      <c r="D12" s="69">
        <v>50494</v>
      </c>
      <c r="E12" s="69">
        <v>78281</v>
      </c>
      <c r="F12" s="69">
        <v>108732</v>
      </c>
      <c r="G12" s="69">
        <v>120195</v>
      </c>
      <c r="H12" s="69">
        <v>142187</v>
      </c>
      <c r="I12" s="69">
        <v>139948</v>
      </c>
    </row>
    <row r="13" spans="2:9" ht="15" x14ac:dyDescent="0.25">
      <c r="B13" s="6" t="s">
        <v>36</v>
      </c>
      <c r="C13" s="68">
        <v>27173</v>
      </c>
      <c r="D13" s="68">
        <v>39627</v>
      </c>
      <c r="E13" s="68">
        <v>50145</v>
      </c>
      <c r="F13" s="68">
        <v>68871</v>
      </c>
      <c r="G13" s="68">
        <v>88169</v>
      </c>
      <c r="H13" s="68">
        <v>108325</v>
      </c>
      <c r="I13" s="68">
        <v>92203</v>
      </c>
    </row>
    <row r="14" spans="2:9" ht="15" x14ac:dyDescent="0.25">
      <c r="B14" s="6" t="s">
        <v>37</v>
      </c>
      <c r="C14" s="69">
        <v>381251</v>
      </c>
      <c r="D14" s="69">
        <v>434048</v>
      </c>
      <c r="E14" s="69">
        <v>607766</v>
      </c>
      <c r="F14" s="69">
        <v>747223</v>
      </c>
      <c r="G14" s="69">
        <v>846043</v>
      </c>
      <c r="H14" s="69">
        <v>906816</v>
      </c>
      <c r="I14" s="69">
        <v>964380</v>
      </c>
    </row>
    <row r="15" spans="2:9" ht="15" x14ac:dyDescent="0.25">
      <c r="B15" s="6" t="s">
        <v>38</v>
      </c>
      <c r="C15" s="68">
        <v>93610</v>
      </c>
      <c r="D15" s="68">
        <v>120034</v>
      </c>
      <c r="E15" s="68">
        <v>231229</v>
      </c>
      <c r="F15" s="68">
        <v>274131</v>
      </c>
      <c r="G15" s="68">
        <v>237406</v>
      </c>
      <c r="H15" s="68">
        <v>293877</v>
      </c>
      <c r="I15" s="68">
        <v>312506</v>
      </c>
    </row>
    <row r="16" spans="2:9" ht="15" x14ac:dyDescent="0.25">
      <c r="B16" s="6" t="s">
        <v>39</v>
      </c>
      <c r="C16" s="69">
        <v>193513</v>
      </c>
      <c r="D16" s="69">
        <v>236807</v>
      </c>
      <c r="E16" s="69">
        <v>313477</v>
      </c>
      <c r="F16" s="69">
        <v>382035</v>
      </c>
      <c r="G16" s="69">
        <v>423127</v>
      </c>
      <c r="H16" s="69">
        <v>424611</v>
      </c>
      <c r="I16" s="69">
        <v>483535</v>
      </c>
    </row>
    <row r="17" spans="2:9" ht="15" x14ac:dyDescent="0.25">
      <c r="B17" s="6" t="s">
        <v>40</v>
      </c>
      <c r="C17" s="68">
        <v>213042</v>
      </c>
      <c r="D17" s="68">
        <v>281318</v>
      </c>
      <c r="E17" s="68">
        <v>310013</v>
      </c>
      <c r="F17" s="68">
        <v>362243</v>
      </c>
      <c r="G17" s="68">
        <v>391315</v>
      </c>
      <c r="H17" s="68">
        <v>445314</v>
      </c>
      <c r="I17" s="68">
        <v>479877</v>
      </c>
    </row>
    <row r="18" spans="2:9" ht="15" x14ac:dyDescent="0.25">
      <c r="B18" s="6" t="s">
        <v>41</v>
      </c>
      <c r="C18" s="69">
        <v>70684</v>
      </c>
      <c r="D18" s="69">
        <v>95498</v>
      </c>
      <c r="E18" s="69">
        <v>143957</v>
      </c>
      <c r="F18" s="69">
        <v>191973</v>
      </c>
      <c r="G18" s="69">
        <v>223578</v>
      </c>
      <c r="H18" s="69">
        <v>254827</v>
      </c>
      <c r="I18" s="69">
        <v>262786</v>
      </c>
    </row>
    <row r="19" spans="2:9" ht="15" x14ac:dyDescent="0.25">
      <c r="B19" s="6" t="s">
        <v>42</v>
      </c>
      <c r="C19" s="68">
        <v>51743</v>
      </c>
      <c r="D19" s="68">
        <v>64832</v>
      </c>
      <c r="E19" s="68">
        <v>85246</v>
      </c>
      <c r="F19" s="68">
        <v>104587</v>
      </c>
      <c r="G19" s="68">
        <v>124359</v>
      </c>
      <c r="H19" s="68">
        <v>126508</v>
      </c>
      <c r="I19" s="68">
        <v>118828</v>
      </c>
    </row>
    <row r="20" spans="2:9" ht="15" x14ac:dyDescent="0.25">
      <c r="B20" s="6" t="s">
        <v>43</v>
      </c>
      <c r="C20" s="69">
        <v>213698</v>
      </c>
      <c r="D20" s="69">
        <v>345537</v>
      </c>
      <c r="E20" s="69">
        <v>343579</v>
      </c>
      <c r="F20" s="69">
        <v>464884</v>
      </c>
      <c r="G20" s="69" t="s">
        <v>53</v>
      </c>
      <c r="H20" s="69" t="s">
        <v>53</v>
      </c>
      <c r="I20" s="69" t="s">
        <v>53</v>
      </c>
    </row>
    <row r="22" spans="2:9" ht="18" customHeight="1" x14ac:dyDescent="0.25">
      <c r="B22" s="30" t="s">
        <v>64</v>
      </c>
      <c r="C22" s="73" t="s">
        <v>45</v>
      </c>
      <c r="D22" s="74" t="s">
        <v>46</v>
      </c>
      <c r="E22" s="74" t="s">
        <v>47</v>
      </c>
      <c r="F22" s="74" t="s">
        <v>60</v>
      </c>
      <c r="G22" s="74" t="s">
        <v>48</v>
      </c>
      <c r="H22" s="74" t="s">
        <v>66</v>
      </c>
      <c r="I22" s="75" t="s">
        <v>67</v>
      </c>
    </row>
    <row r="23" spans="2:9" ht="18" customHeight="1" x14ac:dyDescent="0.25">
      <c r="B23" s="31" t="s">
        <v>61</v>
      </c>
      <c r="C23" s="48"/>
      <c r="D23" s="21">
        <f t="shared" ref="D23:G32" si="0">D11/1000</f>
        <v>1551.1859999999999</v>
      </c>
      <c r="E23" s="21">
        <f t="shared" si="0"/>
        <v>2272.9740000000002</v>
      </c>
      <c r="F23" s="21">
        <f t="shared" si="0"/>
        <v>2988.0639999999999</v>
      </c>
      <c r="G23" s="21">
        <f t="shared" si="0"/>
        <v>3310.1129999999998</v>
      </c>
      <c r="H23" s="21">
        <f t="shared" ref="H23" si="1">H11/1000</f>
        <v>3660.3339999999998</v>
      </c>
      <c r="I23" s="22">
        <f t="shared" ref="I23" si="2">I11/1000</f>
        <v>3866.7049999999999</v>
      </c>
    </row>
    <row r="24" spans="2:9" ht="18" customHeight="1" x14ac:dyDescent="0.25">
      <c r="B24" s="32" t="s">
        <v>35</v>
      </c>
      <c r="C24" s="49">
        <f t="shared" ref="C24:H32" si="3">C12/1000</f>
        <v>42.731000000000002</v>
      </c>
      <c r="D24" s="23">
        <f t="shared" si="3"/>
        <v>50.494</v>
      </c>
      <c r="E24" s="23">
        <f t="shared" si="3"/>
        <v>78.281000000000006</v>
      </c>
      <c r="F24" s="23">
        <f t="shared" si="0"/>
        <v>108.732</v>
      </c>
      <c r="G24" s="23">
        <f t="shared" si="3"/>
        <v>120.19499999999999</v>
      </c>
      <c r="H24" s="23">
        <f t="shared" si="3"/>
        <v>142.18700000000001</v>
      </c>
      <c r="I24" s="24">
        <f t="shared" ref="I24" si="4">I12/1000</f>
        <v>139.94800000000001</v>
      </c>
    </row>
    <row r="25" spans="2:9" ht="18" customHeight="1" x14ac:dyDescent="0.25">
      <c r="B25" s="32" t="s">
        <v>36</v>
      </c>
      <c r="C25" s="49">
        <f t="shared" si="3"/>
        <v>27.172999999999998</v>
      </c>
      <c r="D25" s="23">
        <f t="shared" si="3"/>
        <v>39.627000000000002</v>
      </c>
      <c r="E25" s="23">
        <f t="shared" si="3"/>
        <v>50.145000000000003</v>
      </c>
      <c r="F25" s="23">
        <f t="shared" si="0"/>
        <v>68.870999999999995</v>
      </c>
      <c r="G25" s="23">
        <f t="shared" si="3"/>
        <v>88.168999999999997</v>
      </c>
      <c r="H25" s="23">
        <f t="shared" si="3"/>
        <v>108.325</v>
      </c>
      <c r="I25" s="24">
        <f t="shared" ref="I25" si="5">I13/1000</f>
        <v>92.203000000000003</v>
      </c>
    </row>
    <row r="26" spans="2:9" ht="18" customHeight="1" x14ac:dyDescent="0.25">
      <c r="B26" s="32" t="s">
        <v>37</v>
      </c>
      <c r="C26" s="49">
        <f t="shared" si="3"/>
        <v>381.25099999999998</v>
      </c>
      <c r="D26" s="23">
        <f t="shared" si="3"/>
        <v>434.048</v>
      </c>
      <c r="E26" s="23">
        <f t="shared" si="3"/>
        <v>607.76599999999996</v>
      </c>
      <c r="F26" s="23">
        <f t="shared" si="0"/>
        <v>747.22299999999996</v>
      </c>
      <c r="G26" s="23">
        <f t="shared" si="3"/>
        <v>846.04300000000001</v>
      </c>
      <c r="H26" s="23">
        <f t="shared" si="3"/>
        <v>906.81600000000003</v>
      </c>
      <c r="I26" s="24">
        <f t="shared" ref="I26" si="6">I14/1000</f>
        <v>964.38</v>
      </c>
    </row>
    <row r="27" spans="2:9" ht="18" customHeight="1" x14ac:dyDescent="0.25">
      <c r="B27" s="32" t="s">
        <v>38</v>
      </c>
      <c r="C27" s="49">
        <f t="shared" si="3"/>
        <v>93.61</v>
      </c>
      <c r="D27" s="23">
        <f t="shared" si="3"/>
        <v>120.03400000000001</v>
      </c>
      <c r="E27" s="23">
        <f t="shared" si="3"/>
        <v>231.22900000000001</v>
      </c>
      <c r="F27" s="23">
        <f t="shared" si="0"/>
        <v>274.13099999999997</v>
      </c>
      <c r="G27" s="23">
        <f t="shared" si="3"/>
        <v>237.40600000000001</v>
      </c>
      <c r="H27" s="23">
        <f t="shared" si="3"/>
        <v>293.87700000000001</v>
      </c>
      <c r="I27" s="24">
        <f t="shared" ref="I27" si="7">I15/1000</f>
        <v>312.50599999999997</v>
      </c>
    </row>
    <row r="28" spans="2:9" ht="18" customHeight="1" x14ac:dyDescent="0.25">
      <c r="B28" s="33" t="s">
        <v>39</v>
      </c>
      <c r="C28" s="51">
        <f t="shared" si="3"/>
        <v>193.51300000000001</v>
      </c>
      <c r="D28" s="25">
        <f t="shared" si="3"/>
        <v>236.80699999999999</v>
      </c>
      <c r="E28" s="25">
        <f t="shared" si="3"/>
        <v>313.47699999999998</v>
      </c>
      <c r="F28" s="25">
        <f t="shared" si="0"/>
        <v>382.03500000000003</v>
      </c>
      <c r="G28" s="25">
        <v>437.392</v>
      </c>
      <c r="H28" s="25">
        <f t="shared" ref="H28:I28" si="8">H16/1000</f>
        <v>424.61099999999999</v>
      </c>
      <c r="I28" s="26">
        <f t="shared" si="8"/>
        <v>483.53500000000003</v>
      </c>
    </row>
    <row r="29" spans="2:9" ht="18" customHeight="1" x14ac:dyDescent="0.25">
      <c r="B29" s="32" t="s">
        <v>40</v>
      </c>
      <c r="C29" s="49">
        <f t="shared" si="3"/>
        <v>213.042</v>
      </c>
      <c r="D29" s="23">
        <f t="shared" si="3"/>
        <v>281.31799999999998</v>
      </c>
      <c r="E29" s="23">
        <f t="shared" si="3"/>
        <v>310.01299999999998</v>
      </c>
      <c r="F29" s="23">
        <f t="shared" si="0"/>
        <v>362.24299999999999</v>
      </c>
      <c r="G29" s="23">
        <f t="shared" si="3"/>
        <v>391.315</v>
      </c>
      <c r="H29" s="23">
        <f t="shared" si="3"/>
        <v>445.31400000000002</v>
      </c>
      <c r="I29" s="24">
        <f t="shared" ref="I29" si="9">I17/1000</f>
        <v>479.87700000000001</v>
      </c>
    </row>
    <row r="30" spans="2:9" ht="18" customHeight="1" x14ac:dyDescent="0.25">
      <c r="B30" s="32" t="s">
        <v>41</v>
      </c>
      <c r="C30" s="49">
        <f t="shared" si="3"/>
        <v>70.683999999999997</v>
      </c>
      <c r="D30" s="23">
        <f t="shared" si="3"/>
        <v>95.498000000000005</v>
      </c>
      <c r="E30" s="23">
        <f t="shared" si="3"/>
        <v>143.95699999999999</v>
      </c>
      <c r="F30" s="23">
        <f t="shared" si="0"/>
        <v>191.97300000000001</v>
      </c>
      <c r="G30" s="23">
        <f t="shared" si="3"/>
        <v>223.578</v>
      </c>
      <c r="H30" s="23">
        <f t="shared" si="3"/>
        <v>254.827</v>
      </c>
      <c r="I30" s="24">
        <f t="shared" ref="I30" si="10">I18/1000</f>
        <v>262.786</v>
      </c>
    </row>
    <row r="31" spans="2:9" ht="18" customHeight="1" x14ac:dyDescent="0.25">
      <c r="B31" s="32" t="s">
        <v>42</v>
      </c>
      <c r="C31" s="49">
        <f t="shared" si="3"/>
        <v>51.743000000000002</v>
      </c>
      <c r="D31" s="23">
        <f t="shared" si="3"/>
        <v>64.831999999999994</v>
      </c>
      <c r="E31" s="23">
        <f t="shared" si="3"/>
        <v>85.245999999999995</v>
      </c>
      <c r="F31" s="23">
        <f t="shared" si="0"/>
        <v>104.587</v>
      </c>
      <c r="G31" s="23">
        <f t="shared" si="3"/>
        <v>124.35899999999999</v>
      </c>
      <c r="H31" s="23">
        <f t="shared" si="3"/>
        <v>126.508</v>
      </c>
      <c r="I31" s="24">
        <f t="shared" ref="I31" si="11">I19/1000</f>
        <v>118.828</v>
      </c>
    </row>
    <row r="32" spans="2:9" ht="18" customHeight="1" x14ac:dyDescent="0.25">
      <c r="B32" s="34" t="s">
        <v>43</v>
      </c>
      <c r="C32" s="50">
        <f t="shared" si="3"/>
        <v>213.69800000000001</v>
      </c>
      <c r="D32" s="27">
        <f t="shared" si="3"/>
        <v>345.53699999999998</v>
      </c>
      <c r="E32" s="27">
        <f t="shared" si="3"/>
        <v>343.57900000000001</v>
      </c>
      <c r="F32" s="27">
        <f t="shared" si="0"/>
        <v>464.88400000000001</v>
      </c>
      <c r="G32" s="27"/>
      <c r="H32" s="27"/>
      <c r="I32" s="28"/>
    </row>
    <row r="33" spans="2:9" ht="18" customHeight="1" x14ac:dyDescent="0.3">
      <c r="B33" s="16"/>
      <c r="C33" s="16"/>
      <c r="D33" s="16"/>
      <c r="E33" s="16"/>
      <c r="F33" s="16"/>
      <c r="G33" s="16"/>
    </row>
    <row r="34" spans="2:9" ht="18" customHeight="1" x14ac:dyDescent="0.25">
      <c r="B34" s="29" t="s">
        <v>63</v>
      </c>
      <c r="C34" s="73" t="s">
        <v>45</v>
      </c>
      <c r="D34" s="74" t="s">
        <v>46</v>
      </c>
      <c r="E34" s="74" t="s">
        <v>47</v>
      </c>
      <c r="F34" s="74" t="s">
        <v>60</v>
      </c>
      <c r="G34" s="74" t="s">
        <v>48</v>
      </c>
      <c r="H34" s="74" t="s">
        <v>66</v>
      </c>
      <c r="I34" s="75" t="s">
        <v>67</v>
      </c>
    </row>
    <row r="35" spans="2:9" ht="18" customHeight="1" x14ac:dyDescent="0.25">
      <c r="B35" s="31" t="s">
        <v>61</v>
      </c>
      <c r="C35" s="35"/>
      <c r="D35" s="36">
        <f t="shared" ref="D35:G35" si="12">D23/$D23*100</f>
        <v>100</v>
      </c>
      <c r="E35" s="36">
        <f t="shared" si="12"/>
        <v>146.53136374361299</v>
      </c>
      <c r="F35" s="36">
        <f t="shared" si="12"/>
        <v>192.63092885056983</v>
      </c>
      <c r="G35" s="36">
        <f t="shared" si="12"/>
        <v>213.39239781689625</v>
      </c>
      <c r="H35" s="36">
        <f t="shared" ref="H35:I35" si="13">H23/$D23*100</f>
        <v>235.97002551596006</v>
      </c>
      <c r="I35" s="37">
        <f t="shared" si="13"/>
        <v>249.27410381475852</v>
      </c>
    </row>
    <row r="36" spans="2:9" ht="18" customHeight="1" x14ac:dyDescent="0.25">
      <c r="B36" s="32" t="s">
        <v>35</v>
      </c>
      <c r="C36" s="38">
        <f t="shared" ref="C36:G44" si="14">C24/$D24*100</f>
        <v>84.625896146076769</v>
      </c>
      <c r="D36" s="39">
        <f t="shared" si="14"/>
        <v>100</v>
      </c>
      <c r="E36" s="39">
        <f t="shared" si="14"/>
        <v>155.0303006297778</v>
      </c>
      <c r="F36" s="39">
        <f t="shared" si="14"/>
        <v>215.33647562086585</v>
      </c>
      <c r="G36" s="39">
        <f t="shared" si="14"/>
        <v>238.03818275438667</v>
      </c>
      <c r="H36" s="39">
        <f t="shared" ref="H36:I36" si="15">H24/$D24*100</f>
        <v>281.59187230165963</v>
      </c>
      <c r="I36" s="40">
        <f t="shared" si="15"/>
        <v>277.15768210084366</v>
      </c>
    </row>
    <row r="37" spans="2:9" ht="18" customHeight="1" x14ac:dyDescent="0.25">
      <c r="B37" s="32" t="s">
        <v>36</v>
      </c>
      <c r="C37" s="38">
        <f t="shared" si="14"/>
        <v>68.571933277815617</v>
      </c>
      <c r="D37" s="39">
        <f t="shared" si="14"/>
        <v>100</v>
      </c>
      <c r="E37" s="39">
        <f t="shared" si="14"/>
        <v>126.54250889545007</v>
      </c>
      <c r="F37" s="39">
        <f t="shared" si="14"/>
        <v>173.79816791581496</v>
      </c>
      <c r="G37" s="39">
        <f t="shared" si="14"/>
        <v>222.49728720316955</v>
      </c>
      <c r="H37" s="39">
        <f t="shared" ref="H37:I37" si="16">H25/$D25*100</f>
        <v>273.36159689100862</v>
      </c>
      <c r="I37" s="40">
        <f t="shared" si="16"/>
        <v>232.67721503015619</v>
      </c>
    </row>
    <row r="38" spans="2:9" ht="18" customHeight="1" x14ac:dyDescent="0.25">
      <c r="B38" s="32" t="s">
        <v>37</v>
      </c>
      <c r="C38" s="38">
        <f t="shared" si="14"/>
        <v>87.836137938661153</v>
      </c>
      <c r="D38" s="39">
        <f t="shared" si="14"/>
        <v>100</v>
      </c>
      <c r="E38" s="39">
        <f t="shared" si="14"/>
        <v>140.02276245945149</v>
      </c>
      <c r="F38" s="39">
        <f t="shared" si="14"/>
        <v>172.15215828664111</v>
      </c>
      <c r="G38" s="39">
        <f t="shared" si="14"/>
        <v>194.9192255234444</v>
      </c>
      <c r="H38" s="39">
        <f t="shared" ref="H38:I38" si="17">H26/$D26*100</f>
        <v>208.92067236803302</v>
      </c>
      <c r="I38" s="40">
        <f t="shared" si="17"/>
        <v>222.18280005897967</v>
      </c>
    </row>
    <row r="39" spans="2:9" ht="18" customHeight="1" x14ac:dyDescent="0.25">
      <c r="B39" s="32" t="s">
        <v>38</v>
      </c>
      <c r="C39" s="38">
        <f t="shared" si="14"/>
        <v>77.986237232784035</v>
      </c>
      <c r="D39" s="39">
        <f t="shared" si="14"/>
        <v>100</v>
      </c>
      <c r="E39" s="39">
        <f t="shared" si="14"/>
        <v>192.63625306163254</v>
      </c>
      <c r="F39" s="39">
        <f t="shared" si="14"/>
        <v>228.37779295866167</v>
      </c>
      <c r="G39" s="39">
        <f t="shared" si="14"/>
        <v>197.78229501641201</v>
      </c>
      <c r="H39" s="39">
        <f t="shared" ref="H39:I39" si="18">H27/$D27*100</f>
        <v>244.82813202925837</v>
      </c>
      <c r="I39" s="40">
        <f t="shared" si="18"/>
        <v>260.34790142792872</v>
      </c>
    </row>
    <row r="40" spans="2:9" ht="18" customHeight="1" x14ac:dyDescent="0.25">
      <c r="B40" s="33" t="s">
        <v>39</v>
      </c>
      <c r="C40" s="41">
        <f t="shared" si="14"/>
        <v>81.717601253341329</v>
      </c>
      <c r="D40" s="42">
        <f t="shared" si="14"/>
        <v>100</v>
      </c>
      <c r="E40" s="42">
        <f t="shared" si="14"/>
        <v>132.37657670592506</v>
      </c>
      <c r="F40" s="42">
        <f t="shared" si="14"/>
        <v>161.32757899893164</v>
      </c>
      <c r="G40" s="42">
        <f t="shared" si="14"/>
        <v>184.70399945947545</v>
      </c>
      <c r="H40" s="42">
        <f t="shared" ref="H40:I40" si="19">H28/$D28*100</f>
        <v>179.30677724898337</v>
      </c>
      <c r="I40" s="43">
        <f t="shared" si="19"/>
        <v>204.18948764183494</v>
      </c>
    </row>
    <row r="41" spans="2:9" ht="18" customHeight="1" x14ac:dyDescent="0.25">
      <c r="B41" s="32" t="s">
        <v>40</v>
      </c>
      <c r="C41" s="38">
        <f t="shared" si="14"/>
        <v>75.72995684598925</v>
      </c>
      <c r="D41" s="39">
        <f t="shared" si="14"/>
        <v>100</v>
      </c>
      <c r="E41" s="39">
        <f t="shared" si="14"/>
        <v>110.20020048486055</v>
      </c>
      <c r="F41" s="39">
        <f t="shared" si="14"/>
        <v>128.76637826232235</v>
      </c>
      <c r="G41" s="39">
        <f t="shared" si="14"/>
        <v>139.10059079049333</v>
      </c>
      <c r="H41" s="39">
        <f t="shared" ref="H41:I41" si="20">H29/$D29*100</f>
        <v>158.2955943096425</v>
      </c>
      <c r="I41" s="40">
        <f t="shared" si="20"/>
        <v>170.58169047128163</v>
      </c>
    </row>
    <row r="42" spans="2:9" ht="18" customHeight="1" x14ac:dyDescent="0.25">
      <c r="B42" s="32" t="s">
        <v>41</v>
      </c>
      <c r="C42" s="38">
        <f t="shared" si="14"/>
        <v>74.016209763555253</v>
      </c>
      <c r="D42" s="39">
        <f t="shared" si="14"/>
        <v>100</v>
      </c>
      <c r="E42" s="39">
        <f t="shared" si="14"/>
        <v>150.74347106745688</v>
      </c>
      <c r="F42" s="39">
        <f t="shared" si="14"/>
        <v>201.02305807451467</v>
      </c>
      <c r="G42" s="39">
        <f t="shared" si="14"/>
        <v>234.11799199983244</v>
      </c>
      <c r="H42" s="39">
        <f t="shared" ref="H42:I42" si="21">H30/$D30*100</f>
        <v>266.84014324907326</v>
      </c>
      <c r="I42" s="40">
        <f t="shared" si="21"/>
        <v>275.1743492010304</v>
      </c>
    </row>
    <row r="43" spans="2:9" ht="18" customHeight="1" x14ac:dyDescent="0.25">
      <c r="B43" s="32" t="s">
        <v>42</v>
      </c>
      <c r="C43" s="38">
        <f t="shared" si="14"/>
        <v>79.810895853899325</v>
      </c>
      <c r="D43" s="39">
        <f t="shared" si="14"/>
        <v>100</v>
      </c>
      <c r="E43" s="39">
        <f t="shared" si="14"/>
        <v>131.48753701875617</v>
      </c>
      <c r="F43" s="39">
        <f t="shared" si="14"/>
        <v>161.3200271470879</v>
      </c>
      <c r="G43" s="39">
        <f t="shared" si="14"/>
        <v>191.81731243830208</v>
      </c>
      <c r="H43" s="39">
        <f t="shared" ref="H43:I43" si="22">H31/$D31*100</f>
        <v>195.13203356367228</v>
      </c>
      <c r="I43" s="40">
        <f t="shared" si="22"/>
        <v>183.28603158933862</v>
      </c>
    </row>
    <row r="44" spans="2:9" ht="18" customHeight="1" x14ac:dyDescent="0.25">
      <c r="B44" s="34" t="s">
        <v>43</v>
      </c>
      <c r="C44" s="44">
        <f t="shared" si="14"/>
        <v>61.845185899049895</v>
      </c>
      <c r="D44" s="45">
        <f t="shared" si="14"/>
        <v>100</v>
      </c>
      <c r="E44" s="45">
        <f t="shared" si="14"/>
        <v>99.433345777731489</v>
      </c>
      <c r="F44" s="45">
        <f t="shared" si="14"/>
        <v>134.53957173906124</v>
      </c>
      <c r="G44" s="45"/>
      <c r="H44" s="45"/>
      <c r="I44" s="46"/>
    </row>
    <row r="45" spans="2:9" ht="18" customHeight="1" x14ac:dyDescent="0.25">
      <c r="B45" s="17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6"/>
  <sheetViews>
    <sheetView topLeftCell="A21" workbookViewId="0">
      <selection activeCell="M38" sqref="M38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54</v>
      </c>
    </row>
    <row r="2" spans="2:9" ht="15" x14ac:dyDescent="0.25">
      <c r="B2" s="3" t="s">
        <v>50</v>
      </c>
      <c r="C2" s="1" t="s">
        <v>55</v>
      </c>
    </row>
    <row r="3" spans="2:9" ht="15" x14ac:dyDescent="0.25">
      <c r="B3" s="3" t="s">
        <v>51</v>
      </c>
      <c r="C3" s="3" t="s">
        <v>6</v>
      </c>
    </row>
    <row r="4" spans="2:9" ht="15" x14ac:dyDescent="0.25"/>
    <row r="5" spans="2:9" ht="15" x14ac:dyDescent="0.25">
      <c r="B5" s="1" t="s">
        <v>12</v>
      </c>
      <c r="D5" s="3" t="s">
        <v>18</v>
      </c>
    </row>
    <row r="6" spans="2:9" ht="15" x14ac:dyDescent="0.25">
      <c r="B6" s="1" t="s">
        <v>13</v>
      </c>
      <c r="D6" s="3" t="s">
        <v>19</v>
      </c>
    </row>
    <row r="7" spans="2:9" ht="15" x14ac:dyDescent="0.25">
      <c r="B7" s="1" t="s">
        <v>14</v>
      </c>
      <c r="D7" s="3" t="s">
        <v>56</v>
      </c>
    </row>
    <row r="8" spans="2:9" ht="15" x14ac:dyDescent="0.25">
      <c r="B8" s="1" t="s">
        <v>15</v>
      </c>
      <c r="D8" s="3" t="s">
        <v>26</v>
      </c>
    </row>
    <row r="9" spans="2:9" ht="15" x14ac:dyDescent="0.25">
      <c r="B9" s="1" t="s">
        <v>16</v>
      </c>
      <c r="D9" s="3" t="s">
        <v>22</v>
      </c>
    </row>
    <row r="10" spans="2:9" ht="15" x14ac:dyDescent="0.25"/>
    <row r="11" spans="2:9" ht="15" x14ac:dyDescent="0.25">
      <c r="B11" s="5" t="s">
        <v>52</v>
      </c>
      <c r="C11" s="67" t="s">
        <v>45</v>
      </c>
      <c r="D11" s="67" t="s">
        <v>46</v>
      </c>
      <c r="E11" s="67" t="s">
        <v>47</v>
      </c>
      <c r="F11" s="67" t="s">
        <v>60</v>
      </c>
      <c r="G11" s="67" t="s">
        <v>48</v>
      </c>
      <c r="H11" s="67" t="s">
        <v>66</v>
      </c>
      <c r="I11" s="67" t="s">
        <v>67</v>
      </c>
    </row>
    <row r="12" spans="2:9" ht="15" x14ac:dyDescent="0.25">
      <c r="B12" s="6" t="s">
        <v>34</v>
      </c>
      <c r="C12" s="68" t="s">
        <v>53</v>
      </c>
      <c r="D12" s="68">
        <v>204377</v>
      </c>
      <c r="E12" s="68">
        <v>413421</v>
      </c>
      <c r="F12" s="68">
        <v>607736</v>
      </c>
      <c r="G12" s="68">
        <v>548879</v>
      </c>
      <c r="H12" s="68">
        <v>624658</v>
      </c>
      <c r="I12" s="68">
        <v>682468</v>
      </c>
    </row>
    <row r="13" spans="2:9" ht="15" x14ac:dyDescent="0.25">
      <c r="B13" s="6" t="s">
        <v>35</v>
      </c>
      <c r="C13" s="69">
        <v>5796</v>
      </c>
      <c r="D13" s="69">
        <v>10214</v>
      </c>
      <c r="E13" s="69">
        <v>14128</v>
      </c>
      <c r="F13" s="69">
        <v>39058</v>
      </c>
      <c r="G13" s="69">
        <v>27940</v>
      </c>
      <c r="H13" s="69">
        <v>33143</v>
      </c>
      <c r="I13" s="69">
        <v>34898</v>
      </c>
    </row>
    <row r="14" spans="2:9" ht="15" x14ac:dyDescent="0.25">
      <c r="B14" s="6" t="s">
        <v>36</v>
      </c>
      <c r="C14" s="68">
        <v>2560</v>
      </c>
      <c r="D14" s="68">
        <v>2004</v>
      </c>
      <c r="E14" s="68">
        <v>7582</v>
      </c>
      <c r="F14" s="68">
        <v>13803</v>
      </c>
      <c r="G14" s="68">
        <v>11398</v>
      </c>
      <c r="H14" s="68">
        <v>14874</v>
      </c>
      <c r="I14" s="68">
        <v>13469</v>
      </c>
    </row>
    <row r="15" spans="2:9" ht="15" x14ac:dyDescent="0.25">
      <c r="B15" s="6" t="s">
        <v>37</v>
      </c>
      <c r="C15" s="69">
        <v>13937</v>
      </c>
      <c r="D15" s="69">
        <v>33115</v>
      </c>
      <c r="E15" s="69">
        <v>63743</v>
      </c>
      <c r="F15" s="69">
        <v>99475</v>
      </c>
      <c r="G15" s="69">
        <v>99455</v>
      </c>
      <c r="H15" s="69">
        <v>118755</v>
      </c>
      <c r="I15" s="69">
        <v>133971</v>
      </c>
    </row>
    <row r="16" spans="2:9" ht="15" x14ac:dyDescent="0.25">
      <c r="B16" s="6" t="s">
        <v>38</v>
      </c>
      <c r="C16" s="68">
        <v>1888</v>
      </c>
      <c r="D16" s="68">
        <v>7113</v>
      </c>
      <c r="E16" s="68">
        <v>32368</v>
      </c>
      <c r="F16" s="68">
        <v>49308</v>
      </c>
      <c r="G16" s="68">
        <v>27470</v>
      </c>
      <c r="H16" s="68">
        <v>34198</v>
      </c>
      <c r="I16" s="68">
        <v>46993</v>
      </c>
    </row>
    <row r="17" spans="2:12" ht="15" x14ac:dyDescent="0.25">
      <c r="B17" s="6" t="s">
        <v>39</v>
      </c>
      <c r="C17" s="69">
        <v>42956</v>
      </c>
      <c r="D17" s="69">
        <v>77714</v>
      </c>
      <c r="E17" s="69">
        <v>156875</v>
      </c>
      <c r="F17" s="69">
        <v>190192</v>
      </c>
      <c r="G17" s="69">
        <v>156489</v>
      </c>
      <c r="H17" s="69">
        <v>188401</v>
      </c>
      <c r="I17" s="69">
        <v>191086</v>
      </c>
    </row>
    <row r="18" spans="2:12" ht="15" x14ac:dyDescent="0.25">
      <c r="B18" s="6" t="s">
        <v>40</v>
      </c>
      <c r="C18" s="68">
        <v>3693</v>
      </c>
      <c r="D18" s="68">
        <v>12114</v>
      </c>
      <c r="E18" s="68">
        <v>20021</v>
      </c>
      <c r="F18" s="68">
        <v>21792</v>
      </c>
      <c r="G18" s="68">
        <v>18851</v>
      </c>
      <c r="H18" s="68">
        <v>20089</v>
      </c>
      <c r="I18" s="68">
        <v>24888</v>
      </c>
    </row>
    <row r="19" spans="2:12" ht="15" x14ac:dyDescent="0.25">
      <c r="B19" s="6" t="s">
        <v>41</v>
      </c>
      <c r="C19" s="69">
        <v>4915</v>
      </c>
      <c r="D19" s="69">
        <v>12689</v>
      </c>
      <c r="E19" s="69">
        <v>45939</v>
      </c>
      <c r="F19" s="69">
        <v>106420</v>
      </c>
      <c r="G19" s="69">
        <v>96668</v>
      </c>
      <c r="H19" s="69">
        <v>89081</v>
      </c>
      <c r="I19" s="69">
        <v>103686</v>
      </c>
    </row>
    <row r="20" spans="2:12" ht="15" x14ac:dyDescent="0.25">
      <c r="B20" s="6" t="s">
        <v>42</v>
      </c>
      <c r="C20" s="68">
        <v>8754</v>
      </c>
      <c r="D20" s="68">
        <v>35008</v>
      </c>
      <c r="E20" s="68">
        <v>28711</v>
      </c>
      <c r="F20" s="68">
        <v>35359</v>
      </c>
      <c r="G20" s="68">
        <v>44627</v>
      </c>
      <c r="H20" s="68">
        <v>51415</v>
      </c>
      <c r="I20" s="68">
        <v>51001</v>
      </c>
    </row>
    <row r="21" spans="2:12" ht="15" x14ac:dyDescent="0.25">
      <c r="B21" s="6" t="s">
        <v>43</v>
      </c>
      <c r="C21" s="69">
        <v>26988</v>
      </c>
      <c r="D21" s="69">
        <v>34894</v>
      </c>
      <c r="E21" s="69">
        <v>58800</v>
      </c>
      <c r="F21" s="69">
        <v>129864</v>
      </c>
      <c r="G21" s="69" t="s">
        <v>53</v>
      </c>
      <c r="H21" s="69" t="s">
        <v>53</v>
      </c>
      <c r="I21" s="69" t="s">
        <v>53</v>
      </c>
    </row>
    <row r="23" spans="2:12" ht="18" customHeight="1" x14ac:dyDescent="0.25">
      <c r="B23" s="30" t="s">
        <v>64</v>
      </c>
      <c r="C23" s="53" t="s">
        <v>45</v>
      </c>
      <c r="D23" s="62" t="s">
        <v>46</v>
      </c>
      <c r="E23" s="62" t="s">
        <v>47</v>
      </c>
      <c r="F23" s="62" t="s">
        <v>60</v>
      </c>
      <c r="G23" s="62" t="s">
        <v>48</v>
      </c>
      <c r="H23" s="62" t="s">
        <v>66</v>
      </c>
      <c r="I23" s="63" t="s">
        <v>67</v>
      </c>
    </row>
    <row r="24" spans="2:12" ht="18" customHeight="1" x14ac:dyDescent="0.25">
      <c r="B24" s="31" t="s">
        <v>61</v>
      </c>
      <c r="C24" s="48"/>
      <c r="D24" s="21">
        <f t="shared" ref="D24:G33" si="0">D12/1000</f>
        <v>204.37700000000001</v>
      </c>
      <c r="E24" s="21">
        <f t="shared" si="0"/>
        <v>413.42099999999999</v>
      </c>
      <c r="F24" s="21">
        <f t="shared" si="0"/>
        <v>607.73599999999999</v>
      </c>
      <c r="G24" s="21">
        <f t="shared" si="0"/>
        <v>548.87900000000002</v>
      </c>
      <c r="H24" s="21">
        <f t="shared" ref="H24:I24" si="1">H12/1000</f>
        <v>624.65800000000002</v>
      </c>
      <c r="I24" s="22">
        <f t="shared" si="1"/>
        <v>682.46799999999996</v>
      </c>
    </row>
    <row r="25" spans="2:12" ht="18" customHeight="1" x14ac:dyDescent="0.25">
      <c r="B25" s="32" t="s">
        <v>35</v>
      </c>
      <c r="C25" s="49">
        <f t="shared" ref="C25:G33" si="2">C13/1000</f>
        <v>5.7960000000000003</v>
      </c>
      <c r="D25" s="23">
        <f t="shared" si="2"/>
        <v>10.214</v>
      </c>
      <c r="E25" s="23">
        <f t="shared" si="2"/>
        <v>14.128</v>
      </c>
      <c r="F25" s="23">
        <f t="shared" si="0"/>
        <v>39.058</v>
      </c>
      <c r="G25" s="23">
        <f t="shared" si="2"/>
        <v>27.94</v>
      </c>
      <c r="H25" s="23">
        <f t="shared" ref="H25:I25" si="3">H13/1000</f>
        <v>33.143000000000001</v>
      </c>
      <c r="I25" s="24">
        <f t="shared" si="3"/>
        <v>34.898000000000003</v>
      </c>
    </row>
    <row r="26" spans="2:12" ht="18" customHeight="1" x14ac:dyDescent="0.25">
      <c r="B26" s="32" t="s">
        <v>36</v>
      </c>
      <c r="C26" s="49">
        <f t="shared" si="2"/>
        <v>2.56</v>
      </c>
      <c r="D26" s="23">
        <f t="shared" si="2"/>
        <v>2.004</v>
      </c>
      <c r="E26" s="23">
        <f t="shared" si="2"/>
        <v>7.5819999999999999</v>
      </c>
      <c r="F26" s="23">
        <f t="shared" si="0"/>
        <v>13.803000000000001</v>
      </c>
      <c r="G26" s="23">
        <f t="shared" si="2"/>
        <v>11.398</v>
      </c>
      <c r="H26" s="23">
        <f t="shared" ref="H26:I26" si="4">H14/1000</f>
        <v>14.874000000000001</v>
      </c>
      <c r="I26" s="24">
        <f t="shared" si="4"/>
        <v>13.468999999999999</v>
      </c>
    </row>
    <row r="27" spans="2:12" ht="18" customHeight="1" x14ac:dyDescent="0.25">
      <c r="B27" s="32" t="s">
        <v>37</v>
      </c>
      <c r="C27" s="49">
        <f t="shared" si="2"/>
        <v>13.936999999999999</v>
      </c>
      <c r="D27" s="23">
        <f t="shared" si="2"/>
        <v>33.115000000000002</v>
      </c>
      <c r="E27" s="23">
        <f t="shared" si="2"/>
        <v>63.743000000000002</v>
      </c>
      <c r="F27" s="23">
        <f t="shared" si="0"/>
        <v>99.474999999999994</v>
      </c>
      <c r="G27" s="23">
        <f t="shared" si="2"/>
        <v>99.454999999999998</v>
      </c>
      <c r="H27" s="23">
        <f t="shared" ref="H27:I27" si="5">H15/1000</f>
        <v>118.755</v>
      </c>
      <c r="I27" s="24">
        <f t="shared" si="5"/>
        <v>133.971</v>
      </c>
    </row>
    <row r="28" spans="2:12" ht="18" customHeight="1" x14ac:dyDescent="0.25">
      <c r="B28" s="32" t="s">
        <v>38</v>
      </c>
      <c r="C28" s="49">
        <f t="shared" si="2"/>
        <v>1.8879999999999999</v>
      </c>
      <c r="D28" s="23">
        <f t="shared" si="2"/>
        <v>7.1130000000000004</v>
      </c>
      <c r="E28" s="23">
        <f t="shared" si="2"/>
        <v>32.368000000000002</v>
      </c>
      <c r="F28" s="23">
        <f t="shared" si="0"/>
        <v>49.308</v>
      </c>
      <c r="G28" s="23">
        <f t="shared" si="2"/>
        <v>27.47</v>
      </c>
      <c r="H28" s="23">
        <f t="shared" ref="H28:I28" si="6">H16/1000</f>
        <v>34.198</v>
      </c>
      <c r="I28" s="24">
        <f t="shared" si="6"/>
        <v>46.993000000000002</v>
      </c>
    </row>
    <row r="29" spans="2:12" ht="18" customHeight="1" x14ac:dyDescent="0.25">
      <c r="B29" s="33" t="s">
        <v>39</v>
      </c>
      <c r="C29" s="51">
        <f t="shared" si="2"/>
        <v>42.956000000000003</v>
      </c>
      <c r="D29" s="25">
        <f t="shared" si="2"/>
        <v>77.713999999999999</v>
      </c>
      <c r="E29" s="25">
        <f t="shared" si="2"/>
        <v>156.875</v>
      </c>
      <c r="F29" s="25">
        <f t="shared" si="0"/>
        <v>190.19200000000001</v>
      </c>
      <c r="G29" s="25">
        <v>151.828</v>
      </c>
      <c r="H29" s="25">
        <v>152.828</v>
      </c>
      <c r="I29" s="26">
        <v>153.828</v>
      </c>
      <c r="L29">
        <f>I29/I24</f>
        <v>0.2253995791744082</v>
      </c>
    </row>
    <row r="30" spans="2:12" ht="18" customHeight="1" x14ac:dyDescent="0.25">
      <c r="B30" s="32" t="s">
        <v>40</v>
      </c>
      <c r="C30" s="49">
        <f t="shared" si="2"/>
        <v>3.6930000000000001</v>
      </c>
      <c r="D30" s="23">
        <f t="shared" si="2"/>
        <v>12.114000000000001</v>
      </c>
      <c r="E30" s="23">
        <f t="shared" si="2"/>
        <v>20.021000000000001</v>
      </c>
      <c r="F30" s="23">
        <f t="shared" si="0"/>
        <v>21.792000000000002</v>
      </c>
      <c r="G30" s="23">
        <f t="shared" si="2"/>
        <v>18.850999999999999</v>
      </c>
      <c r="H30" s="23">
        <f t="shared" ref="H30:I30" si="7">H18/1000</f>
        <v>20.088999999999999</v>
      </c>
      <c r="I30" s="24">
        <f t="shared" si="7"/>
        <v>24.888000000000002</v>
      </c>
    </row>
    <row r="31" spans="2:12" ht="18" customHeight="1" x14ac:dyDescent="0.25">
      <c r="B31" s="32" t="s">
        <v>41</v>
      </c>
      <c r="C31" s="49">
        <f t="shared" si="2"/>
        <v>4.915</v>
      </c>
      <c r="D31" s="23">
        <f t="shared" si="2"/>
        <v>12.689</v>
      </c>
      <c r="E31" s="23">
        <f t="shared" si="2"/>
        <v>45.939</v>
      </c>
      <c r="F31" s="23">
        <f t="shared" si="0"/>
        <v>106.42</v>
      </c>
      <c r="G31" s="23">
        <f t="shared" si="2"/>
        <v>96.668000000000006</v>
      </c>
      <c r="H31" s="23">
        <f t="shared" ref="H31:I31" si="8">H19/1000</f>
        <v>89.081000000000003</v>
      </c>
      <c r="I31" s="24">
        <f t="shared" si="8"/>
        <v>103.68600000000001</v>
      </c>
    </row>
    <row r="32" spans="2:12" ht="18" customHeight="1" x14ac:dyDescent="0.25">
      <c r="B32" s="32" t="s">
        <v>42</v>
      </c>
      <c r="C32" s="49">
        <f t="shared" si="2"/>
        <v>8.7539999999999996</v>
      </c>
      <c r="D32" s="23">
        <f t="shared" si="2"/>
        <v>35.008000000000003</v>
      </c>
      <c r="E32" s="23">
        <f t="shared" si="2"/>
        <v>28.710999999999999</v>
      </c>
      <c r="F32" s="23">
        <f t="shared" si="0"/>
        <v>35.359000000000002</v>
      </c>
      <c r="G32" s="23">
        <f t="shared" si="2"/>
        <v>44.627000000000002</v>
      </c>
      <c r="H32" s="23">
        <f t="shared" ref="H32:I32" si="9">H20/1000</f>
        <v>51.414999999999999</v>
      </c>
      <c r="I32" s="24">
        <f t="shared" si="9"/>
        <v>51.000999999999998</v>
      </c>
    </row>
    <row r="33" spans="2:9" ht="18" customHeight="1" x14ac:dyDescent="0.25">
      <c r="B33" s="34" t="s">
        <v>43</v>
      </c>
      <c r="C33" s="50">
        <f t="shared" si="2"/>
        <v>26.988</v>
      </c>
      <c r="D33" s="27">
        <f t="shared" si="2"/>
        <v>34.893999999999998</v>
      </c>
      <c r="E33" s="27">
        <f t="shared" si="2"/>
        <v>58.8</v>
      </c>
      <c r="F33" s="27">
        <f t="shared" si="0"/>
        <v>129.864</v>
      </c>
      <c r="G33" s="27"/>
      <c r="H33" s="27"/>
      <c r="I33" s="28"/>
    </row>
    <row r="34" spans="2:9" ht="18" customHeight="1" x14ac:dyDescent="0.3">
      <c r="B34" s="16"/>
      <c r="C34" s="16"/>
      <c r="D34" s="16"/>
      <c r="E34" s="16"/>
      <c r="F34" s="16"/>
      <c r="G34" s="16"/>
    </row>
    <row r="35" spans="2:9" ht="18" customHeight="1" x14ac:dyDescent="0.25">
      <c r="B35" s="29" t="s">
        <v>63</v>
      </c>
      <c r="C35" s="64" t="s">
        <v>45</v>
      </c>
      <c r="D35" s="65" t="s">
        <v>46</v>
      </c>
      <c r="E35" s="65" t="s">
        <v>47</v>
      </c>
      <c r="F35" s="65" t="s">
        <v>60</v>
      </c>
      <c r="G35" s="65" t="s">
        <v>48</v>
      </c>
      <c r="H35" s="65" t="s">
        <v>66</v>
      </c>
      <c r="I35" s="66" t="s">
        <v>67</v>
      </c>
    </row>
    <row r="36" spans="2:9" ht="18" customHeight="1" x14ac:dyDescent="0.25">
      <c r="B36" s="31" t="s">
        <v>61</v>
      </c>
      <c r="C36" s="35"/>
      <c r="D36" s="36">
        <f t="shared" ref="D36:G36" si="10">D24/$D24*100</f>
        <v>100</v>
      </c>
      <c r="E36" s="36">
        <f t="shared" si="10"/>
        <v>202.28352505418906</v>
      </c>
      <c r="F36" s="36">
        <f t="shared" si="10"/>
        <v>297.36027048053353</v>
      </c>
      <c r="G36" s="36">
        <f t="shared" si="10"/>
        <v>268.56202018818163</v>
      </c>
      <c r="H36" s="36">
        <f t="shared" ref="H36:I36" si="11">H24/$D24*100</f>
        <v>305.64006713084149</v>
      </c>
      <c r="I36" s="37">
        <f t="shared" si="11"/>
        <v>333.92602885843314</v>
      </c>
    </row>
    <row r="37" spans="2:9" ht="18" customHeight="1" x14ac:dyDescent="0.25">
      <c r="B37" s="32" t="s">
        <v>35</v>
      </c>
      <c r="C37" s="38">
        <f t="shared" ref="C37:G45" si="12">C25/$D25*100</f>
        <v>56.745643234775798</v>
      </c>
      <c r="D37" s="39">
        <f t="shared" si="12"/>
        <v>100</v>
      </c>
      <c r="E37" s="39">
        <f t="shared" si="12"/>
        <v>138.31995300567849</v>
      </c>
      <c r="F37" s="39">
        <f t="shared" si="12"/>
        <v>382.39671039749362</v>
      </c>
      <c r="G37" s="39">
        <f t="shared" si="12"/>
        <v>273.546113177991</v>
      </c>
      <c r="H37" s="39">
        <f t="shared" ref="H37:I37" si="13">H25/$D25*100</f>
        <v>324.48599960838067</v>
      </c>
      <c r="I37" s="40">
        <f t="shared" si="13"/>
        <v>341.66829841394167</v>
      </c>
    </row>
    <row r="38" spans="2:9" ht="18" customHeight="1" x14ac:dyDescent="0.25">
      <c r="B38" s="32" t="s">
        <v>36</v>
      </c>
      <c r="C38" s="38">
        <f t="shared" si="12"/>
        <v>127.74451097804391</v>
      </c>
      <c r="D38" s="39">
        <f t="shared" si="12"/>
        <v>100</v>
      </c>
      <c r="E38" s="39">
        <f t="shared" si="12"/>
        <v>378.34331337325347</v>
      </c>
      <c r="F38" s="39">
        <f t="shared" si="12"/>
        <v>688.77245508982037</v>
      </c>
      <c r="G38" s="39">
        <f t="shared" si="12"/>
        <v>568.76247504990022</v>
      </c>
      <c r="H38" s="39">
        <f t="shared" ref="H38:I38" si="14">H26/$D26*100</f>
        <v>742.2155688622754</v>
      </c>
      <c r="I38" s="40">
        <f t="shared" si="14"/>
        <v>672.10578842315374</v>
      </c>
    </row>
    <row r="39" spans="2:9" ht="18" customHeight="1" x14ac:dyDescent="0.25">
      <c r="B39" s="32" t="s">
        <v>37</v>
      </c>
      <c r="C39" s="38">
        <f t="shared" si="12"/>
        <v>42.086667673259846</v>
      </c>
      <c r="D39" s="39">
        <f t="shared" si="12"/>
        <v>100</v>
      </c>
      <c r="E39" s="39">
        <f t="shared" si="12"/>
        <v>192.48980824399817</v>
      </c>
      <c r="F39" s="39">
        <f t="shared" si="12"/>
        <v>300.39257134229194</v>
      </c>
      <c r="G39" s="39">
        <f t="shared" si="12"/>
        <v>300.33217575117015</v>
      </c>
      <c r="H39" s="39">
        <f t="shared" ref="H39:I39" si="15">H27/$D27*100</f>
        <v>358.61392118375358</v>
      </c>
      <c r="I39" s="40">
        <f t="shared" si="15"/>
        <v>404.56288690925561</v>
      </c>
    </row>
    <row r="40" spans="2:9" ht="18" customHeight="1" x14ac:dyDescent="0.25">
      <c r="B40" s="32" t="s">
        <v>38</v>
      </c>
      <c r="C40" s="38">
        <f t="shared" si="12"/>
        <v>26.542949529031347</v>
      </c>
      <c r="D40" s="39">
        <f t="shared" si="12"/>
        <v>100</v>
      </c>
      <c r="E40" s="39">
        <f t="shared" si="12"/>
        <v>455.05412624771549</v>
      </c>
      <c r="F40" s="39">
        <f t="shared" si="12"/>
        <v>693.209616195698</v>
      </c>
      <c r="G40" s="39">
        <f t="shared" si="12"/>
        <v>386.19429214114996</v>
      </c>
      <c r="H40" s="39">
        <f t="shared" ref="H40:I40" si="16">H28/$D28*100</f>
        <v>480.78166736960492</v>
      </c>
      <c r="I40" s="40">
        <f t="shared" si="16"/>
        <v>660.66357373822575</v>
      </c>
    </row>
    <row r="41" spans="2:9" ht="18" customHeight="1" x14ac:dyDescent="0.25">
      <c r="B41" s="33" t="s">
        <v>39</v>
      </c>
      <c r="C41" s="41">
        <f t="shared" si="12"/>
        <v>55.274467920837942</v>
      </c>
      <c r="D41" s="42">
        <f t="shared" si="12"/>
        <v>100</v>
      </c>
      <c r="E41" s="42">
        <f t="shared" si="12"/>
        <v>201.86195537483593</v>
      </c>
      <c r="F41" s="42">
        <f t="shared" si="12"/>
        <v>244.733252695782</v>
      </c>
      <c r="G41" s="42">
        <f t="shared" si="12"/>
        <v>195.36763002805156</v>
      </c>
      <c r="H41" s="42">
        <f t="shared" ref="H41:I41" si="17">H29/$D29*100</f>
        <v>196.65439946470391</v>
      </c>
      <c r="I41" s="43">
        <f t="shared" si="17"/>
        <v>197.94116890135626</v>
      </c>
    </row>
    <row r="42" spans="2:9" ht="18" customHeight="1" x14ac:dyDescent="0.25">
      <c r="B42" s="32" t="s">
        <v>40</v>
      </c>
      <c r="C42" s="38">
        <f t="shared" si="12"/>
        <v>30.48538880633977</v>
      </c>
      <c r="D42" s="39">
        <f t="shared" si="12"/>
        <v>100</v>
      </c>
      <c r="E42" s="39">
        <f t="shared" si="12"/>
        <v>165.27158659402343</v>
      </c>
      <c r="F42" s="39">
        <f t="shared" si="12"/>
        <v>179.89103516592374</v>
      </c>
      <c r="G42" s="39">
        <f t="shared" si="12"/>
        <v>155.61333993726265</v>
      </c>
      <c r="H42" s="39">
        <f t="shared" ref="H42:I42" si="18">H30/$D30*100</f>
        <v>165.8329205877497</v>
      </c>
      <c r="I42" s="40">
        <f t="shared" si="18"/>
        <v>205.44824170381375</v>
      </c>
    </row>
    <row r="43" spans="2:9" ht="18" customHeight="1" x14ac:dyDescent="0.25">
      <c r="B43" s="32" t="s">
        <v>41</v>
      </c>
      <c r="C43" s="38">
        <f t="shared" si="12"/>
        <v>38.734336827173145</v>
      </c>
      <c r="D43" s="39">
        <f t="shared" si="12"/>
        <v>100</v>
      </c>
      <c r="E43" s="39">
        <f t="shared" si="12"/>
        <v>362.03798565686816</v>
      </c>
      <c r="F43" s="39">
        <f t="shared" si="12"/>
        <v>838.679170935456</v>
      </c>
      <c r="G43" s="39">
        <f t="shared" si="12"/>
        <v>761.82520293167318</v>
      </c>
      <c r="H43" s="39">
        <f t="shared" ref="H43:I43" si="19">H31/$D31*100</f>
        <v>702.03325715186384</v>
      </c>
      <c r="I43" s="40">
        <f t="shared" si="19"/>
        <v>817.13294979903867</v>
      </c>
    </row>
    <row r="44" spans="2:9" ht="18" customHeight="1" x14ac:dyDescent="0.25">
      <c r="B44" s="32" t="s">
        <v>42</v>
      </c>
      <c r="C44" s="38">
        <f t="shared" si="12"/>
        <v>25.005712979890308</v>
      </c>
      <c r="D44" s="39">
        <f t="shared" si="12"/>
        <v>100</v>
      </c>
      <c r="E44" s="39">
        <f t="shared" si="12"/>
        <v>82.01268281535647</v>
      </c>
      <c r="F44" s="39">
        <f t="shared" si="12"/>
        <v>101.00262797074954</v>
      </c>
      <c r="G44" s="39">
        <f t="shared" si="12"/>
        <v>127.47657678244973</v>
      </c>
      <c r="H44" s="39">
        <f t="shared" ref="H44:I44" si="20">H32/$D32*100</f>
        <v>146.86643053016454</v>
      </c>
      <c r="I44" s="40">
        <f t="shared" si="20"/>
        <v>145.68384369287017</v>
      </c>
    </row>
    <row r="45" spans="2:9" ht="18" customHeight="1" x14ac:dyDescent="0.25">
      <c r="B45" s="34" t="s">
        <v>43</v>
      </c>
      <c r="C45" s="44">
        <f t="shared" si="12"/>
        <v>77.342809652089187</v>
      </c>
      <c r="D45" s="45">
        <f t="shared" si="12"/>
        <v>100</v>
      </c>
      <c r="E45" s="45">
        <f t="shared" si="12"/>
        <v>168.51034561815786</v>
      </c>
      <c r="F45" s="45">
        <f t="shared" si="12"/>
        <v>372.16713475096009</v>
      </c>
      <c r="G45" s="45"/>
      <c r="H45" s="45"/>
      <c r="I45" s="46"/>
    </row>
    <row r="46" spans="2:9" ht="18" customHeight="1" x14ac:dyDescent="0.25">
      <c r="B46" s="17" t="s">
        <v>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46"/>
  <sheetViews>
    <sheetView topLeftCell="A18" workbookViewId="0">
      <selection activeCell="P34" sqref="P34"/>
    </sheetView>
  </sheetViews>
  <sheetFormatPr baseColWidth="10" defaultColWidth="9.140625" defaultRowHeight="11.45" customHeight="1" x14ac:dyDescent="0.25"/>
  <cols>
    <col min="2" max="2" width="29.85546875" customWidth="1"/>
    <col min="3" max="9" width="10.7109375" customWidth="1"/>
  </cols>
  <sheetData>
    <row r="1" spans="2:9" ht="15" x14ac:dyDescent="0.25">
      <c r="B1" s="3" t="s">
        <v>57</v>
      </c>
    </row>
    <row r="2" spans="2:9" ht="15" x14ac:dyDescent="0.25">
      <c r="B2" s="3" t="s">
        <v>50</v>
      </c>
      <c r="C2" s="1" t="s">
        <v>58</v>
      </c>
    </row>
    <row r="3" spans="2:9" ht="15" x14ac:dyDescent="0.25">
      <c r="B3" s="3" t="s">
        <v>51</v>
      </c>
      <c r="C3" s="3" t="s">
        <v>6</v>
      </c>
    </row>
    <row r="4" spans="2:9" ht="15" x14ac:dyDescent="0.25"/>
    <row r="5" spans="2:9" ht="15" x14ac:dyDescent="0.25">
      <c r="B5" s="1" t="s">
        <v>12</v>
      </c>
      <c r="D5" s="3" t="s">
        <v>18</v>
      </c>
    </row>
    <row r="6" spans="2:9" ht="15" x14ac:dyDescent="0.25">
      <c r="B6" s="1" t="s">
        <v>13</v>
      </c>
      <c r="D6" s="3" t="s">
        <v>19</v>
      </c>
    </row>
    <row r="7" spans="2:9" ht="15" x14ac:dyDescent="0.25">
      <c r="B7" s="1" t="s">
        <v>14</v>
      </c>
      <c r="D7" s="3" t="s">
        <v>56</v>
      </c>
    </row>
    <row r="8" spans="2:9" ht="15" x14ac:dyDescent="0.25">
      <c r="B8" s="1" t="s">
        <v>15</v>
      </c>
      <c r="D8" s="3" t="s">
        <v>26</v>
      </c>
    </row>
    <row r="9" spans="2:9" ht="15" x14ac:dyDescent="0.25">
      <c r="B9" s="1" t="s">
        <v>16</v>
      </c>
      <c r="D9" s="3" t="s">
        <v>59</v>
      </c>
    </row>
    <row r="10" spans="2:9" ht="15" x14ac:dyDescent="0.25"/>
    <row r="11" spans="2:9" ht="15" x14ac:dyDescent="0.25">
      <c r="B11" s="5" t="s">
        <v>52</v>
      </c>
      <c r="C11" s="67" t="s">
        <v>45</v>
      </c>
      <c r="D11" s="67" t="s">
        <v>46</v>
      </c>
      <c r="E11" s="67" t="s">
        <v>47</v>
      </c>
      <c r="F11" s="67" t="s">
        <v>60</v>
      </c>
      <c r="G11" s="67" t="s">
        <v>48</v>
      </c>
      <c r="H11" s="67" t="s">
        <v>66</v>
      </c>
      <c r="I11" s="67" t="s">
        <v>67</v>
      </c>
    </row>
    <row r="12" spans="2:9" ht="15" x14ac:dyDescent="0.25">
      <c r="B12" s="6" t="s">
        <v>34</v>
      </c>
      <c r="C12" s="68" t="s">
        <v>53</v>
      </c>
      <c r="D12" s="68">
        <v>368143</v>
      </c>
      <c r="E12" s="68">
        <v>514922</v>
      </c>
      <c r="F12" s="68">
        <v>597576</v>
      </c>
      <c r="G12" s="68">
        <v>603436</v>
      </c>
      <c r="H12" s="68">
        <v>735040</v>
      </c>
      <c r="I12" s="68">
        <v>746108</v>
      </c>
    </row>
    <row r="13" spans="2:9" ht="15" x14ac:dyDescent="0.25">
      <c r="B13" s="6" t="s">
        <v>35</v>
      </c>
      <c r="C13" s="69">
        <v>6546</v>
      </c>
      <c r="D13" s="69">
        <v>9472</v>
      </c>
      <c r="E13" s="69">
        <v>12084</v>
      </c>
      <c r="F13" s="69">
        <v>17403</v>
      </c>
      <c r="G13" s="69">
        <v>19994</v>
      </c>
      <c r="H13" s="69">
        <v>22649</v>
      </c>
      <c r="I13" s="69">
        <v>23436</v>
      </c>
    </row>
    <row r="14" spans="2:9" ht="15" x14ac:dyDescent="0.25">
      <c r="B14" s="6" t="s">
        <v>36</v>
      </c>
      <c r="C14" s="68">
        <v>935</v>
      </c>
      <c r="D14" s="68">
        <v>1355</v>
      </c>
      <c r="E14" s="68">
        <v>2156</v>
      </c>
      <c r="F14" s="68">
        <v>6978</v>
      </c>
      <c r="G14" s="68">
        <v>7276</v>
      </c>
      <c r="H14" s="68">
        <v>11194</v>
      </c>
      <c r="I14" s="68">
        <v>13980</v>
      </c>
    </row>
    <row r="15" spans="2:9" ht="15" x14ac:dyDescent="0.25">
      <c r="B15" s="6" t="s">
        <v>37</v>
      </c>
      <c r="C15" s="69">
        <v>119721</v>
      </c>
      <c r="D15" s="69">
        <v>144925</v>
      </c>
      <c r="E15" s="69">
        <v>232654</v>
      </c>
      <c r="F15" s="69">
        <v>263601</v>
      </c>
      <c r="G15" s="69">
        <v>268754</v>
      </c>
      <c r="H15" s="69">
        <v>354665</v>
      </c>
      <c r="I15" s="69">
        <v>345943</v>
      </c>
    </row>
    <row r="16" spans="2:9" ht="15" x14ac:dyDescent="0.25">
      <c r="B16" s="6" t="s">
        <v>38</v>
      </c>
      <c r="C16" s="68">
        <v>3791</v>
      </c>
      <c r="D16" s="68">
        <v>6176</v>
      </c>
      <c r="E16" s="68">
        <v>15502</v>
      </c>
      <c r="F16" s="68">
        <v>27894</v>
      </c>
      <c r="G16" s="68">
        <v>18016</v>
      </c>
      <c r="H16" s="68">
        <v>20871</v>
      </c>
      <c r="I16" s="68">
        <v>25824</v>
      </c>
    </row>
    <row r="17" spans="2:9" ht="15" x14ac:dyDescent="0.25">
      <c r="B17" s="6" t="s">
        <v>39</v>
      </c>
      <c r="C17" s="69">
        <v>12031</v>
      </c>
      <c r="D17" s="69">
        <v>15671</v>
      </c>
      <c r="E17" s="69">
        <v>41253</v>
      </c>
      <c r="F17" s="69">
        <v>45808</v>
      </c>
      <c r="G17" s="69">
        <v>60929</v>
      </c>
      <c r="H17" s="69">
        <v>62550</v>
      </c>
      <c r="I17" s="69">
        <v>67533</v>
      </c>
    </row>
    <row r="18" spans="2:9" ht="15" x14ac:dyDescent="0.25">
      <c r="B18" s="6" t="s">
        <v>40</v>
      </c>
      <c r="C18" s="68">
        <v>95867</v>
      </c>
      <c r="D18" s="68">
        <v>135192</v>
      </c>
      <c r="E18" s="68">
        <v>137910</v>
      </c>
      <c r="F18" s="68">
        <v>134355</v>
      </c>
      <c r="G18" s="68">
        <v>127116</v>
      </c>
      <c r="H18" s="68">
        <v>133647</v>
      </c>
      <c r="I18" s="68">
        <v>142069</v>
      </c>
    </row>
    <row r="19" spans="2:9" ht="15" x14ac:dyDescent="0.25">
      <c r="B19" s="6" t="s">
        <v>41</v>
      </c>
      <c r="C19" s="69">
        <v>4572</v>
      </c>
      <c r="D19" s="69">
        <v>7436</v>
      </c>
      <c r="E19" s="69">
        <v>11456</v>
      </c>
      <c r="F19" s="69">
        <v>18318</v>
      </c>
      <c r="G19" s="69">
        <v>16370</v>
      </c>
      <c r="H19" s="69">
        <v>18281</v>
      </c>
      <c r="I19" s="69">
        <v>24325</v>
      </c>
    </row>
    <row r="20" spans="2:9" ht="15" x14ac:dyDescent="0.25">
      <c r="B20" s="6" t="s">
        <v>42</v>
      </c>
      <c r="C20" s="68">
        <v>2404</v>
      </c>
      <c r="D20" s="68">
        <v>3092</v>
      </c>
      <c r="E20" s="68">
        <v>7512</v>
      </c>
      <c r="F20" s="68">
        <v>14291</v>
      </c>
      <c r="G20" s="68">
        <v>17901</v>
      </c>
      <c r="H20" s="68">
        <v>20430</v>
      </c>
      <c r="I20" s="68">
        <v>18345</v>
      </c>
    </row>
    <row r="21" spans="2:9" ht="15" x14ac:dyDescent="0.25">
      <c r="B21" s="6" t="s">
        <v>43</v>
      </c>
      <c r="C21" s="69">
        <v>41035</v>
      </c>
      <c r="D21" s="69">
        <v>65241</v>
      </c>
      <c r="E21" s="69">
        <v>77899</v>
      </c>
      <c r="F21" s="69">
        <v>145098</v>
      </c>
      <c r="G21" s="69" t="s">
        <v>53</v>
      </c>
      <c r="H21" s="69" t="s">
        <v>53</v>
      </c>
      <c r="I21" s="69" t="s">
        <v>53</v>
      </c>
    </row>
    <row r="23" spans="2:9" ht="18" customHeight="1" x14ac:dyDescent="0.25">
      <c r="B23" s="30" t="s">
        <v>64</v>
      </c>
      <c r="C23" s="53" t="s">
        <v>45</v>
      </c>
      <c r="D23" s="62" t="s">
        <v>46</v>
      </c>
      <c r="E23" s="62" t="s">
        <v>47</v>
      </c>
      <c r="F23" s="62" t="s">
        <v>60</v>
      </c>
      <c r="G23" s="62" t="s">
        <v>48</v>
      </c>
      <c r="H23" s="62" t="s">
        <v>66</v>
      </c>
      <c r="I23" s="63" t="s">
        <v>67</v>
      </c>
    </row>
    <row r="24" spans="2:9" ht="18" customHeight="1" x14ac:dyDescent="0.25">
      <c r="B24" s="31" t="s">
        <v>61</v>
      </c>
      <c r="C24" s="48"/>
      <c r="D24" s="21">
        <f t="shared" ref="D24:F33" si="0">D12/1000</f>
        <v>368.14299999999997</v>
      </c>
      <c r="E24" s="21">
        <f t="shared" si="0"/>
        <v>514.92200000000003</v>
      </c>
      <c r="F24" s="21">
        <f t="shared" si="0"/>
        <v>597.57600000000002</v>
      </c>
      <c r="G24" s="21">
        <f t="shared" ref="G24:I24" si="1">G12/1000</f>
        <v>603.43600000000004</v>
      </c>
      <c r="H24" s="21">
        <f t="shared" si="1"/>
        <v>735.04</v>
      </c>
      <c r="I24" s="22">
        <f t="shared" si="1"/>
        <v>746.10799999999995</v>
      </c>
    </row>
    <row r="25" spans="2:9" ht="18" customHeight="1" x14ac:dyDescent="0.25">
      <c r="B25" s="32" t="s">
        <v>35</v>
      </c>
      <c r="C25" s="49">
        <f t="shared" ref="C25:E33" si="2">C13/1000</f>
        <v>6.5460000000000003</v>
      </c>
      <c r="D25" s="23">
        <f t="shared" si="2"/>
        <v>9.4719999999999995</v>
      </c>
      <c r="E25" s="23">
        <f t="shared" si="2"/>
        <v>12.084</v>
      </c>
      <c r="F25" s="23">
        <f t="shared" si="0"/>
        <v>17.402999999999999</v>
      </c>
      <c r="G25" s="23">
        <f t="shared" ref="G25:I25" si="3">G13/1000</f>
        <v>19.994</v>
      </c>
      <c r="H25" s="23">
        <f t="shared" si="3"/>
        <v>22.649000000000001</v>
      </c>
      <c r="I25" s="24">
        <f t="shared" si="3"/>
        <v>23.436</v>
      </c>
    </row>
    <row r="26" spans="2:9" ht="18" customHeight="1" x14ac:dyDescent="0.25">
      <c r="B26" s="32" t="s">
        <v>36</v>
      </c>
      <c r="C26" s="49">
        <f t="shared" si="2"/>
        <v>0.93500000000000005</v>
      </c>
      <c r="D26" s="23">
        <f t="shared" si="2"/>
        <v>1.355</v>
      </c>
      <c r="E26" s="23">
        <f t="shared" si="2"/>
        <v>2.1560000000000001</v>
      </c>
      <c r="F26" s="23">
        <f t="shared" si="0"/>
        <v>6.9779999999999998</v>
      </c>
      <c r="G26" s="23">
        <f t="shared" ref="G26:I26" si="4">G14/1000</f>
        <v>7.2759999999999998</v>
      </c>
      <c r="H26" s="23">
        <f t="shared" si="4"/>
        <v>11.194000000000001</v>
      </c>
      <c r="I26" s="24">
        <f t="shared" si="4"/>
        <v>13.98</v>
      </c>
    </row>
    <row r="27" spans="2:9" ht="18" customHeight="1" x14ac:dyDescent="0.25">
      <c r="B27" s="32" t="s">
        <v>37</v>
      </c>
      <c r="C27" s="49">
        <f t="shared" si="2"/>
        <v>119.721</v>
      </c>
      <c r="D27" s="23">
        <f t="shared" si="2"/>
        <v>144.92500000000001</v>
      </c>
      <c r="E27" s="23">
        <f t="shared" si="2"/>
        <v>232.654</v>
      </c>
      <c r="F27" s="23">
        <f t="shared" si="0"/>
        <v>263.601</v>
      </c>
      <c r="G27" s="23">
        <f t="shared" ref="G27:I27" si="5">G15/1000</f>
        <v>268.75400000000002</v>
      </c>
      <c r="H27" s="23">
        <f t="shared" si="5"/>
        <v>354.66500000000002</v>
      </c>
      <c r="I27" s="24">
        <f t="shared" si="5"/>
        <v>345.94299999999998</v>
      </c>
    </row>
    <row r="28" spans="2:9" ht="18" customHeight="1" x14ac:dyDescent="0.25">
      <c r="B28" s="32" t="s">
        <v>38</v>
      </c>
      <c r="C28" s="49">
        <f t="shared" si="2"/>
        <v>3.7909999999999999</v>
      </c>
      <c r="D28" s="23">
        <f t="shared" si="2"/>
        <v>6.1760000000000002</v>
      </c>
      <c r="E28" s="23">
        <f t="shared" si="2"/>
        <v>15.502000000000001</v>
      </c>
      <c r="F28" s="23">
        <f t="shared" si="0"/>
        <v>27.893999999999998</v>
      </c>
      <c r="G28" s="23">
        <f t="shared" ref="G28:I28" si="6">G16/1000</f>
        <v>18.015999999999998</v>
      </c>
      <c r="H28" s="23">
        <f t="shared" si="6"/>
        <v>20.870999999999999</v>
      </c>
      <c r="I28" s="24">
        <f t="shared" si="6"/>
        <v>25.824000000000002</v>
      </c>
    </row>
    <row r="29" spans="2:9" ht="18" customHeight="1" x14ac:dyDescent="0.25">
      <c r="B29" s="33" t="s">
        <v>39</v>
      </c>
      <c r="C29" s="51">
        <f t="shared" si="2"/>
        <v>12.031000000000001</v>
      </c>
      <c r="D29" s="25">
        <f t="shared" si="2"/>
        <v>15.670999999999999</v>
      </c>
      <c r="E29" s="25">
        <f t="shared" si="2"/>
        <v>41.253</v>
      </c>
      <c r="F29" s="25">
        <f t="shared" si="0"/>
        <v>45.808</v>
      </c>
      <c r="G29" s="25">
        <f t="shared" ref="G29:I29" si="7">G17/1000</f>
        <v>60.929000000000002</v>
      </c>
      <c r="H29" s="25">
        <f t="shared" si="7"/>
        <v>62.55</v>
      </c>
      <c r="I29" s="26">
        <f t="shared" si="7"/>
        <v>67.533000000000001</v>
      </c>
    </row>
    <row r="30" spans="2:9" ht="18" customHeight="1" x14ac:dyDescent="0.25">
      <c r="B30" s="32" t="s">
        <v>40</v>
      </c>
      <c r="C30" s="49">
        <f t="shared" si="2"/>
        <v>95.867000000000004</v>
      </c>
      <c r="D30" s="23">
        <f t="shared" si="2"/>
        <v>135.19200000000001</v>
      </c>
      <c r="E30" s="23">
        <f t="shared" si="2"/>
        <v>137.91</v>
      </c>
      <c r="F30" s="23">
        <f t="shared" si="0"/>
        <v>134.35499999999999</v>
      </c>
      <c r="G30" s="23">
        <f t="shared" ref="G30:I30" si="8">G18/1000</f>
        <v>127.116</v>
      </c>
      <c r="H30" s="23">
        <f t="shared" si="8"/>
        <v>133.64699999999999</v>
      </c>
      <c r="I30" s="24">
        <f t="shared" si="8"/>
        <v>142.06899999999999</v>
      </c>
    </row>
    <row r="31" spans="2:9" ht="18" customHeight="1" x14ac:dyDescent="0.25">
      <c r="B31" s="32" t="s">
        <v>41</v>
      </c>
      <c r="C31" s="49">
        <f t="shared" si="2"/>
        <v>4.5720000000000001</v>
      </c>
      <c r="D31" s="23">
        <f t="shared" si="2"/>
        <v>7.4359999999999999</v>
      </c>
      <c r="E31" s="23">
        <f t="shared" si="2"/>
        <v>11.456</v>
      </c>
      <c r="F31" s="23">
        <f t="shared" si="0"/>
        <v>18.318000000000001</v>
      </c>
      <c r="G31" s="23">
        <f t="shared" ref="G31:I31" si="9">G19/1000</f>
        <v>16.37</v>
      </c>
      <c r="H31" s="23">
        <f t="shared" si="9"/>
        <v>18.280999999999999</v>
      </c>
      <c r="I31" s="24">
        <f t="shared" si="9"/>
        <v>24.324999999999999</v>
      </c>
    </row>
    <row r="32" spans="2:9" ht="18" customHeight="1" x14ac:dyDescent="0.25">
      <c r="B32" s="32" t="s">
        <v>42</v>
      </c>
      <c r="C32" s="49">
        <f t="shared" si="2"/>
        <v>2.4039999999999999</v>
      </c>
      <c r="D32" s="23">
        <f t="shared" si="2"/>
        <v>3.0920000000000001</v>
      </c>
      <c r="E32" s="23">
        <f t="shared" si="2"/>
        <v>7.5119999999999996</v>
      </c>
      <c r="F32" s="23">
        <f t="shared" si="0"/>
        <v>14.291</v>
      </c>
      <c r="G32" s="23">
        <f t="shared" ref="G32:I32" si="10">G20/1000</f>
        <v>17.901</v>
      </c>
      <c r="H32" s="23">
        <f t="shared" si="10"/>
        <v>20.43</v>
      </c>
      <c r="I32" s="24">
        <f t="shared" si="10"/>
        <v>18.344999999999999</v>
      </c>
    </row>
    <row r="33" spans="2:9" ht="18" customHeight="1" x14ac:dyDescent="0.25">
      <c r="B33" s="34" t="s">
        <v>43</v>
      </c>
      <c r="C33" s="50">
        <f t="shared" si="2"/>
        <v>41.034999999999997</v>
      </c>
      <c r="D33" s="27">
        <f t="shared" si="2"/>
        <v>65.241</v>
      </c>
      <c r="E33" s="27">
        <f t="shared" si="2"/>
        <v>77.899000000000001</v>
      </c>
      <c r="F33" s="27">
        <f t="shared" si="0"/>
        <v>145.09800000000001</v>
      </c>
      <c r="G33" s="27"/>
      <c r="H33" s="27"/>
      <c r="I33" s="28"/>
    </row>
    <row r="34" spans="2:9" ht="18" customHeight="1" x14ac:dyDescent="0.3">
      <c r="B34" s="16"/>
      <c r="C34" s="16"/>
      <c r="D34" s="16"/>
      <c r="E34" s="16"/>
      <c r="F34" s="16"/>
      <c r="G34" s="16"/>
      <c r="H34" s="54"/>
      <c r="I34" s="54"/>
    </row>
    <row r="35" spans="2:9" ht="18" customHeight="1" x14ac:dyDescent="0.25">
      <c r="B35" s="29" t="s">
        <v>63</v>
      </c>
      <c r="C35" s="64" t="s">
        <v>45</v>
      </c>
      <c r="D35" s="65" t="s">
        <v>46</v>
      </c>
      <c r="E35" s="65" t="s">
        <v>47</v>
      </c>
      <c r="F35" s="65" t="s">
        <v>60</v>
      </c>
      <c r="G35" s="65" t="s">
        <v>48</v>
      </c>
      <c r="H35" s="65" t="s">
        <v>66</v>
      </c>
      <c r="I35" s="66" t="s">
        <v>67</v>
      </c>
    </row>
    <row r="36" spans="2:9" ht="18" customHeight="1" x14ac:dyDescent="0.25">
      <c r="B36" s="31" t="s">
        <v>61</v>
      </c>
      <c r="C36" s="35"/>
      <c r="D36" s="36">
        <f t="shared" ref="D36:G36" si="11">D24/$D24*100</f>
        <v>100</v>
      </c>
      <c r="E36" s="36">
        <f t="shared" si="11"/>
        <v>139.87010482339747</v>
      </c>
      <c r="F36" s="36">
        <f t="shared" si="11"/>
        <v>162.32170651078525</v>
      </c>
      <c r="G36" s="36">
        <f t="shared" si="11"/>
        <v>163.91347927299989</v>
      </c>
      <c r="H36" s="36">
        <f t="shared" ref="H36:I36" si="12">H24/$D24*100</f>
        <v>199.6615445628465</v>
      </c>
      <c r="I36" s="37">
        <f t="shared" si="12"/>
        <v>202.66798499496122</v>
      </c>
    </row>
    <row r="37" spans="2:9" ht="18" customHeight="1" x14ac:dyDescent="0.25">
      <c r="B37" s="32" t="s">
        <v>35</v>
      </c>
      <c r="C37" s="38">
        <f t="shared" ref="C37:G45" si="13">C25/$D25*100</f>
        <v>69.108952702702709</v>
      </c>
      <c r="D37" s="39">
        <f t="shared" si="13"/>
        <v>100</v>
      </c>
      <c r="E37" s="39">
        <f t="shared" si="13"/>
        <v>127.57601351351352</v>
      </c>
      <c r="F37" s="39">
        <f t="shared" si="13"/>
        <v>183.73099662162161</v>
      </c>
      <c r="G37" s="39">
        <f t="shared" si="13"/>
        <v>211.08530405405409</v>
      </c>
      <c r="H37" s="39">
        <f t="shared" ref="H37:I37" si="14">H25/$D25*100</f>
        <v>239.11528716216219</v>
      </c>
      <c r="I37" s="40">
        <f t="shared" si="14"/>
        <v>247.42398648648648</v>
      </c>
    </row>
    <row r="38" spans="2:9" ht="18" customHeight="1" x14ac:dyDescent="0.25">
      <c r="B38" s="32" t="s">
        <v>36</v>
      </c>
      <c r="C38" s="38">
        <f t="shared" si="13"/>
        <v>69.00369003690038</v>
      </c>
      <c r="D38" s="39">
        <f t="shared" si="13"/>
        <v>100</v>
      </c>
      <c r="E38" s="39">
        <f t="shared" si="13"/>
        <v>159.11439114391146</v>
      </c>
      <c r="F38" s="39">
        <f t="shared" si="13"/>
        <v>514.98154981549817</v>
      </c>
      <c r="G38" s="39">
        <f t="shared" si="13"/>
        <v>536.97416974169744</v>
      </c>
      <c r="H38" s="39">
        <f t="shared" ref="H38:I38" si="15">H26/$D26*100</f>
        <v>826.12546125461267</v>
      </c>
      <c r="I38" s="40">
        <f t="shared" si="15"/>
        <v>1031.7343173431734</v>
      </c>
    </row>
    <row r="39" spans="2:9" ht="18" customHeight="1" x14ac:dyDescent="0.25">
      <c r="B39" s="32" t="s">
        <v>37</v>
      </c>
      <c r="C39" s="38">
        <f t="shared" si="13"/>
        <v>82.608935656373987</v>
      </c>
      <c r="D39" s="39">
        <f t="shared" si="13"/>
        <v>100</v>
      </c>
      <c r="E39" s="39">
        <f t="shared" si="13"/>
        <v>160.53406934621356</v>
      </c>
      <c r="F39" s="39">
        <f t="shared" si="13"/>
        <v>181.88787303777815</v>
      </c>
      <c r="G39" s="39">
        <f t="shared" si="13"/>
        <v>185.44350526134207</v>
      </c>
      <c r="H39" s="39">
        <f t="shared" ref="H39:I39" si="16">H27/$D27*100</f>
        <v>244.72313265482146</v>
      </c>
      <c r="I39" s="40">
        <f t="shared" si="16"/>
        <v>238.70484733482834</v>
      </c>
    </row>
    <row r="40" spans="2:9" ht="18" customHeight="1" x14ac:dyDescent="0.25">
      <c r="B40" s="32" t="s">
        <v>38</v>
      </c>
      <c r="C40" s="38">
        <f t="shared" si="13"/>
        <v>61.382772020725383</v>
      </c>
      <c r="D40" s="39">
        <f t="shared" si="13"/>
        <v>100</v>
      </c>
      <c r="E40" s="39">
        <f t="shared" si="13"/>
        <v>251.00388601036272</v>
      </c>
      <c r="F40" s="39">
        <f t="shared" si="13"/>
        <v>451.65155440414503</v>
      </c>
      <c r="G40" s="39">
        <f t="shared" si="13"/>
        <v>291.70984455958546</v>
      </c>
      <c r="H40" s="39">
        <f t="shared" ref="H40:I40" si="17">H28/$D28*100</f>
        <v>337.93717616580307</v>
      </c>
      <c r="I40" s="40">
        <f t="shared" si="17"/>
        <v>418.1347150259067</v>
      </c>
    </row>
    <row r="41" spans="2:9" ht="18" customHeight="1" x14ac:dyDescent="0.25">
      <c r="B41" s="33" t="s">
        <v>39</v>
      </c>
      <c r="C41" s="41">
        <f t="shared" si="13"/>
        <v>76.77238210707678</v>
      </c>
      <c r="D41" s="42">
        <f t="shared" si="13"/>
        <v>100</v>
      </c>
      <c r="E41" s="42">
        <f t="shared" si="13"/>
        <v>263.244209048561</v>
      </c>
      <c r="F41" s="42">
        <f t="shared" si="13"/>
        <v>292.31063748324931</v>
      </c>
      <c r="G41" s="42">
        <f t="shared" si="13"/>
        <v>388.80096994448348</v>
      </c>
      <c r="H41" s="42">
        <f t="shared" ref="H41:I41" si="18">H29/$D29*100</f>
        <v>399.1449173632825</v>
      </c>
      <c r="I41" s="43">
        <f t="shared" si="18"/>
        <v>430.94250526450139</v>
      </c>
    </row>
    <row r="42" spans="2:9" ht="18" customHeight="1" x14ac:dyDescent="0.25">
      <c r="B42" s="32" t="s">
        <v>40</v>
      </c>
      <c r="C42" s="38">
        <f t="shared" si="13"/>
        <v>70.911740339665059</v>
      </c>
      <c r="D42" s="39">
        <f t="shared" si="13"/>
        <v>100</v>
      </c>
      <c r="E42" s="39">
        <f t="shared" si="13"/>
        <v>102.01047399254392</v>
      </c>
      <c r="F42" s="39">
        <f t="shared" si="13"/>
        <v>99.380880525474865</v>
      </c>
      <c r="G42" s="39">
        <f t="shared" si="13"/>
        <v>94.02627374400852</v>
      </c>
      <c r="H42" s="39">
        <f t="shared" ref="H42:I42" si="19">H30/$D30*100</f>
        <v>98.857180898278003</v>
      </c>
      <c r="I42" s="40">
        <f t="shared" si="19"/>
        <v>105.08683945795607</v>
      </c>
    </row>
    <row r="43" spans="2:9" ht="18" customHeight="1" x14ac:dyDescent="0.25">
      <c r="B43" s="32" t="s">
        <v>41</v>
      </c>
      <c r="C43" s="38">
        <f t="shared" si="13"/>
        <v>61.484669176976873</v>
      </c>
      <c r="D43" s="39">
        <f t="shared" si="13"/>
        <v>100</v>
      </c>
      <c r="E43" s="39">
        <f t="shared" si="13"/>
        <v>154.06132329209251</v>
      </c>
      <c r="F43" s="39">
        <f t="shared" si="13"/>
        <v>246.34211941904255</v>
      </c>
      <c r="G43" s="39">
        <f t="shared" si="13"/>
        <v>220.14523937600862</v>
      </c>
      <c r="H43" s="39">
        <f t="shared" ref="H43:I43" si="20">H31/$D31*100</f>
        <v>245.84454007530928</v>
      </c>
      <c r="I43" s="40">
        <f t="shared" si="20"/>
        <v>327.12479827864445</v>
      </c>
    </row>
    <row r="44" spans="2:9" ht="18" customHeight="1" x14ac:dyDescent="0.25">
      <c r="B44" s="32" t="s">
        <v>42</v>
      </c>
      <c r="C44" s="38">
        <f t="shared" si="13"/>
        <v>77.749029754204386</v>
      </c>
      <c r="D44" s="39">
        <f t="shared" si="13"/>
        <v>100</v>
      </c>
      <c r="E44" s="39">
        <f t="shared" si="13"/>
        <v>242.94954721862871</v>
      </c>
      <c r="F44" s="39">
        <f t="shared" si="13"/>
        <v>462.19275549805951</v>
      </c>
      <c r="G44" s="39">
        <f t="shared" si="13"/>
        <v>578.94566623544631</v>
      </c>
      <c r="H44" s="39">
        <f t="shared" ref="H44:I44" si="21">H32/$D32*100</f>
        <v>660.73738680465715</v>
      </c>
      <c r="I44" s="40">
        <f t="shared" si="21"/>
        <v>593.30530401034923</v>
      </c>
    </row>
    <row r="45" spans="2:9" ht="18" customHeight="1" x14ac:dyDescent="0.25">
      <c r="B45" s="34" t="s">
        <v>43</v>
      </c>
      <c r="C45" s="44">
        <f t="shared" si="13"/>
        <v>62.897564415015097</v>
      </c>
      <c r="D45" s="45">
        <f t="shared" si="13"/>
        <v>100</v>
      </c>
      <c r="E45" s="45">
        <f t="shared" si="13"/>
        <v>119.40190984197055</v>
      </c>
      <c r="F45" s="45">
        <f t="shared" si="13"/>
        <v>222.40309008139056</v>
      </c>
      <c r="G45" s="45">
        <f t="shared" si="13"/>
        <v>0</v>
      </c>
      <c r="H45" s="45">
        <f t="shared" ref="H45:I45" si="22">H33/$D33*100</f>
        <v>0</v>
      </c>
      <c r="I45" s="46">
        <f t="shared" si="22"/>
        <v>0</v>
      </c>
    </row>
    <row r="46" spans="2:9" ht="18" customHeight="1" x14ac:dyDescent="0.25">
      <c r="B46" s="17" t="s">
        <v>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46"/>
  <sheetViews>
    <sheetView topLeftCell="A17" workbookViewId="0">
      <selection activeCell="G60" sqref="G60"/>
    </sheetView>
  </sheetViews>
  <sheetFormatPr baseColWidth="10" defaultColWidth="9.140625" defaultRowHeight="11.45" customHeight="1" x14ac:dyDescent="0.25"/>
  <cols>
    <col min="1" max="1" width="9.140625" style="47"/>
    <col min="2" max="2" width="29.85546875" style="47" customWidth="1"/>
    <col min="3" max="9" width="10.7109375" style="47" customWidth="1"/>
    <col min="10" max="16384" width="9.140625" style="47"/>
  </cols>
  <sheetData>
    <row r="1" spans="2:9" ht="15" x14ac:dyDescent="0.25">
      <c r="B1" s="3" t="s">
        <v>57</v>
      </c>
    </row>
    <row r="2" spans="2:9" ht="15" x14ac:dyDescent="0.25">
      <c r="B2" s="3" t="s">
        <v>50</v>
      </c>
      <c r="C2" s="1" t="s">
        <v>58</v>
      </c>
    </row>
    <row r="3" spans="2:9" ht="15" x14ac:dyDescent="0.25">
      <c r="B3" s="3" t="s">
        <v>51</v>
      </c>
      <c r="C3" s="3" t="s">
        <v>6</v>
      </c>
    </row>
    <row r="4" spans="2:9" ht="15" x14ac:dyDescent="0.25"/>
    <row r="5" spans="2:9" ht="15" x14ac:dyDescent="0.25">
      <c r="B5" s="1" t="s">
        <v>12</v>
      </c>
      <c r="D5" s="3" t="s">
        <v>18</v>
      </c>
    </row>
    <row r="6" spans="2:9" ht="15" x14ac:dyDescent="0.25">
      <c r="B6" s="1" t="s">
        <v>13</v>
      </c>
      <c r="D6" s="3" t="s">
        <v>19</v>
      </c>
    </row>
    <row r="7" spans="2:9" ht="15" x14ac:dyDescent="0.25">
      <c r="B7" s="1" t="s">
        <v>14</v>
      </c>
      <c r="D7" s="3" t="s">
        <v>56</v>
      </c>
    </row>
    <row r="8" spans="2:9" ht="15" x14ac:dyDescent="0.25">
      <c r="B8" s="1" t="s">
        <v>15</v>
      </c>
      <c r="D8" s="3" t="s">
        <v>26</v>
      </c>
    </row>
    <row r="9" spans="2:9" ht="15" x14ac:dyDescent="0.25">
      <c r="B9" s="1" t="s">
        <v>16</v>
      </c>
      <c r="D9" s="3" t="s">
        <v>59</v>
      </c>
    </row>
    <row r="10" spans="2:9" ht="15" x14ac:dyDescent="0.25"/>
    <row r="11" spans="2:9" ht="15" x14ac:dyDescent="0.25">
      <c r="B11" s="5" t="s">
        <v>52</v>
      </c>
      <c r="C11" s="4" t="s">
        <v>45</v>
      </c>
      <c r="D11" s="4" t="s">
        <v>46</v>
      </c>
      <c r="E11" s="4" t="s">
        <v>47</v>
      </c>
      <c r="F11" s="4" t="s">
        <v>60</v>
      </c>
      <c r="G11" s="4" t="s">
        <v>48</v>
      </c>
      <c r="H11" s="55" t="s">
        <v>66</v>
      </c>
      <c r="I11" s="55" t="s">
        <v>67</v>
      </c>
    </row>
    <row r="12" spans="2:9" ht="15" x14ac:dyDescent="0.25">
      <c r="B12" s="6" t="s">
        <v>34</v>
      </c>
      <c r="C12" s="56" t="s">
        <v>53</v>
      </c>
      <c r="D12" s="56">
        <v>368371</v>
      </c>
      <c r="E12" s="56">
        <v>512568</v>
      </c>
      <c r="F12" s="56">
        <v>590382</v>
      </c>
      <c r="G12" s="56">
        <v>592517</v>
      </c>
      <c r="H12" s="56">
        <v>719153</v>
      </c>
      <c r="I12" s="56">
        <v>721185</v>
      </c>
    </row>
    <row r="13" spans="2:9" ht="15" x14ac:dyDescent="0.25">
      <c r="B13" s="6" t="s">
        <v>35</v>
      </c>
      <c r="C13" s="57">
        <v>6546</v>
      </c>
      <c r="D13" s="57">
        <v>9472</v>
      </c>
      <c r="E13" s="57">
        <v>12084</v>
      </c>
      <c r="F13" s="57">
        <v>17403</v>
      </c>
      <c r="G13" s="57">
        <v>19994</v>
      </c>
      <c r="H13" s="57">
        <v>22649</v>
      </c>
      <c r="I13" s="57">
        <v>23436</v>
      </c>
    </row>
    <row r="14" spans="2:9" ht="15" x14ac:dyDescent="0.25">
      <c r="B14" s="6" t="s">
        <v>36</v>
      </c>
      <c r="C14" s="56">
        <v>935</v>
      </c>
      <c r="D14" s="56">
        <v>1355</v>
      </c>
      <c r="E14" s="56">
        <v>2156</v>
      </c>
      <c r="F14" s="56">
        <v>6978</v>
      </c>
      <c r="G14" s="56">
        <v>7276</v>
      </c>
      <c r="H14" s="56">
        <v>9959</v>
      </c>
      <c r="I14" s="56">
        <v>12735</v>
      </c>
    </row>
    <row r="15" spans="2:9" ht="15" x14ac:dyDescent="0.25">
      <c r="B15" s="6" t="s">
        <v>37</v>
      </c>
      <c r="C15" s="57">
        <v>119721</v>
      </c>
      <c r="D15" s="57">
        <v>144925</v>
      </c>
      <c r="E15" s="57">
        <v>232654</v>
      </c>
      <c r="F15" s="57">
        <v>263601</v>
      </c>
      <c r="G15" s="57">
        <v>268754</v>
      </c>
      <c r="H15" s="57">
        <v>354666</v>
      </c>
      <c r="I15" s="57">
        <v>341406</v>
      </c>
    </row>
    <row r="16" spans="2:9" ht="15" x14ac:dyDescent="0.25">
      <c r="B16" s="6" t="s">
        <v>38</v>
      </c>
      <c r="C16" s="56">
        <v>3791</v>
      </c>
      <c r="D16" s="56">
        <v>6176</v>
      </c>
      <c r="E16" s="56">
        <v>15502</v>
      </c>
      <c r="F16" s="56">
        <v>27894</v>
      </c>
      <c r="G16" s="56">
        <v>18016</v>
      </c>
      <c r="H16" s="56">
        <v>20871</v>
      </c>
      <c r="I16" s="56">
        <v>25824</v>
      </c>
    </row>
    <row r="17" spans="2:9" ht="15" x14ac:dyDescent="0.25">
      <c r="B17" s="6" t="s">
        <v>39</v>
      </c>
      <c r="C17" s="57">
        <v>12031</v>
      </c>
      <c r="D17" s="57">
        <v>15671</v>
      </c>
      <c r="E17" s="57">
        <v>41253</v>
      </c>
      <c r="F17" s="57">
        <v>45808</v>
      </c>
      <c r="G17" s="57">
        <v>60929</v>
      </c>
      <c r="H17" s="57">
        <v>62550</v>
      </c>
      <c r="I17" s="57">
        <v>67533</v>
      </c>
    </row>
    <row r="18" spans="2:9" ht="15" x14ac:dyDescent="0.25">
      <c r="B18" s="6" t="s">
        <v>40</v>
      </c>
      <c r="C18" s="56">
        <v>95867</v>
      </c>
      <c r="D18" s="56">
        <v>135192</v>
      </c>
      <c r="E18" s="56">
        <v>137910</v>
      </c>
      <c r="F18" s="56">
        <v>134355</v>
      </c>
      <c r="G18" s="56">
        <v>127116</v>
      </c>
      <c r="H18" s="56">
        <v>133648</v>
      </c>
      <c r="I18" s="56">
        <v>140891</v>
      </c>
    </row>
    <row r="19" spans="2:9" ht="15" x14ac:dyDescent="0.25">
      <c r="B19" s="6" t="s">
        <v>41</v>
      </c>
      <c r="C19" s="57">
        <v>4572</v>
      </c>
      <c r="D19" s="57">
        <v>7436</v>
      </c>
      <c r="E19" s="57">
        <v>11456</v>
      </c>
      <c r="F19" s="57">
        <v>18318</v>
      </c>
      <c r="G19" s="57">
        <v>16391</v>
      </c>
      <c r="H19" s="57">
        <v>18407</v>
      </c>
      <c r="I19" s="57">
        <v>21542</v>
      </c>
    </row>
    <row r="20" spans="2:9" ht="15" x14ac:dyDescent="0.25">
      <c r="B20" s="6" t="s">
        <v>42</v>
      </c>
      <c r="C20" s="56">
        <v>2404</v>
      </c>
      <c r="D20" s="56">
        <v>3092</v>
      </c>
      <c r="E20" s="56">
        <v>7512</v>
      </c>
      <c r="F20" s="56">
        <v>14291</v>
      </c>
      <c r="G20" s="56">
        <v>17901</v>
      </c>
      <c r="H20" s="56">
        <v>17123</v>
      </c>
      <c r="I20" s="56">
        <v>15971</v>
      </c>
    </row>
    <row r="21" spans="2:9" ht="15" x14ac:dyDescent="0.25">
      <c r="B21" s="6" t="s">
        <v>43</v>
      </c>
      <c r="C21" s="57">
        <v>41035</v>
      </c>
      <c r="D21" s="57">
        <v>65241</v>
      </c>
      <c r="E21" s="57">
        <v>77899</v>
      </c>
      <c r="F21" s="57">
        <v>145098</v>
      </c>
      <c r="G21" s="57" t="s">
        <v>53</v>
      </c>
      <c r="H21" s="57" t="s">
        <v>53</v>
      </c>
      <c r="I21" s="57" t="s">
        <v>53</v>
      </c>
    </row>
    <row r="23" spans="2:9" ht="18" customHeight="1" x14ac:dyDescent="0.25">
      <c r="B23" s="53" t="s">
        <v>64</v>
      </c>
      <c r="C23" s="53" t="s">
        <v>45</v>
      </c>
      <c r="D23" s="62" t="s">
        <v>46</v>
      </c>
      <c r="E23" s="62" t="s">
        <v>47</v>
      </c>
      <c r="F23" s="62" t="s">
        <v>60</v>
      </c>
      <c r="G23" s="62" t="s">
        <v>48</v>
      </c>
      <c r="H23" s="62" t="s">
        <v>66</v>
      </c>
      <c r="I23" s="63" t="s">
        <v>67</v>
      </c>
    </row>
    <row r="24" spans="2:9" ht="18" customHeight="1" x14ac:dyDescent="0.25">
      <c r="B24" s="58" t="s">
        <v>61</v>
      </c>
      <c r="C24" s="48"/>
      <c r="D24" s="21">
        <f>'Revenus distribués reçus SNF'!D24+'Revenus distribués reçus ménage'!D24</f>
        <v>572.52</v>
      </c>
      <c r="E24" s="21">
        <f>'Revenus distribués reçus SNF'!E24+'Revenus distribués reçus ménage'!E24</f>
        <v>928.34300000000007</v>
      </c>
      <c r="F24" s="21">
        <f>'Revenus distribués reçus SNF'!F24+'Revenus distribués reçus ménage'!F24</f>
        <v>1205.3119999999999</v>
      </c>
      <c r="G24" s="21">
        <f>'Revenus distribués reçus SNF'!G24+'Revenus distribués reçus ménage'!G24</f>
        <v>1152.3150000000001</v>
      </c>
      <c r="H24" s="21">
        <f>'Revenus distribués reçus SNF'!H24+'Revenus distribués reçus ménage'!H24</f>
        <v>1359.6979999999999</v>
      </c>
      <c r="I24" s="22">
        <f>'Revenus distribués reçus SNF'!I24+'Revenus distribués reçus ménage'!I24</f>
        <v>1428.576</v>
      </c>
    </row>
    <row r="25" spans="2:9" ht="18" customHeight="1" x14ac:dyDescent="0.25">
      <c r="B25" s="59" t="s">
        <v>35</v>
      </c>
      <c r="C25" s="49">
        <f>'Revenus distribués reçus SNF'!C25+'Revenus distribués reçus ménage'!C25</f>
        <v>12.342000000000001</v>
      </c>
      <c r="D25" s="23">
        <f>'Revenus distribués reçus SNF'!D25+'Revenus distribués reçus ménage'!D25</f>
        <v>19.686</v>
      </c>
      <c r="E25" s="23">
        <f>'Revenus distribués reçus SNF'!E25+'Revenus distribués reçus ménage'!E25</f>
        <v>26.212</v>
      </c>
      <c r="F25" s="23">
        <f>'Revenus distribués reçus SNF'!F25+'Revenus distribués reçus ménage'!F25</f>
        <v>56.460999999999999</v>
      </c>
      <c r="G25" s="23">
        <f>'Revenus distribués reçus SNF'!G25+'Revenus distribués reçus ménage'!G25</f>
        <v>47.933999999999997</v>
      </c>
      <c r="H25" s="23">
        <f>'Revenus distribués reçus SNF'!H25+'Revenus distribués reçus ménage'!H25</f>
        <v>55.792000000000002</v>
      </c>
      <c r="I25" s="24">
        <f>'Revenus distribués reçus SNF'!I25+'Revenus distribués reçus ménage'!I25</f>
        <v>58.334000000000003</v>
      </c>
    </row>
    <row r="26" spans="2:9" ht="18" customHeight="1" x14ac:dyDescent="0.25">
      <c r="B26" s="59" t="s">
        <v>36</v>
      </c>
      <c r="C26" s="49">
        <f>'Revenus distribués reçus SNF'!C26+'Revenus distribués reçus ménage'!C26</f>
        <v>3.4950000000000001</v>
      </c>
      <c r="D26" s="23">
        <f>'Revenus distribués reçus SNF'!D26+'Revenus distribués reçus ménage'!D26</f>
        <v>3.359</v>
      </c>
      <c r="E26" s="23">
        <f>'Revenus distribués reçus SNF'!E26+'Revenus distribués reçus ménage'!E26</f>
        <v>9.7379999999999995</v>
      </c>
      <c r="F26" s="23">
        <f>'Revenus distribués reçus SNF'!F26+'Revenus distribués reçus ménage'!F26</f>
        <v>20.780999999999999</v>
      </c>
      <c r="G26" s="23">
        <f>'Revenus distribués reçus SNF'!G26+'Revenus distribués reçus ménage'!G26</f>
        <v>18.673999999999999</v>
      </c>
      <c r="H26" s="23">
        <f>'Revenus distribués reçus SNF'!H26+'Revenus distribués reçus ménage'!H26</f>
        <v>26.068000000000001</v>
      </c>
      <c r="I26" s="24">
        <f>'Revenus distribués reçus SNF'!I26+'Revenus distribués reçus ménage'!I26</f>
        <v>27.448999999999998</v>
      </c>
    </row>
    <row r="27" spans="2:9" ht="18" customHeight="1" x14ac:dyDescent="0.25">
      <c r="B27" s="59" t="s">
        <v>37</v>
      </c>
      <c r="C27" s="49">
        <f>'Revenus distribués reçus SNF'!C27+'Revenus distribués reçus ménage'!C27</f>
        <v>133.65800000000002</v>
      </c>
      <c r="D27" s="23">
        <f>'Revenus distribués reçus SNF'!D27+'Revenus distribués reçus ménage'!D27</f>
        <v>178.04000000000002</v>
      </c>
      <c r="E27" s="23">
        <f>'Revenus distribués reçus SNF'!E27+'Revenus distribués reçus ménage'!E27</f>
        <v>296.39699999999999</v>
      </c>
      <c r="F27" s="23">
        <f>'Revenus distribués reçus SNF'!F27+'Revenus distribués reçus ménage'!F27</f>
        <v>363.07600000000002</v>
      </c>
      <c r="G27" s="23">
        <f>'Revenus distribués reçus SNF'!G27+'Revenus distribués reçus ménage'!G27</f>
        <v>368.209</v>
      </c>
      <c r="H27" s="23">
        <f>'Revenus distribués reçus SNF'!H27+'Revenus distribués reçus ménage'!H27</f>
        <v>473.42</v>
      </c>
      <c r="I27" s="24">
        <f>'Revenus distribués reçus SNF'!I27+'Revenus distribués reçus ménage'!I27</f>
        <v>479.91399999999999</v>
      </c>
    </row>
    <row r="28" spans="2:9" ht="18" customHeight="1" x14ac:dyDescent="0.25">
      <c r="B28" s="59" t="s">
        <v>38</v>
      </c>
      <c r="C28" s="49">
        <f>'Revenus distribués reçus SNF'!C28+'Revenus distribués reçus ménage'!C28</f>
        <v>5.6790000000000003</v>
      </c>
      <c r="D28" s="23">
        <f>'Revenus distribués reçus SNF'!D28+'Revenus distribués reçus ménage'!D28</f>
        <v>13.289000000000001</v>
      </c>
      <c r="E28" s="23">
        <f>'Revenus distribués reçus SNF'!E28+'Revenus distribués reçus ménage'!E28</f>
        <v>47.870000000000005</v>
      </c>
      <c r="F28" s="23">
        <f>'Revenus distribués reçus SNF'!F28+'Revenus distribués reçus ménage'!F28</f>
        <v>77.201999999999998</v>
      </c>
      <c r="G28" s="23">
        <f>'Revenus distribués reçus SNF'!G28+'Revenus distribués reçus ménage'!G28</f>
        <v>45.485999999999997</v>
      </c>
      <c r="H28" s="23">
        <f>'Revenus distribués reçus SNF'!H28+'Revenus distribués reçus ménage'!H28</f>
        <v>55.069000000000003</v>
      </c>
      <c r="I28" s="24">
        <f>'Revenus distribués reçus SNF'!I28+'Revenus distribués reçus ménage'!I28</f>
        <v>72.817000000000007</v>
      </c>
    </row>
    <row r="29" spans="2:9" ht="18" customHeight="1" x14ac:dyDescent="0.25">
      <c r="B29" s="60" t="s">
        <v>39</v>
      </c>
      <c r="C29" s="51">
        <f>'Revenus distribués reçus SNF'!C29+'Revenus distribués reçus ménage'!C29</f>
        <v>54.987000000000002</v>
      </c>
      <c r="D29" s="25">
        <f>'Revenus distribués reçus SNF'!D29+'Revenus distribués reçus ménage'!D29</f>
        <v>93.384999999999991</v>
      </c>
      <c r="E29" s="25">
        <f>'Revenus distribués reçus SNF'!E29+'Revenus distribués reçus ménage'!E29</f>
        <v>198.12799999999999</v>
      </c>
      <c r="F29" s="25">
        <f>'Revenus distribués reçus SNF'!F29+'Revenus distribués reçus ménage'!F29</f>
        <v>236</v>
      </c>
      <c r="G29" s="25">
        <f>'Revenus distribués reçus SNF'!G29+'Revenus distribués reçus ménage'!G29</f>
        <v>212.75700000000001</v>
      </c>
      <c r="H29" s="25">
        <f>'Revenus distribués reçus SNF'!H29+'Revenus distribués reçus ménage'!H29</f>
        <v>215.37799999999999</v>
      </c>
      <c r="I29" s="26">
        <f>'Revenus distribués reçus SNF'!I29+'Revenus distribués reçus ménage'!I29</f>
        <v>221.36099999999999</v>
      </c>
    </row>
    <row r="30" spans="2:9" ht="18" customHeight="1" x14ac:dyDescent="0.25">
      <c r="B30" s="59" t="s">
        <v>40</v>
      </c>
      <c r="C30" s="49">
        <f>'Revenus distribués reçus SNF'!C30+'Revenus distribués reçus ménage'!C30</f>
        <v>99.56</v>
      </c>
      <c r="D30" s="23">
        <f>'Revenus distribués reçus SNF'!D30+'Revenus distribués reçus ménage'!D30</f>
        <v>147.30600000000001</v>
      </c>
      <c r="E30" s="23">
        <f>'Revenus distribués reçus SNF'!E30+'Revenus distribués reçus ménage'!E30</f>
        <v>157.93099999999998</v>
      </c>
      <c r="F30" s="23">
        <f>'Revenus distribués reçus SNF'!F30+'Revenus distribués reçus ménage'!F30</f>
        <v>156.14699999999999</v>
      </c>
      <c r="G30" s="23">
        <f>'Revenus distribués reçus SNF'!G30+'Revenus distribués reçus ménage'!G30</f>
        <v>145.96699999999998</v>
      </c>
      <c r="H30" s="23">
        <f>'Revenus distribués reçus SNF'!H30+'Revenus distribués reçus ménage'!H30</f>
        <v>153.73599999999999</v>
      </c>
      <c r="I30" s="24">
        <f>'Revenus distribués reçus SNF'!I30+'Revenus distribués reçus ménage'!I30</f>
        <v>166.95699999999999</v>
      </c>
    </row>
    <row r="31" spans="2:9" ht="18" customHeight="1" x14ac:dyDescent="0.25">
      <c r="B31" s="59" t="s">
        <v>41</v>
      </c>
      <c r="C31" s="49">
        <f>'Revenus distribués reçus SNF'!C31+'Revenus distribués reçus ménage'!C31</f>
        <v>9.4870000000000001</v>
      </c>
      <c r="D31" s="23">
        <f>'Revenus distribués reçus SNF'!D31+'Revenus distribués reçus ménage'!D31</f>
        <v>20.125</v>
      </c>
      <c r="E31" s="23">
        <f>'Revenus distribués reçus SNF'!E31+'Revenus distribués reçus ménage'!E31</f>
        <v>57.394999999999996</v>
      </c>
      <c r="F31" s="23">
        <f>'Revenus distribués reçus SNF'!F31+'Revenus distribués reçus ménage'!F31</f>
        <v>124.738</v>
      </c>
      <c r="G31" s="23">
        <f>'Revenus distribués reçus SNF'!G31+'Revenus distribués reçus ménage'!G31</f>
        <v>113.03800000000001</v>
      </c>
      <c r="H31" s="23">
        <f>'Revenus distribués reçus SNF'!H31+'Revenus distribués reçus ménage'!H31</f>
        <v>107.36199999999999</v>
      </c>
      <c r="I31" s="24">
        <f>'Revenus distribués reçus SNF'!I31+'Revenus distribués reçus ménage'!I31</f>
        <v>128.011</v>
      </c>
    </row>
    <row r="32" spans="2:9" ht="18" customHeight="1" x14ac:dyDescent="0.25">
      <c r="B32" s="59" t="s">
        <v>42</v>
      </c>
      <c r="C32" s="49">
        <f>'Revenus distribués reçus SNF'!C32+'Revenus distribués reçus ménage'!C32</f>
        <v>11.157999999999999</v>
      </c>
      <c r="D32" s="23">
        <f>'Revenus distribués reçus SNF'!D32+'Revenus distribués reçus ménage'!D32</f>
        <v>38.1</v>
      </c>
      <c r="E32" s="23">
        <f>'Revenus distribués reçus SNF'!E32+'Revenus distribués reçus ménage'!E32</f>
        <v>36.222999999999999</v>
      </c>
      <c r="F32" s="23">
        <f>'Revenus distribués reçus SNF'!F32+'Revenus distribués reçus ménage'!F32</f>
        <v>49.650000000000006</v>
      </c>
      <c r="G32" s="23">
        <f>'Revenus distribués reçus SNF'!G32+'Revenus distribués reçus ménage'!G32</f>
        <v>62.528000000000006</v>
      </c>
      <c r="H32" s="23">
        <f>'Revenus distribués reçus SNF'!H32+'Revenus distribués reçus ménage'!H32</f>
        <v>71.844999999999999</v>
      </c>
      <c r="I32" s="24">
        <f>'Revenus distribués reçus SNF'!I32+'Revenus distribués reçus ménage'!I32</f>
        <v>69.346000000000004</v>
      </c>
    </row>
    <row r="33" spans="2:9" ht="18" customHeight="1" x14ac:dyDescent="0.25">
      <c r="B33" s="61" t="s">
        <v>43</v>
      </c>
      <c r="C33" s="50">
        <f>'Revenus distribués reçus SNF'!C33+'Revenus distribués reçus ménage'!C33</f>
        <v>68.022999999999996</v>
      </c>
      <c r="D33" s="27">
        <f>'Revenus distribués reçus SNF'!D33+'Revenus distribués reçus ménage'!D33</f>
        <v>100.13499999999999</v>
      </c>
      <c r="E33" s="27">
        <f>'Revenus distribués reçus SNF'!E33+'Revenus distribués reçus ménage'!E33</f>
        <v>136.69900000000001</v>
      </c>
      <c r="F33" s="27">
        <f>'Revenus distribués reçus SNF'!F33+'Revenus distribués reçus ménage'!F33</f>
        <v>274.96199999999999</v>
      </c>
      <c r="G33" s="27"/>
      <c r="H33" s="27"/>
      <c r="I33" s="28"/>
    </row>
    <row r="34" spans="2:9" ht="18" customHeight="1" x14ac:dyDescent="0.3">
      <c r="B34" s="16"/>
      <c r="C34" s="16"/>
      <c r="D34" s="16"/>
      <c r="E34" s="16"/>
      <c r="F34" s="16"/>
      <c r="G34" s="16"/>
    </row>
    <row r="35" spans="2:9" ht="18" customHeight="1" x14ac:dyDescent="0.25">
      <c r="B35" s="29" t="s">
        <v>63</v>
      </c>
      <c r="C35" s="64" t="s">
        <v>45</v>
      </c>
      <c r="D35" s="65" t="s">
        <v>46</v>
      </c>
      <c r="E35" s="65" t="s">
        <v>47</v>
      </c>
      <c r="F35" s="65" t="s">
        <v>60</v>
      </c>
      <c r="G35" s="65" t="s">
        <v>48</v>
      </c>
      <c r="H35" s="65" t="s">
        <v>66</v>
      </c>
      <c r="I35" s="66" t="s">
        <v>67</v>
      </c>
    </row>
    <row r="36" spans="2:9" ht="18" customHeight="1" x14ac:dyDescent="0.25">
      <c r="B36" s="31" t="s">
        <v>61</v>
      </c>
      <c r="C36" s="35"/>
      <c r="D36" s="36">
        <f t="shared" ref="D36:G36" si="0">D24/$D24*100</f>
        <v>100</v>
      </c>
      <c r="E36" s="36">
        <f t="shared" si="0"/>
        <v>162.15031789282472</v>
      </c>
      <c r="F36" s="36">
        <f t="shared" si="0"/>
        <v>210.52749248934535</v>
      </c>
      <c r="G36" s="36">
        <f t="shared" si="0"/>
        <v>201.27069796688329</v>
      </c>
      <c r="H36" s="36">
        <f t="shared" ref="H36:I36" si="1">H24/$D24*100</f>
        <v>237.49353734367355</v>
      </c>
      <c r="I36" s="37">
        <f t="shared" si="1"/>
        <v>249.52420876126601</v>
      </c>
    </row>
    <row r="37" spans="2:9" ht="18" customHeight="1" x14ac:dyDescent="0.25">
      <c r="B37" s="32" t="s">
        <v>35</v>
      </c>
      <c r="C37" s="38">
        <f t="shared" ref="C37:G45" si="2">C25/$D25*100</f>
        <v>62.694300518134717</v>
      </c>
      <c r="D37" s="39">
        <f t="shared" si="2"/>
        <v>100</v>
      </c>
      <c r="E37" s="39">
        <f t="shared" si="2"/>
        <v>133.15046225744183</v>
      </c>
      <c r="F37" s="39">
        <f t="shared" si="2"/>
        <v>286.80788377527176</v>
      </c>
      <c r="G37" s="39">
        <f t="shared" si="2"/>
        <v>243.49283754952756</v>
      </c>
      <c r="H37" s="39">
        <f t="shared" ref="H37:I37" si="3">H25/$D25*100</f>
        <v>283.40952961495481</v>
      </c>
      <c r="I37" s="40">
        <f t="shared" si="3"/>
        <v>296.32225947373769</v>
      </c>
    </row>
    <row r="38" spans="2:9" ht="18" customHeight="1" x14ac:dyDescent="0.25">
      <c r="B38" s="32" t="s">
        <v>36</v>
      </c>
      <c r="C38" s="38">
        <f t="shared" si="2"/>
        <v>104.04882405477822</v>
      </c>
      <c r="D38" s="39">
        <f t="shared" si="2"/>
        <v>100</v>
      </c>
      <c r="E38" s="39">
        <f t="shared" si="2"/>
        <v>289.9077106281631</v>
      </c>
      <c r="F38" s="39">
        <f t="shared" si="2"/>
        <v>618.66626972313179</v>
      </c>
      <c r="G38" s="39">
        <f t="shared" si="2"/>
        <v>555.9392676391783</v>
      </c>
      <c r="H38" s="39">
        <f t="shared" ref="H38:I38" si="4">H26/$D26*100</f>
        <v>776.06430485263468</v>
      </c>
      <c r="I38" s="40">
        <f t="shared" si="4"/>
        <v>817.17773146769878</v>
      </c>
    </row>
    <row r="39" spans="2:9" ht="18" customHeight="1" x14ac:dyDescent="0.25">
      <c r="B39" s="32" t="s">
        <v>37</v>
      </c>
      <c r="C39" s="38">
        <f t="shared" si="2"/>
        <v>75.0718939564143</v>
      </c>
      <c r="D39" s="39">
        <f t="shared" si="2"/>
        <v>100</v>
      </c>
      <c r="E39" s="39">
        <f t="shared" si="2"/>
        <v>166.4777578072343</v>
      </c>
      <c r="F39" s="39">
        <f t="shared" si="2"/>
        <v>203.92945405526848</v>
      </c>
      <c r="G39" s="39">
        <f t="shared" si="2"/>
        <v>206.81251404178832</v>
      </c>
      <c r="H39" s="39">
        <f t="shared" ref="H39:I39" si="5">H27/$D27*100</f>
        <v>265.90653785666143</v>
      </c>
      <c r="I39" s="40">
        <f t="shared" si="5"/>
        <v>269.55403280161761</v>
      </c>
    </row>
    <row r="40" spans="2:9" ht="18" customHeight="1" x14ac:dyDescent="0.25">
      <c r="B40" s="32" t="s">
        <v>38</v>
      </c>
      <c r="C40" s="38">
        <f t="shared" si="2"/>
        <v>42.734592520129425</v>
      </c>
      <c r="D40" s="39">
        <f t="shared" si="2"/>
        <v>100</v>
      </c>
      <c r="E40" s="39">
        <f t="shared" si="2"/>
        <v>360.22274061253665</v>
      </c>
      <c r="F40" s="39">
        <f t="shared" si="2"/>
        <v>580.94664760328078</v>
      </c>
      <c r="G40" s="39">
        <f t="shared" si="2"/>
        <v>342.28309127850093</v>
      </c>
      <c r="H40" s="39">
        <f t="shared" ref="H40:I40" si="6">H28/$D28*100</f>
        <v>414.39536458725257</v>
      </c>
      <c r="I40" s="40">
        <f t="shared" si="6"/>
        <v>547.94943186093758</v>
      </c>
    </row>
    <row r="41" spans="2:9" ht="18" customHeight="1" x14ac:dyDescent="0.25">
      <c r="B41" s="33" t="s">
        <v>39</v>
      </c>
      <c r="C41" s="41">
        <f t="shared" si="2"/>
        <v>58.882047438025388</v>
      </c>
      <c r="D41" s="42">
        <f t="shared" si="2"/>
        <v>100</v>
      </c>
      <c r="E41" s="42">
        <f t="shared" si="2"/>
        <v>212.16255287251701</v>
      </c>
      <c r="F41" s="42">
        <f t="shared" si="2"/>
        <v>252.717245810355</v>
      </c>
      <c r="G41" s="42">
        <f t="shared" si="2"/>
        <v>227.82780960539702</v>
      </c>
      <c r="H41" s="42">
        <f t="shared" ref="H41:I41" si="7">H29/$D29*100</f>
        <v>230.63447020399423</v>
      </c>
      <c r="I41" s="43">
        <f t="shared" si="7"/>
        <v>237.04128071960167</v>
      </c>
    </row>
    <row r="42" spans="2:9" ht="18" customHeight="1" x14ac:dyDescent="0.25">
      <c r="B42" s="32" t="s">
        <v>40</v>
      </c>
      <c r="C42" s="38">
        <f t="shared" si="2"/>
        <v>67.587199435189333</v>
      </c>
      <c r="D42" s="39">
        <f t="shared" si="2"/>
        <v>100</v>
      </c>
      <c r="E42" s="39">
        <f t="shared" si="2"/>
        <v>107.21287659701572</v>
      </c>
      <c r="F42" s="39">
        <f t="shared" si="2"/>
        <v>106.00179218769092</v>
      </c>
      <c r="G42" s="39">
        <f t="shared" si="2"/>
        <v>99.091007834032538</v>
      </c>
      <c r="H42" s="39">
        <f t="shared" ref="H42:I42" si="8">H30/$D30*100</f>
        <v>104.36506320177045</v>
      </c>
      <c r="I42" s="40">
        <f t="shared" si="8"/>
        <v>113.34025769486647</v>
      </c>
    </row>
    <row r="43" spans="2:9" ht="18" customHeight="1" x14ac:dyDescent="0.25">
      <c r="B43" s="32" t="s">
        <v>41</v>
      </c>
      <c r="C43" s="38">
        <f t="shared" si="2"/>
        <v>47.140372670807459</v>
      </c>
      <c r="D43" s="39">
        <f t="shared" si="2"/>
        <v>100</v>
      </c>
      <c r="E43" s="39">
        <f t="shared" si="2"/>
        <v>285.19254658385091</v>
      </c>
      <c r="F43" s="39">
        <f t="shared" si="2"/>
        <v>619.81614906832294</v>
      </c>
      <c r="G43" s="39">
        <f t="shared" si="2"/>
        <v>561.67950310559013</v>
      </c>
      <c r="H43" s="39">
        <f t="shared" ref="H43:I43" si="9">H31/$D31*100</f>
        <v>533.47577639751546</v>
      </c>
      <c r="I43" s="40">
        <f t="shared" si="9"/>
        <v>636.07950310558999</v>
      </c>
    </row>
    <row r="44" spans="2:9" ht="18" customHeight="1" x14ac:dyDescent="0.25">
      <c r="B44" s="32" t="s">
        <v>42</v>
      </c>
      <c r="C44" s="38">
        <f t="shared" si="2"/>
        <v>29.286089238845143</v>
      </c>
      <c r="D44" s="39">
        <f t="shared" si="2"/>
        <v>100</v>
      </c>
      <c r="E44" s="39">
        <f t="shared" si="2"/>
        <v>95.073490813648291</v>
      </c>
      <c r="F44" s="39">
        <f t="shared" si="2"/>
        <v>130.31496062992127</v>
      </c>
      <c r="G44" s="39">
        <f t="shared" si="2"/>
        <v>164.11548556430446</v>
      </c>
      <c r="H44" s="39">
        <f t="shared" ref="H44:I44" si="10">H32/$D32*100</f>
        <v>188.56955380577426</v>
      </c>
      <c r="I44" s="40">
        <f t="shared" si="10"/>
        <v>182.01049868766404</v>
      </c>
    </row>
    <row r="45" spans="2:9" ht="18" customHeight="1" x14ac:dyDescent="0.25">
      <c r="B45" s="34" t="s">
        <v>43</v>
      </c>
      <c r="C45" s="44">
        <f t="shared" si="2"/>
        <v>67.931292754781055</v>
      </c>
      <c r="D45" s="45">
        <f t="shared" si="2"/>
        <v>100</v>
      </c>
      <c r="E45" s="45">
        <f t="shared" si="2"/>
        <v>136.51470514805015</v>
      </c>
      <c r="F45" s="45">
        <f t="shared" si="2"/>
        <v>274.59130174264743</v>
      </c>
      <c r="G45" s="45"/>
      <c r="H45" s="45"/>
      <c r="I45" s="46"/>
    </row>
    <row r="46" spans="2:9" ht="18" customHeight="1" x14ac:dyDescent="0.25">
      <c r="B46" s="17" t="s"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Structure</vt:lpstr>
      <vt:lpstr>FBCF</vt:lpstr>
      <vt:lpstr>REM salariés</vt:lpstr>
      <vt:lpstr>Revenus distribués versés SNF</vt:lpstr>
      <vt:lpstr>EBE</vt:lpstr>
      <vt:lpstr>Revenus distribués reçus SNF</vt:lpstr>
      <vt:lpstr>Revenus distribués reçus ménage</vt:lpstr>
      <vt:lpstr>revenus distribués reçus snf+mé</vt:lpstr>
      <vt:lpstr>soldes Revenus distribués SNF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2023-07-18T16:20:52Z</dcterms:created>
  <dcterms:modified xsi:type="dcterms:W3CDTF">2025-12-17T14:28:56Z</dcterms:modified>
</cp:coreProperties>
</file>