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F27F21E8-873A-49B9-B96F-A858A43BAEC5}" xr6:coauthVersionLast="36" xr6:coauthVersionMax="36" xr10:uidLastSave="{00000000-0000-0000-0000-000000000000}"/>
  <bookViews>
    <workbookView xWindow="0" yWindow="0" windowWidth="21600" windowHeight="8865" activeTab="1" xr2:uid="{00000000-000D-0000-FFFF-FFFF00000000}"/>
  </bookViews>
  <sheets>
    <sheet name="Feuille 1" sheetId="1" r:id="rId1"/>
    <sheet name="Feuille 1 (2)" sheetId="3" r:id="rId2"/>
  </sheets>
  <calcPr calcId="191029"/>
</workbook>
</file>

<file path=xl/calcChain.xml><?xml version="1.0" encoding="utf-8"?>
<calcChain xmlns="http://schemas.openxmlformats.org/spreadsheetml/2006/main">
  <c r="P42" i="1" l="1"/>
  <c r="P39" i="1"/>
  <c r="S39" i="1" s="1"/>
  <c r="S36" i="1"/>
  <c r="P36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34" i="1"/>
  <c r="D34" i="3" l="1"/>
  <c r="E34" i="3"/>
  <c r="F34" i="3"/>
  <c r="G34" i="3"/>
  <c r="H34" i="3"/>
  <c r="I34" i="3"/>
  <c r="J34" i="3"/>
  <c r="K34" i="3"/>
  <c r="D35" i="3"/>
  <c r="E35" i="3"/>
  <c r="F35" i="3"/>
  <c r="G35" i="3"/>
  <c r="H35" i="3"/>
  <c r="I35" i="3"/>
  <c r="J35" i="3"/>
  <c r="K35" i="3"/>
  <c r="D36" i="3"/>
  <c r="E36" i="3"/>
  <c r="F36" i="3"/>
  <c r="G36" i="3"/>
  <c r="H36" i="3"/>
  <c r="I36" i="3"/>
  <c r="J36" i="3"/>
  <c r="K36" i="3"/>
  <c r="D37" i="3"/>
  <c r="E37" i="3"/>
  <c r="F37" i="3"/>
  <c r="G37" i="3"/>
  <c r="H37" i="3"/>
  <c r="I37" i="3"/>
  <c r="J37" i="3"/>
  <c r="K37" i="3"/>
  <c r="D38" i="3"/>
  <c r="E38" i="3"/>
  <c r="F38" i="3"/>
  <c r="G38" i="3"/>
  <c r="H38" i="3"/>
  <c r="I38" i="3"/>
  <c r="J38" i="3"/>
  <c r="K38" i="3"/>
  <c r="D39" i="3"/>
  <c r="E39" i="3"/>
  <c r="F39" i="3"/>
  <c r="G39" i="3"/>
  <c r="H39" i="3"/>
  <c r="I39" i="3"/>
  <c r="J39" i="3"/>
  <c r="K39" i="3"/>
  <c r="D40" i="3"/>
  <c r="E40" i="3"/>
  <c r="F40" i="3"/>
  <c r="G40" i="3"/>
  <c r="H40" i="3"/>
  <c r="I40" i="3"/>
  <c r="J40" i="3"/>
  <c r="K40" i="3"/>
  <c r="D41" i="3"/>
  <c r="E41" i="3"/>
  <c r="F41" i="3"/>
  <c r="G41" i="3"/>
  <c r="H41" i="3"/>
  <c r="I41" i="3"/>
  <c r="J41" i="3"/>
  <c r="K41" i="3"/>
  <c r="D42" i="3"/>
  <c r="E42" i="3"/>
  <c r="F42" i="3"/>
  <c r="G42" i="3"/>
  <c r="H42" i="3"/>
  <c r="I42" i="3"/>
  <c r="J42" i="3"/>
  <c r="K42" i="3"/>
  <c r="D43" i="3"/>
  <c r="E43" i="3"/>
  <c r="F43" i="3"/>
  <c r="G43" i="3"/>
  <c r="H43" i="3"/>
  <c r="I43" i="3"/>
  <c r="J43" i="3"/>
  <c r="K43" i="3"/>
  <c r="D44" i="3"/>
  <c r="E44" i="3"/>
  <c r="F44" i="3"/>
  <c r="G44" i="3"/>
  <c r="H44" i="3"/>
  <c r="I44" i="3"/>
  <c r="J44" i="3"/>
  <c r="K44" i="3"/>
  <c r="D45" i="3"/>
  <c r="E45" i="3"/>
  <c r="F45" i="3"/>
  <c r="G45" i="3"/>
  <c r="H45" i="3"/>
  <c r="I45" i="3"/>
  <c r="J45" i="3"/>
  <c r="K45" i="3"/>
  <c r="D46" i="3"/>
  <c r="E46" i="3"/>
  <c r="F46" i="3"/>
  <c r="G46" i="3"/>
  <c r="H46" i="3"/>
  <c r="I46" i="3"/>
  <c r="J46" i="3"/>
  <c r="K46" i="3"/>
  <c r="D47" i="3"/>
  <c r="E47" i="3"/>
  <c r="F47" i="3"/>
  <c r="G47" i="3"/>
  <c r="H47" i="3"/>
  <c r="I47" i="3"/>
  <c r="J47" i="3"/>
  <c r="K47" i="3"/>
  <c r="D48" i="3"/>
  <c r="E48" i="3"/>
  <c r="F48" i="3"/>
  <c r="G48" i="3"/>
  <c r="H48" i="3"/>
  <c r="I48" i="3"/>
  <c r="J48" i="3"/>
  <c r="K48" i="3"/>
  <c r="D49" i="3"/>
  <c r="E49" i="3"/>
  <c r="F49" i="3"/>
  <c r="G49" i="3"/>
  <c r="H49" i="3"/>
  <c r="I49" i="3"/>
  <c r="J49" i="3"/>
  <c r="K49" i="3"/>
  <c r="D50" i="3"/>
  <c r="E50" i="3"/>
  <c r="F50" i="3"/>
  <c r="G50" i="3"/>
  <c r="H50" i="3"/>
  <c r="I50" i="3"/>
  <c r="J50" i="3"/>
  <c r="K50" i="3"/>
  <c r="D51" i="3"/>
  <c r="E51" i="3"/>
  <c r="F51" i="3"/>
  <c r="G51" i="3"/>
  <c r="H51" i="3"/>
  <c r="I51" i="3"/>
  <c r="J51" i="3"/>
  <c r="K51" i="3"/>
  <c r="D52" i="3"/>
  <c r="E52" i="3"/>
  <c r="F52" i="3"/>
  <c r="G52" i="3"/>
  <c r="H52" i="3"/>
  <c r="I52" i="3"/>
  <c r="J52" i="3"/>
  <c r="K52" i="3"/>
  <c r="C35" i="3"/>
  <c r="C37" i="3"/>
  <c r="C39" i="3"/>
  <c r="C40" i="3"/>
  <c r="C41" i="3"/>
  <c r="C42" i="3"/>
  <c r="C43" i="3"/>
  <c r="C45" i="3"/>
  <c r="C46" i="3"/>
  <c r="C47" i="3"/>
  <c r="C48" i="3"/>
  <c r="C49" i="3"/>
  <c r="C50" i="3"/>
  <c r="C51" i="3"/>
  <c r="C52" i="3"/>
  <c r="C34" i="3"/>
  <c r="M40" i="3"/>
  <c r="C44" i="1"/>
  <c r="C44" i="3" s="1"/>
  <c r="C43" i="1"/>
  <c r="C38" i="1"/>
  <c r="C38" i="3" s="1"/>
  <c r="C37" i="1"/>
  <c r="C40" i="1"/>
  <c r="D40" i="1"/>
  <c r="E40" i="1"/>
  <c r="M40" i="1" s="1"/>
  <c r="N40" i="1" s="1"/>
  <c r="F40" i="1"/>
  <c r="G40" i="1"/>
  <c r="H40" i="1"/>
  <c r="I40" i="1"/>
  <c r="J40" i="1"/>
  <c r="K40" i="1"/>
  <c r="C41" i="1"/>
  <c r="M41" i="1" s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N42" i="1" s="1"/>
  <c r="M42" i="1"/>
  <c r="D43" i="1"/>
  <c r="E43" i="1"/>
  <c r="M43" i="1" s="1"/>
  <c r="N43" i="1" s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C45" i="1"/>
  <c r="M45" i="1" s="1"/>
  <c r="D45" i="1"/>
  <c r="E45" i="1"/>
  <c r="F45" i="1"/>
  <c r="G45" i="1"/>
  <c r="H45" i="1"/>
  <c r="I45" i="1"/>
  <c r="J45" i="1"/>
  <c r="K45" i="1"/>
  <c r="N45" i="1" s="1"/>
  <c r="C46" i="1"/>
  <c r="D46" i="1"/>
  <c r="E46" i="1"/>
  <c r="F46" i="1"/>
  <c r="G46" i="1"/>
  <c r="H46" i="1"/>
  <c r="I46" i="1"/>
  <c r="J46" i="1"/>
  <c r="K46" i="1"/>
  <c r="N46" i="1" s="1"/>
  <c r="M46" i="1"/>
  <c r="C47" i="1"/>
  <c r="D47" i="1"/>
  <c r="E47" i="1"/>
  <c r="M47" i="1" s="1"/>
  <c r="N47" i="1" s="1"/>
  <c r="F47" i="1"/>
  <c r="G47" i="1"/>
  <c r="H47" i="1"/>
  <c r="I47" i="1"/>
  <c r="J47" i="1"/>
  <c r="K47" i="1"/>
  <c r="C48" i="1"/>
  <c r="D48" i="1"/>
  <c r="E48" i="1"/>
  <c r="M48" i="1" s="1"/>
  <c r="N48" i="1" s="1"/>
  <c r="F48" i="1"/>
  <c r="G48" i="1"/>
  <c r="H48" i="1"/>
  <c r="I48" i="1"/>
  <c r="J48" i="1"/>
  <c r="K48" i="1"/>
  <c r="C49" i="1"/>
  <c r="M49" i="1" s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N50" i="1" s="1"/>
  <c r="M50" i="1"/>
  <c r="C51" i="1"/>
  <c r="D51" i="1"/>
  <c r="E51" i="1"/>
  <c r="M51" i="1" s="1"/>
  <c r="N51" i="1" s="1"/>
  <c r="F51" i="1"/>
  <c r="G51" i="1"/>
  <c r="H51" i="1"/>
  <c r="I51" i="1"/>
  <c r="J51" i="1"/>
  <c r="K51" i="1"/>
  <c r="C52" i="1"/>
  <c r="D52" i="1"/>
  <c r="E52" i="1"/>
  <c r="M52" i="1" s="1"/>
  <c r="N52" i="1" s="1"/>
  <c r="F52" i="1"/>
  <c r="G52" i="1"/>
  <c r="H52" i="1"/>
  <c r="I52" i="1"/>
  <c r="J52" i="1"/>
  <c r="K52" i="1"/>
  <c r="G38" i="1"/>
  <c r="G39" i="1"/>
  <c r="G37" i="1"/>
  <c r="H35" i="1"/>
  <c r="H36" i="1"/>
  <c r="H37" i="1"/>
  <c r="H38" i="1"/>
  <c r="H39" i="1"/>
  <c r="H34" i="1"/>
  <c r="G35" i="1"/>
  <c r="G36" i="1"/>
  <c r="G34" i="1"/>
  <c r="C36" i="1"/>
  <c r="C36" i="3" s="1"/>
  <c r="D35" i="1"/>
  <c r="E35" i="1"/>
  <c r="F35" i="1"/>
  <c r="I35" i="1"/>
  <c r="J35" i="1"/>
  <c r="K35" i="1"/>
  <c r="D36" i="1"/>
  <c r="E36" i="1"/>
  <c r="F36" i="1"/>
  <c r="I36" i="1"/>
  <c r="J36" i="1"/>
  <c r="K36" i="1"/>
  <c r="D37" i="1"/>
  <c r="E37" i="1"/>
  <c r="F37" i="1"/>
  <c r="I37" i="1"/>
  <c r="J37" i="1"/>
  <c r="K37" i="1"/>
  <c r="D38" i="1"/>
  <c r="E38" i="1"/>
  <c r="F38" i="1"/>
  <c r="I38" i="1"/>
  <c r="J38" i="1"/>
  <c r="K38" i="1"/>
  <c r="D39" i="1"/>
  <c r="E39" i="1"/>
  <c r="F39" i="1"/>
  <c r="I39" i="1"/>
  <c r="J39" i="1"/>
  <c r="K39" i="1"/>
  <c r="K34" i="1"/>
  <c r="J34" i="1"/>
  <c r="I34" i="1"/>
  <c r="F34" i="1"/>
  <c r="E34" i="1"/>
  <c r="D34" i="1"/>
  <c r="C35" i="1"/>
  <c r="C39" i="1"/>
  <c r="C34" i="1"/>
  <c r="M36" i="3" l="1"/>
  <c r="M48" i="3"/>
  <c r="N48" i="3" s="1"/>
  <c r="M50" i="3"/>
  <c r="N50" i="3" s="1"/>
  <c r="M43" i="3"/>
  <c r="N43" i="3" s="1"/>
  <c r="M37" i="3"/>
  <c r="M52" i="3"/>
  <c r="N52" i="3" s="1"/>
  <c r="M51" i="3"/>
  <c r="N51" i="3" s="1"/>
  <c r="M45" i="3"/>
  <c r="N45" i="3" s="1"/>
  <c r="M44" i="3"/>
  <c r="N44" i="3" s="1"/>
  <c r="M39" i="3"/>
  <c r="N39" i="3" s="1"/>
  <c r="M38" i="3"/>
  <c r="N38" i="3" s="1"/>
  <c r="M35" i="3"/>
  <c r="N35" i="3" s="1"/>
  <c r="M34" i="3"/>
  <c r="N34" i="3" s="1"/>
  <c r="M49" i="3"/>
  <c r="N49" i="3" s="1"/>
  <c r="M41" i="3"/>
  <c r="N41" i="3" s="1"/>
  <c r="M47" i="3"/>
  <c r="N47" i="3" s="1"/>
  <c r="M46" i="3"/>
  <c r="N46" i="3" s="1"/>
  <c r="M42" i="3"/>
  <c r="N42" i="3" s="1"/>
  <c r="N36" i="3"/>
  <c r="N40" i="3"/>
  <c r="N37" i="3"/>
  <c r="N49" i="1"/>
  <c r="M44" i="1"/>
  <c r="N44" i="1" s="1"/>
  <c r="N41" i="1"/>
  <c r="M39" i="1"/>
  <c r="N39" i="1" s="1"/>
  <c r="M36" i="1"/>
  <c r="N36" i="1" s="1"/>
  <c r="M34" i="1"/>
  <c r="N34" i="1" s="1"/>
  <c r="M35" i="1"/>
  <c r="N35" i="1" s="1"/>
  <c r="M37" i="1"/>
  <c r="N37" i="1" s="1"/>
  <c r="M38" i="1" l="1"/>
  <c r="N38" i="1" s="1"/>
</calcChain>
</file>

<file path=xl/sharedStrings.xml><?xml version="1.0" encoding="utf-8"?>
<sst xmlns="http://schemas.openxmlformats.org/spreadsheetml/2006/main" count="600" uniqueCount="123">
  <si>
    <t>Données extraites le04/04/2026 07:29:36 depuis [ESTAT]</t>
  </si>
  <si>
    <t xml:space="preserve">Dataset: </t>
  </si>
  <si>
    <t>Tableau des ressources aux prix de base, y compris passage aux prix d'acquisition [naio_10_cp15__custom_20841663]</t>
  </si>
  <si>
    <t>Dernière mise à jour:</t>
  </si>
  <si>
    <t>22/03/2026 23:00</t>
  </si>
  <si>
    <t>Fréquence (relative au temps)</t>
  </si>
  <si>
    <t>Annuel</t>
  </si>
  <si>
    <t>Unité de mesure</t>
  </si>
  <si>
    <t>Millions d'euros</t>
  </si>
  <si>
    <t>Stock ou flux</t>
  </si>
  <si>
    <t>Total</t>
  </si>
  <si>
    <t>Produits, Ajustements et Production marchande</t>
  </si>
  <si>
    <t>Services de recherche et développement scientifique</t>
  </si>
  <si>
    <t>Temps</t>
  </si>
  <si>
    <t>2022</t>
  </si>
  <si>
    <t>IND_IMPV (Libellés)</t>
  </si>
  <si>
    <t>Culture et production animale, chasse et services annexes</t>
  </si>
  <si>
    <t>Sylviculture et exploitation forestière</t>
  </si>
  <si>
    <t>Pêche et aquaculture</t>
  </si>
  <si>
    <t>Industries extractives</t>
  </si>
  <si>
    <t>Industries alimentaires; fabrication de boissons et de produits à base de tabac</t>
  </si>
  <si>
    <t>Fabrication de textiles, industrie de l'habillement, du cuir et de la chaussure</t>
  </si>
  <si>
    <t>Fabrication de textiles</t>
  </si>
  <si>
    <t>Industrie de l'habillement</t>
  </si>
  <si>
    <t>Industrie du cuir et de la chaussure</t>
  </si>
  <si>
    <t>Travail du bois et fabrication d'articles en bois et en liège, à l'exception des meubles; fabrication d'articles en vannerie et sparterie</t>
  </si>
  <si>
    <t>Industrie du papier et du carton</t>
  </si>
  <si>
    <t>Imprimerie et reproduction d'enregistrements</t>
  </si>
  <si>
    <t>Cokéfaction et raffinage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</si>
  <si>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</si>
  <si>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</si>
  <si>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</si>
  <si>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</si>
  <si>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Métallurgie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</si>
  <si>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</si>
  <si>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</si>
  <si>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</si>
  <si>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 n.c.a.</t>
  </si>
  <si>
    <t>Industrie automobile</t>
  </si>
  <si>
    <t>Fabrication d'autres matériels de transport</t>
  </si>
  <si>
    <t>Fabrication de meubles; autres industries manufacturières</t>
  </si>
  <si>
    <t>Fabrication de meubles</t>
  </si>
  <si>
    <t>Autres industries manufacturières</t>
  </si>
  <si>
    <t>Réparation et installation de machines et d'équipements</t>
  </si>
  <si>
    <t>Production et distribution d'électricité, de gaz, de vapeur et d'air conditionné</t>
  </si>
  <si>
    <t>Captage, traitement et distribution d'eau</t>
  </si>
  <si>
    <t>Collecte et traitement des eaux usées, gestion des déchets, dépollution</t>
  </si>
  <si>
    <t>Construction</t>
  </si>
  <si>
    <t>Commerce et réparation d'automobiles et de motocycles</t>
  </si>
  <si>
    <t>Commerce de gros, à l'exception des automobiles et des motocycles</t>
  </si>
  <si>
    <t>Commerce de détail, à l'exception des automobiles et des motocycles</t>
  </si>
  <si>
    <t>Transports terrestres et transport par conduites</t>
  </si>
  <si>
    <t>Transports par eau</t>
  </si>
  <si>
    <t>Transports aériens</t>
  </si>
  <si>
    <t>Entreposage et services auxiliaires des transports</t>
  </si>
  <si>
    <t>Activités de poste et de courrier</t>
  </si>
  <si>
    <t>Hébergement et restauration</t>
  </si>
  <si>
    <t>Édition</t>
  </si>
  <si>
    <t>Activités cinématographique, vidéo, production de programmes de télévision, activités de programmation et de diffusion</t>
  </si>
  <si>
    <t>Production de films cinématographiques, de vidéo et de programmes de télévision; enregistrement sonore et édition musicale</t>
  </si>
  <si>
    <t>Programmation et diffusion</t>
  </si>
  <si>
    <t>Télécommunications</t>
  </si>
  <si>
    <t>Programmation, conseil en informatique et autres services d'information</t>
  </si>
  <si>
    <t>Activités des services financiers, hors assurance et caisses de retraite</t>
  </si>
  <si>
    <t>Assurance</t>
  </si>
  <si>
    <t>Activités auxiliaires de services financiers et d'assurance</t>
  </si>
  <si>
    <t>Activités immobilières à l'exclusion des loyers imputés</t>
  </si>
  <si>
    <t>Activités juridiques et comptables; activités des sièges sociaux; conseil de gestion</t>
  </si>
  <si>
    <t>Activités d'architecture et d'ingénierie; activités de contrôle et analyses techniques</t>
  </si>
  <si>
    <t>Recherche-développement scientifique</t>
  </si>
  <si>
    <t>Publicité et études de marché</t>
  </si>
  <si>
    <t>Autres activités spécialisées, scientifiques et techniques, activités vétérinaires</t>
  </si>
  <si>
    <t>Activités de location et location-bail</t>
  </si>
  <si>
    <t>Activités liées à l'emploi</t>
  </si>
  <si>
    <t>Activités des agences de voyage, voyagistes, services de réservation et activités connexes</t>
  </si>
  <si>
    <t>Enquêtes et sécurité, activités administratives, services et aménagement paysager</t>
  </si>
  <si>
    <t>Administration publique et défense; sécurité sociale obligatoire</t>
  </si>
  <si>
    <t>Enseignement</t>
  </si>
  <si>
    <t>Santé humaine</t>
  </si>
  <si>
    <t>Hébergement médico-social et social et action sociale sans hébergement</t>
  </si>
  <si>
    <t>Activités créatives, artistiques et de spectacle</t>
  </si>
  <si>
    <t>Bibliothèques, archives, musées et autres activités culturelles</t>
  </si>
  <si>
    <t>Organisation de jeux de hasard et d'argent</t>
  </si>
  <si>
    <t>Activités créatives, artistiques et de spectacle; bibliothèques, archives, musées et autres activités culturelles; organisation de jeux de hasard et d'argent</t>
  </si>
  <si>
    <t>Activités sportives, récréatives et de loisirs</t>
  </si>
  <si>
    <t>Activités des organisations associatives</t>
  </si>
  <si>
    <t>Réparation d'ordinateurs et de biens personnels et domestiques</t>
  </si>
  <si>
    <t>Autres services personnels</t>
  </si>
  <si>
    <t>Union européenne - 27 pays (à partir de 2020)</t>
  </si>
  <si>
    <t>:</t>
  </si>
  <si>
    <t>Zone euro - 20 pays (2023-2025)</t>
  </si>
  <si>
    <t>Belgique</t>
  </si>
  <si>
    <t>Tchéquie</t>
  </si>
  <si>
    <t>Danemark</t>
  </si>
  <si>
    <t>Allemagne</t>
  </si>
  <si>
    <t>Grèce</t>
  </si>
  <si>
    <t>Espagne</t>
  </si>
  <si>
    <t>France</t>
  </si>
  <si>
    <t>Italie</t>
  </si>
  <si>
    <t>Hongrie</t>
  </si>
  <si>
    <t>Pays-Bas</t>
  </si>
  <si>
    <t>Autriche</t>
  </si>
  <si>
    <t>Pologne</t>
  </si>
  <si>
    <t>Portugal</t>
  </si>
  <si>
    <t>Roumanie</t>
  </si>
  <si>
    <t>Slovénie</t>
  </si>
  <si>
    <t>Finlande</t>
  </si>
  <si>
    <t>Suède</t>
  </si>
  <si>
    <t xml:space="preserve">U.E. - 27 pays </t>
  </si>
  <si>
    <t>Zone euro - 20 pays</t>
  </si>
  <si>
    <t>agriculture-industrie construction</t>
  </si>
  <si>
    <t>commerce-transport</t>
  </si>
  <si>
    <t>indormation-télécommunication</t>
  </si>
  <si>
    <t>services aux entreprises</t>
  </si>
  <si>
    <t>services financiers immobiliers</t>
  </si>
  <si>
    <t>administration</t>
  </si>
  <si>
    <t>autres services personnels</t>
  </si>
  <si>
    <t>R&amp;D</t>
  </si>
  <si>
    <t>administration-snté -éducation</t>
  </si>
  <si>
    <t>Source : Eurostat</t>
  </si>
  <si>
    <t>Importations de biens et services</t>
  </si>
  <si>
    <t>importations</t>
  </si>
  <si>
    <t>prod +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</si>
</sst>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7" formatCode="0.0"/>
    <numFmt numFmtId="168" formatCode="0.0000000000"/>
  </numFmts>
  <fonts count="11" x14ac:knownFonts="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 shrinkToFit="1"/>
    </xf>
    <xf numFmtId="3" fontId="2" fillId="4" borderId="0" xfId="0" applyNumberFormat="1" applyFont="1" applyFill="1" applyAlignment="1">
      <alignment horizontal="right" vertical="center" shrinkToFit="1"/>
    </xf>
    <xf numFmtId="164" fontId="2" fillId="0" borderId="0" xfId="0" applyNumberFormat="1" applyFont="1" applyAlignment="1">
      <alignment horizontal="right" vertical="center" shrinkToFit="1"/>
    </xf>
    <xf numFmtId="164" fontId="2" fillId="4" borderId="0" xfId="0" applyNumberFormat="1" applyFont="1" applyFill="1" applyAlignment="1">
      <alignment horizontal="right" vertical="center" shrinkToFit="1"/>
    </xf>
    <xf numFmtId="0" fontId="1" fillId="3" borderId="0" xfId="0" applyFont="1" applyFill="1" applyBorder="1" applyAlignment="1">
      <alignment horizontal="left" vertical="center"/>
    </xf>
    <xf numFmtId="164" fontId="0" fillId="0" borderId="0" xfId="0" applyNumberFormat="1"/>
    <xf numFmtId="0" fontId="1" fillId="5" borderId="1" xfId="0" applyFont="1" applyFill="1" applyBorder="1" applyAlignment="1">
      <alignment horizontal="left" vertical="center"/>
    </xf>
    <xf numFmtId="164" fontId="0" fillId="5" borderId="0" xfId="0" applyNumberFormat="1" applyFill="1"/>
    <xf numFmtId="0" fontId="0" fillId="5" borderId="0" xfId="0" applyFill="1"/>
    <xf numFmtId="164" fontId="2" fillId="5" borderId="0" xfId="0" applyNumberFormat="1" applyFont="1" applyFill="1" applyAlignment="1">
      <alignment horizontal="right" vertical="center" shrinkToFit="1"/>
    </xf>
    <xf numFmtId="3" fontId="2" fillId="5" borderId="0" xfId="0" applyNumberFormat="1" applyFont="1" applyFill="1" applyAlignment="1">
      <alignment horizontal="right" vertical="center" shrinkToFit="1"/>
    </xf>
    <xf numFmtId="0" fontId="0" fillId="6" borderId="0" xfId="0" applyFill="1"/>
    <xf numFmtId="167" fontId="0" fillId="0" borderId="0" xfId="0" applyNumberFormat="1"/>
    <xf numFmtId="167" fontId="0" fillId="5" borderId="0" xfId="0" applyNumberFormat="1" applyFill="1"/>
    <xf numFmtId="167" fontId="0" fillId="6" borderId="0" xfId="0" applyNumberFormat="1" applyFill="1"/>
    <xf numFmtId="0" fontId="1" fillId="6" borderId="0" xfId="0" applyFont="1" applyFill="1" applyBorder="1" applyAlignment="1">
      <alignment horizontal="left" vertical="center"/>
    </xf>
    <xf numFmtId="164" fontId="2" fillId="6" borderId="0" xfId="0" applyNumberFormat="1" applyFont="1" applyFill="1" applyAlignment="1">
      <alignment horizontal="right" vertical="center" shrinkToFit="1"/>
    </xf>
    <xf numFmtId="3" fontId="2" fillId="6" borderId="0" xfId="0" applyNumberFormat="1" applyFont="1" applyFill="1" applyAlignment="1">
      <alignment horizontal="right" vertical="center" shrinkToFit="1"/>
    </xf>
    <xf numFmtId="0" fontId="6" fillId="6" borderId="0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167" fontId="7" fillId="7" borderId="8" xfId="0" applyNumberFormat="1" applyFont="1" applyFill="1" applyBorder="1"/>
    <xf numFmtId="167" fontId="7" fillId="7" borderId="10" xfId="0" applyNumberFormat="1" applyFont="1" applyFill="1" applyBorder="1"/>
    <xf numFmtId="167" fontId="4" fillId="0" borderId="9" xfId="0" applyNumberFormat="1" applyFont="1" applyBorder="1"/>
    <xf numFmtId="167" fontId="4" fillId="0" borderId="0" xfId="0" applyNumberFormat="1" applyFont="1" applyBorder="1"/>
    <xf numFmtId="167" fontId="7" fillId="0" borderId="10" xfId="0" applyNumberFormat="1" applyFont="1" applyBorder="1"/>
    <xf numFmtId="167" fontId="8" fillId="5" borderId="9" xfId="0" applyNumberFormat="1" applyFont="1" applyFill="1" applyBorder="1"/>
    <xf numFmtId="167" fontId="8" fillId="5" borderId="0" xfId="0" applyNumberFormat="1" applyFont="1" applyFill="1" applyBorder="1"/>
    <xf numFmtId="167" fontId="8" fillId="5" borderId="10" xfId="0" applyNumberFormat="1" applyFont="1" applyFill="1" applyBorder="1"/>
    <xf numFmtId="167" fontId="4" fillId="0" borderId="11" xfId="0" applyNumberFormat="1" applyFont="1" applyBorder="1"/>
    <xf numFmtId="167" fontId="4" fillId="0" borderId="12" xfId="0" applyNumberFormat="1" applyFont="1" applyBorder="1"/>
    <xf numFmtId="167" fontId="7" fillId="0" borderId="13" xfId="0" applyNumberFormat="1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4" fillId="0" borderId="2" xfId="0" applyFont="1" applyBorder="1"/>
    <xf numFmtId="0" fontId="5" fillId="7" borderId="3" xfId="0" applyFont="1" applyFill="1" applyBorder="1" applyAlignment="1">
      <alignment horizontal="left" vertical="center"/>
    </xf>
    <xf numFmtId="167" fontId="7" fillId="7" borderId="6" xfId="0" applyNumberFormat="1" applyFont="1" applyFill="1" applyBorder="1"/>
    <xf numFmtId="167" fontId="7" fillId="7" borderId="7" xfId="0" applyNumberFormat="1" applyFont="1" applyFill="1" applyBorder="1"/>
    <xf numFmtId="0" fontId="5" fillId="7" borderId="4" xfId="0" applyFont="1" applyFill="1" applyBorder="1" applyAlignment="1">
      <alignment horizontal="left" vertical="center"/>
    </xf>
    <xf numFmtId="167" fontId="7" fillId="7" borderId="9" xfId="0" applyNumberFormat="1" applyFont="1" applyFill="1" applyBorder="1"/>
    <xf numFmtId="167" fontId="7" fillId="7" borderId="0" xfId="0" applyNumberFormat="1" applyFont="1" applyFill="1" applyBorder="1"/>
    <xf numFmtId="0" fontId="9" fillId="2" borderId="1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vertical="center" shrinkToFit="1"/>
    </xf>
    <xf numFmtId="164" fontId="10" fillId="4" borderId="0" xfId="0" applyNumberFormat="1" applyFont="1" applyFill="1" applyAlignment="1">
      <alignment horizontal="right" vertical="center" shrinkToFit="1"/>
    </xf>
    <xf numFmtId="3" fontId="10" fillId="4" borderId="0" xfId="0" applyNumberFormat="1" applyFont="1" applyFill="1" applyAlignment="1">
      <alignment horizontal="right" vertical="center" shrinkToFit="1"/>
    </xf>
    <xf numFmtId="3" fontId="10" fillId="0" borderId="0" xfId="0" applyNumberFormat="1" applyFont="1" applyAlignment="1">
      <alignment horizontal="right" vertical="center" shrinkToFit="1"/>
    </xf>
    <xf numFmtId="168" fontId="0" fillId="0" borderId="0" xfId="0" applyNumberFormat="1"/>
    <xf numFmtId="0" fontId="1" fillId="8" borderId="1" xfId="0" applyFont="1" applyFill="1" applyBorder="1" applyAlignment="1">
      <alignment horizontal="left" vertical="center"/>
    </xf>
    <xf numFmtId="167" fontId="0" fillId="8" borderId="0" xfId="0" applyNumberFormat="1" applyFill="1"/>
    <xf numFmtId="164" fontId="0" fillId="8" borderId="0" xfId="0" applyNumberFormat="1" applyFill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53"/>
  <sheetViews>
    <sheetView topLeftCell="J23" workbookViewId="0">
      <selection activeCell="P42" sqref="P42"/>
    </sheetView>
  </sheetViews>
  <sheetFormatPr baseColWidth="10" defaultColWidth="9.140625" defaultRowHeight="11.45" customHeight="1" x14ac:dyDescent="0.25"/>
  <cols>
    <col min="2" max="2" width="29.85546875" customWidth="1"/>
    <col min="3" max="3" width="10" customWidth="1"/>
    <col min="4" max="16" width="19.85546875" customWidth="1"/>
    <col min="17" max="17" width="18" customWidth="1"/>
    <col min="18" max="20" width="19.85546875" customWidth="1"/>
    <col min="21" max="21" width="11" customWidth="1"/>
    <col min="22" max="34" width="19.85546875" customWidth="1"/>
    <col min="35" max="35" width="12" customWidth="1"/>
    <col min="36" max="39" width="19.85546875" customWidth="1"/>
    <col min="40" max="41" width="18" customWidth="1"/>
    <col min="42" max="44" width="19.85546875" customWidth="1"/>
    <col min="45" max="45" width="10" customWidth="1"/>
    <col min="46" max="48" width="19.85546875" customWidth="1"/>
    <col min="49" max="49" width="18" customWidth="1"/>
    <col min="50" max="51" width="19.85546875" customWidth="1"/>
    <col min="52" max="52" width="10" customWidth="1"/>
    <col min="53" max="64" width="19.85546875" customWidth="1"/>
    <col min="65" max="65" width="12" customWidth="1"/>
    <col min="66" max="66" width="13" customWidth="1"/>
    <col min="67" max="75" width="19.85546875" customWidth="1"/>
  </cols>
  <sheetData>
    <row r="1" spans="1:76" x14ac:dyDescent="0.25">
      <c r="B1" s="3" t="s">
        <v>0</v>
      </c>
    </row>
    <row r="2" spans="1:76" x14ac:dyDescent="0.25">
      <c r="B2" s="2" t="s">
        <v>1</v>
      </c>
      <c r="C2" s="1" t="s">
        <v>2</v>
      </c>
    </row>
    <row r="3" spans="1:76" x14ac:dyDescent="0.25">
      <c r="B3" s="2" t="s">
        <v>3</v>
      </c>
      <c r="C3" s="2" t="s">
        <v>4</v>
      </c>
    </row>
    <row r="5" spans="1:76" x14ac:dyDescent="0.25">
      <c r="B5" s="1" t="s">
        <v>5</v>
      </c>
      <c r="D5" s="2" t="s">
        <v>6</v>
      </c>
    </row>
    <row r="6" spans="1:76" x14ac:dyDescent="0.25">
      <c r="B6" s="1" t="s">
        <v>7</v>
      </c>
      <c r="D6" s="2" t="s">
        <v>8</v>
      </c>
    </row>
    <row r="7" spans="1:76" x14ac:dyDescent="0.25">
      <c r="B7" s="1" t="s">
        <v>9</v>
      </c>
      <c r="D7" s="2" t="s">
        <v>10</v>
      </c>
    </row>
    <row r="8" spans="1:76" x14ac:dyDescent="0.25">
      <c r="B8" s="1" t="s">
        <v>11</v>
      </c>
      <c r="D8" s="2" t="s">
        <v>12</v>
      </c>
    </row>
    <row r="9" spans="1:76" x14ac:dyDescent="0.25">
      <c r="B9" s="1" t="s">
        <v>13</v>
      </c>
      <c r="D9" s="2" t="s">
        <v>14</v>
      </c>
    </row>
    <row r="11" spans="1:76" ht="15" x14ac:dyDescent="0.25">
      <c r="B11" s="5" t="s">
        <v>15</v>
      </c>
      <c r="C11" s="4" t="s">
        <v>10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4" t="s">
        <v>23</v>
      </c>
      <c r="L11" s="4" t="s">
        <v>24</v>
      </c>
      <c r="M11" s="4" t="s">
        <v>25</v>
      </c>
      <c r="N11" s="4" t="s">
        <v>26</v>
      </c>
      <c r="O11" s="4" t="s">
        <v>27</v>
      </c>
      <c r="P11" s="4" t="s">
        <v>28</v>
      </c>
      <c r="Q11" s="4" t="s">
        <v>29</v>
      </c>
      <c r="R11" s="4" t="s">
        <v>30</v>
      </c>
      <c r="S11" s="4" t="s">
        <v>31</v>
      </c>
      <c r="T11" s="4" t="s">
        <v>32</v>
      </c>
      <c r="U11" s="4" t="s">
        <v>33</v>
      </c>
      <c r="V11" s="4" t="s">
        <v>34</v>
      </c>
      <c r="W11" s="4" t="s">
        <v>35</v>
      </c>
      <c r="X11" s="4" t="s">
        <v>36</v>
      </c>
      <c r="Y11" s="4" t="s">
        <v>37</v>
      </c>
      <c r="Z11" s="4" t="s">
        <v>38</v>
      </c>
      <c r="AA11" s="4" t="s">
        <v>39</v>
      </c>
      <c r="AB11" s="4" t="s">
        <v>40</v>
      </c>
      <c r="AC11" s="4" t="s">
        <v>41</v>
      </c>
      <c r="AD11" s="4" t="s">
        <v>42</v>
      </c>
      <c r="AE11" s="4" t="s">
        <v>43</v>
      </c>
      <c r="AF11" s="4" t="s">
        <v>44</v>
      </c>
      <c r="AG11" s="4" t="s">
        <v>45</v>
      </c>
      <c r="AH11" s="4" t="s">
        <v>46</v>
      </c>
      <c r="AI11" s="4" t="s">
        <v>47</v>
      </c>
      <c r="AJ11" s="4" t="s">
        <v>48</v>
      </c>
      <c r="AK11" s="4" t="s">
        <v>49</v>
      </c>
      <c r="AL11" s="4" t="s">
        <v>50</v>
      </c>
      <c r="AM11" s="4" t="s">
        <v>51</v>
      </c>
      <c r="AN11" s="4" t="s">
        <v>52</v>
      </c>
      <c r="AO11" s="4" t="s">
        <v>53</v>
      </c>
      <c r="AP11" s="4" t="s">
        <v>54</v>
      </c>
      <c r="AQ11" s="4" t="s">
        <v>55</v>
      </c>
      <c r="AR11" s="4" t="s">
        <v>56</v>
      </c>
      <c r="AS11" s="4" t="s">
        <v>57</v>
      </c>
      <c r="AT11" s="4" t="s">
        <v>58</v>
      </c>
      <c r="AU11" s="4" t="s">
        <v>59</v>
      </c>
      <c r="AV11" s="4" t="s">
        <v>60</v>
      </c>
      <c r="AW11" s="4" t="s">
        <v>61</v>
      </c>
      <c r="AX11" s="4" t="s">
        <v>62</v>
      </c>
      <c r="AY11" s="4" t="s">
        <v>63</v>
      </c>
      <c r="AZ11" s="4" t="s">
        <v>64</v>
      </c>
      <c r="BA11" s="4" t="s">
        <v>65</v>
      </c>
      <c r="BB11" s="4" t="s">
        <v>66</v>
      </c>
      <c r="BC11" s="4" t="s">
        <v>67</v>
      </c>
      <c r="BD11" s="4" t="s">
        <v>68</v>
      </c>
      <c r="BE11" s="4" t="s">
        <v>69</v>
      </c>
      <c r="BF11" s="4" t="s">
        <v>70</v>
      </c>
      <c r="BG11" s="4" t="s">
        <v>71</v>
      </c>
      <c r="BH11" s="4" t="s">
        <v>72</v>
      </c>
      <c r="BI11" s="4" t="s">
        <v>73</v>
      </c>
      <c r="BJ11" s="4" t="s">
        <v>74</v>
      </c>
      <c r="BK11" s="4" t="s">
        <v>75</v>
      </c>
      <c r="BL11" s="4" t="s">
        <v>76</v>
      </c>
      <c r="BM11" s="4" t="s">
        <v>77</v>
      </c>
      <c r="BN11" s="4" t="s">
        <v>78</v>
      </c>
      <c r="BO11" s="4" t="s">
        <v>79</v>
      </c>
      <c r="BP11" s="4" t="s">
        <v>80</v>
      </c>
      <c r="BQ11" s="4" t="s">
        <v>81</v>
      </c>
      <c r="BR11" s="4" t="s">
        <v>82</v>
      </c>
      <c r="BS11" s="4" t="s">
        <v>83</v>
      </c>
      <c r="BT11" s="4" t="s">
        <v>84</v>
      </c>
      <c r="BU11" s="4" t="s">
        <v>85</v>
      </c>
      <c r="BV11" s="4" t="s">
        <v>86</v>
      </c>
      <c r="BW11" s="4" t="s">
        <v>87</v>
      </c>
      <c r="BX11" s="50" t="s">
        <v>120</v>
      </c>
    </row>
    <row r="12" spans="1:76" ht="15" x14ac:dyDescent="0.25">
      <c r="A12" s="6" t="s">
        <v>108</v>
      </c>
      <c r="B12" s="6" t="s">
        <v>88</v>
      </c>
      <c r="C12" s="7">
        <v>426773</v>
      </c>
      <c r="D12" s="9">
        <v>797.36</v>
      </c>
      <c r="E12" s="9">
        <v>28.39</v>
      </c>
      <c r="F12" s="9">
        <v>25.12</v>
      </c>
      <c r="G12" s="9">
        <v>372.41</v>
      </c>
      <c r="H12" s="9">
        <v>2285.48</v>
      </c>
      <c r="I12" s="9">
        <v>1423.52</v>
      </c>
      <c r="J12" s="7" t="s">
        <v>89</v>
      </c>
      <c r="K12" s="7" t="s">
        <v>89</v>
      </c>
      <c r="L12" s="7" t="s">
        <v>89</v>
      </c>
      <c r="M12" s="9">
        <v>214.16</v>
      </c>
      <c r="N12" s="9">
        <v>643.53</v>
      </c>
      <c r="O12" s="9">
        <v>204.56</v>
      </c>
      <c r="P12" s="9">
        <v>635.85</v>
      </c>
      <c r="Q12" s="9">
        <v>9229.27</v>
      </c>
      <c r="R12" s="9">
        <v>22855.3</v>
      </c>
      <c r="S12" s="9">
        <v>2772.64</v>
      </c>
      <c r="T12" s="9">
        <v>1016.68</v>
      </c>
      <c r="U12" s="9">
        <v>1610.6</v>
      </c>
      <c r="V12" s="9">
        <v>3188.46</v>
      </c>
      <c r="W12" s="9">
        <v>18265.7</v>
      </c>
      <c r="X12" s="9">
        <v>6845.14</v>
      </c>
      <c r="Y12" s="9">
        <v>17446.41</v>
      </c>
      <c r="Z12" s="9">
        <v>37566.120000000003</v>
      </c>
      <c r="AA12" s="9">
        <v>5762.83</v>
      </c>
      <c r="AB12" s="9">
        <v>3370.01</v>
      </c>
      <c r="AC12" s="7" t="s">
        <v>89</v>
      </c>
      <c r="AD12" s="7" t="s">
        <v>89</v>
      </c>
      <c r="AE12" s="9">
        <v>595.27</v>
      </c>
      <c r="AF12" s="9">
        <v>854.33</v>
      </c>
      <c r="AG12" s="9">
        <v>74.489999999999995</v>
      </c>
      <c r="AH12" s="9">
        <v>272.66000000000003</v>
      </c>
      <c r="AI12" s="9">
        <v>841.51</v>
      </c>
      <c r="AJ12" s="9">
        <v>360.18</v>
      </c>
      <c r="AK12" s="9">
        <v>5635.99</v>
      </c>
      <c r="AL12" s="9">
        <v>307.3</v>
      </c>
      <c r="AM12" s="9">
        <v>171.26</v>
      </c>
      <c r="AN12" s="9">
        <v>66.599999999999994</v>
      </c>
      <c r="AO12" s="7">
        <v>71</v>
      </c>
      <c r="AP12" s="9">
        <v>164.6</v>
      </c>
      <c r="AQ12" s="9">
        <v>45.62</v>
      </c>
      <c r="AR12" s="9">
        <v>32.74</v>
      </c>
      <c r="AS12" s="9">
        <v>1308.29</v>
      </c>
      <c r="AT12" s="9">
        <v>82.56</v>
      </c>
      <c r="AU12" s="7" t="s">
        <v>89</v>
      </c>
      <c r="AV12" s="7" t="s">
        <v>89</v>
      </c>
      <c r="AW12" s="9">
        <v>1496.9</v>
      </c>
      <c r="AX12" s="9">
        <v>15058.89</v>
      </c>
      <c r="AY12" s="9">
        <v>2229.91</v>
      </c>
      <c r="AZ12" s="9">
        <v>423.73</v>
      </c>
      <c r="BA12" s="9">
        <v>592.24</v>
      </c>
      <c r="BB12" s="9">
        <v>80.849999999999994</v>
      </c>
      <c r="BC12" s="9">
        <v>7396.76</v>
      </c>
      <c r="BD12" s="9">
        <v>6335.6</v>
      </c>
      <c r="BE12" s="9">
        <v>183259.48</v>
      </c>
      <c r="BF12" s="9">
        <v>393.69</v>
      </c>
      <c r="BG12" s="9">
        <v>772.91</v>
      </c>
      <c r="BH12" s="9">
        <v>814.94</v>
      </c>
      <c r="BI12" s="9">
        <v>90.38</v>
      </c>
      <c r="BJ12" s="9">
        <v>137.16999999999999</v>
      </c>
      <c r="BK12" s="9">
        <v>1414.93</v>
      </c>
      <c r="BL12" s="9">
        <v>4687.7299999999996</v>
      </c>
      <c r="BM12" s="9">
        <v>44095.95</v>
      </c>
      <c r="BN12" s="9">
        <v>8237.11</v>
      </c>
      <c r="BO12" s="9">
        <v>118.75</v>
      </c>
      <c r="BP12" s="7" t="s">
        <v>89</v>
      </c>
      <c r="BQ12" s="7" t="s">
        <v>89</v>
      </c>
      <c r="BR12" s="7" t="s">
        <v>89</v>
      </c>
      <c r="BS12" s="9">
        <v>834.36</v>
      </c>
      <c r="BT12" s="9">
        <v>41.77</v>
      </c>
      <c r="BU12" s="9">
        <v>753.08</v>
      </c>
      <c r="BV12" s="9">
        <v>19.12</v>
      </c>
      <c r="BW12" s="9">
        <v>42.85</v>
      </c>
      <c r="BX12" s="51">
        <v>22730.880000000001</v>
      </c>
    </row>
    <row r="13" spans="1:76" ht="15" x14ac:dyDescent="0.25">
      <c r="A13" s="6" t="s">
        <v>109</v>
      </c>
      <c r="B13" s="6" t="s">
        <v>90</v>
      </c>
      <c r="C13" s="10">
        <v>370614.89</v>
      </c>
      <c r="D13" s="10">
        <v>723.04</v>
      </c>
      <c r="E13" s="10">
        <v>23.76</v>
      </c>
      <c r="F13" s="10">
        <v>22.91</v>
      </c>
      <c r="G13" s="10">
        <v>278.26</v>
      </c>
      <c r="H13" s="10">
        <v>2054.11</v>
      </c>
      <c r="I13" s="10">
        <v>1349.49</v>
      </c>
      <c r="J13" s="8" t="s">
        <v>89</v>
      </c>
      <c r="K13" s="8" t="s">
        <v>89</v>
      </c>
      <c r="L13" s="8" t="s">
        <v>89</v>
      </c>
      <c r="M13" s="10">
        <v>177.67</v>
      </c>
      <c r="N13" s="10">
        <v>476.75</v>
      </c>
      <c r="O13" s="10">
        <v>174.39</v>
      </c>
      <c r="P13" s="10">
        <v>609.5</v>
      </c>
      <c r="Q13" s="10">
        <v>8541.57</v>
      </c>
      <c r="R13" s="10">
        <v>19054.25</v>
      </c>
      <c r="S13" s="10">
        <v>2491.69</v>
      </c>
      <c r="T13" s="10">
        <v>918.78</v>
      </c>
      <c r="U13" s="10">
        <v>1409.2</v>
      </c>
      <c r="V13" s="10">
        <v>2534.91</v>
      </c>
      <c r="W13" s="10">
        <v>16852.34</v>
      </c>
      <c r="X13" s="10">
        <v>6017.2</v>
      </c>
      <c r="Y13" s="10">
        <v>15039.21</v>
      </c>
      <c r="Z13" s="10">
        <v>33467.919999999998</v>
      </c>
      <c r="AA13" s="10">
        <v>5185.8599999999997</v>
      </c>
      <c r="AB13" s="10">
        <v>2756.99</v>
      </c>
      <c r="AC13" s="8" t="s">
        <v>89</v>
      </c>
      <c r="AD13" s="8" t="s">
        <v>89</v>
      </c>
      <c r="AE13" s="10">
        <v>447.67</v>
      </c>
      <c r="AF13" s="10">
        <v>698.5</v>
      </c>
      <c r="AG13" s="10">
        <v>65.14</v>
      </c>
      <c r="AH13" s="10">
        <v>226.71</v>
      </c>
      <c r="AI13" s="10">
        <v>704.49</v>
      </c>
      <c r="AJ13" s="10">
        <v>333.42</v>
      </c>
      <c r="AK13" s="10">
        <v>4471.53</v>
      </c>
      <c r="AL13" s="10">
        <v>268.42</v>
      </c>
      <c r="AM13" s="10">
        <v>160.27000000000001</v>
      </c>
      <c r="AN13" s="10">
        <v>61.41</v>
      </c>
      <c r="AO13" s="8">
        <v>71</v>
      </c>
      <c r="AP13" s="10">
        <v>143.24</v>
      </c>
      <c r="AQ13" s="10">
        <v>42.29</v>
      </c>
      <c r="AR13" s="10">
        <v>26.41</v>
      </c>
      <c r="AS13" s="10">
        <v>780.99</v>
      </c>
      <c r="AT13" s="10">
        <v>61.09</v>
      </c>
      <c r="AU13" s="8" t="s">
        <v>89</v>
      </c>
      <c r="AV13" s="8" t="s">
        <v>89</v>
      </c>
      <c r="AW13" s="10">
        <v>1086.94</v>
      </c>
      <c r="AX13" s="10">
        <v>13916.36</v>
      </c>
      <c r="AY13" s="10">
        <v>1804.51</v>
      </c>
      <c r="AZ13" s="10">
        <v>389.79</v>
      </c>
      <c r="BA13" s="10">
        <v>441.48</v>
      </c>
      <c r="BB13" s="10">
        <v>62.43</v>
      </c>
      <c r="BC13" s="10">
        <v>7169.95</v>
      </c>
      <c r="BD13" s="10">
        <v>5558.23</v>
      </c>
      <c r="BE13" s="10">
        <v>156522.85</v>
      </c>
      <c r="BF13" s="10">
        <v>254.4</v>
      </c>
      <c r="BG13" s="10">
        <v>470.06</v>
      </c>
      <c r="BH13" s="10">
        <v>770.69</v>
      </c>
      <c r="BI13" s="10">
        <v>72.41</v>
      </c>
      <c r="BJ13" s="10">
        <v>112.19</v>
      </c>
      <c r="BK13" s="10">
        <v>1369.81</v>
      </c>
      <c r="BL13" s="10">
        <v>4246.9399999999996</v>
      </c>
      <c r="BM13" s="10">
        <v>38461.410000000003</v>
      </c>
      <c r="BN13" s="10">
        <v>7671.56</v>
      </c>
      <c r="BO13" s="10">
        <v>63.18</v>
      </c>
      <c r="BP13" s="8" t="s">
        <v>89</v>
      </c>
      <c r="BQ13" s="8" t="s">
        <v>89</v>
      </c>
      <c r="BR13" s="8" t="s">
        <v>89</v>
      </c>
      <c r="BS13" s="10">
        <v>695.04</v>
      </c>
      <c r="BT13" s="10">
        <v>39.01</v>
      </c>
      <c r="BU13" s="10">
        <v>656.44</v>
      </c>
      <c r="BV13" s="10">
        <v>17.170000000000002</v>
      </c>
      <c r="BW13" s="10">
        <v>39.71</v>
      </c>
      <c r="BX13" s="52">
        <v>24454.99</v>
      </c>
    </row>
    <row r="14" spans="1:76" s="15" customFormat="1" ht="15" x14ac:dyDescent="0.25">
      <c r="A14" s="6" t="s">
        <v>91</v>
      </c>
      <c r="B14" s="13" t="s">
        <v>91</v>
      </c>
      <c r="C14" s="16">
        <v>24659.9</v>
      </c>
      <c r="D14" s="17">
        <v>28</v>
      </c>
      <c r="E14" s="17">
        <v>0</v>
      </c>
      <c r="F14" s="16">
        <v>0.2</v>
      </c>
      <c r="G14" s="16">
        <v>3.4</v>
      </c>
      <c r="H14" s="16">
        <v>145.19999999999999</v>
      </c>
      <c r="I14" s="16">
        <v>29.5</v>
      </c>
      <c r="J14" s="16">
        <v>25.7</v>
      </c>
      <c r="K14" s="16">
        <v>3.7</v>
      </c>
      <c r="L14" s="16">
        <v>0.1</v>
      </c>
      <c r="M14" s="16">
        <v>4.3</v>
      </c>
      <c r="N14" s="16">
        <v>15.2</v>
      </c>
      <c r="O14" s="16">
        <v>1.9</v>
      </c>
      <c r="P14" s="16">
        <v>24.9</v>
      </c>
      <c r="Q14" s="17">
        <v>343</v>
      </c>
      <c r="R14" s="16">
        <v>5683.7</v>
      </c>
      <c r="S14" s="16">
        <v>99.3</v>
      </c>
      <c r="T14" s="16">
        <v>56.5</v>
      </c>
      <c r="U14" s="16">
        <v>138.9</v>
      </c>
      <c r="V14" s="17">
        <v>84</v>
      </c>
      <c r="W14" s="16">
        <v>374.8</v>
      </c>
      <c r="X14" s="17">
        <v>181</v>
      </c>
      <c r="Y14" s="16">
        <v>359.3</v>
      </c>
      <c r="Z14" s="16">
        <v>110.1</v>
      </c>
      <c r="AA14" s="16">
        <v>63.5</v>
      </c>
      <c r="AB14" s="16">
        <v>56.1</v>
      </c>
      <c r="AC14" s="16">
        <v>11.6</v>
      </c>
      <c r="AD14" s="16">
        <v>44.5</v>
      </c>
      <c r="AE14" s="16">
        <v>28.4</v>
      </c>
      <c r="AF14" s="16">
        <v>30.6</v>
      </c>
      <c r="AG14" s="16">
        <v>6.4</v>
      </c>
      <c r="AH14" s="16">
        <v>42.9</v>
      </c>
      <c r="AI14" s="16">
        <v>68.3</v>
      </c>
      <c r="AJ14" s="16">
        <v>235.4</v>
      </c>
      <c r="AK14" s="16">
        <v>584.4</v>
      </c>
      <c r="AL14" s="17">
        <v>9</v>
      </c>
      <c r="AM14" s="16">
        <v>17.8</v>
      </c>
      <c r="AN14" s="16">
        <v>3.3</v>
      </c>
      <c r="AO14" s="17">
        <v>0</v>
      </c>
      <c r="AP14" s="16">
        <v>42.8</v>
      </c>
      <c r="AQ14" s="17">
        <v>0</v>
      </c>
      <c r="AR14" s="16">
        <v>2.6</v>
      </c>
      <c r="AS14" s="16">
        <v>70.8</v>
      </c>
      <c r="AT14" s="16">
        <v>4.7</v>
      </c>
      <c r="AU14" s="16">
        <v>2.7</v>
      </c>
      <c r="AV14" s="17">
        <v>2</v>
      </c>
      <c r="AW14" s="16">
        <v>125.7</v>
      </c>
      <c r="AX14" s="16">
        <v>1450.9</v>
      </c>
      <c r="AY14" s="16">
        <v>335.9</v>
      </c>
      <c r="AZ14" s="16">
        <v>114.3</v>
      </c>
      <c r="BA14" s="16">
        <v>60.3</v>
      </c>
      <c r="BB14" s="16">
        <v>0.6</v>
      </c>
      <c r="BC14" s="16">
        <v>673.1</v>
      </c>
      <c r="BD14" s="16">
        <v>713.8</v>
      </c>
      <c r="BE14" s="16">
        <v>4174.2</v>
      </c>
      <c r="BF14" s="16">
        <v>58.9</v>
      </c>
      <c r="BG14" s="16">
        <v>59.8</v>
      </c>
      <c r="BH14" s="16">
        <v>552.9</v>
      </c>
      <c r="BI14" s="16">
        <v>20.9</v>
      </c>
      <c r="BJ14" s="16">
        <v>0.3</v>
      </c>
      <c r="BK14" s="16">
        <v>247.7</v>
      </c>
      <c r="BL14" s="16">
        <v>1666.1</v>
      </c>
      <c r="BM14" s="16">
        <v>5218.8999999999996</v>
      </c>
      <c r="BN14" s="16">
        <v>182.6</v>
      </c>
      <c r="BO14" s="16">
        <v>0.9</v>
      </c>
      <c r="BP14" s="16">
        <v>3.9</v>
      </c>
      <c r="BQ14" s="16">
        <v>0.3</v>
      </c>
      <c r="BR14" s="16">
        <v>0.7</v>
      </c>
      <c r="BS14" s="16">
        <v>4.9000000000000004</v>
      </c>
      <c r="BT14" s="17">
        <v>0</v>
      </c>
      <c r="BU14" s="16">
        <v>20.399999999999999</v>
      </c>
      <c r="BV14" s="16">
        <v>26.2</v>
      </c>
      <c r="BW14" s="16">
        <v>0.4</v>
      </c>
      <c r="BX14" s="51">
        <v>9429.1</v>
      </c>
    </row>
    <row r="15" spans="1:76" ht="15" x14ac:dyDescent="0.25">
      <c r="A15" s="13" t="s">
        <v>92</v>
      </c>
      <c r="B15" s="6" t="s">
        <v>92</v>
      </c>
      <c r="C15" s="10">
        <v>5877.47</v>
      </c>
      <c r="D15" s="10">
        <v>9.73</v>
      </c>
      <c r="E15" s="10">
        <v>1.1000000000000001</v>
      </c>
      <c r="F15" s="10">
        <v>0.33</v>
      </c>
      <c r="G15" s="10">
        <v>2.36</v>
      </c>
      <c r="H15" s="10">
        <v>15.96</v>
      </c>
      <c r="I15" s="10">
        <v>16.73</v>
      </c>
      <c r="J15" s="10">
        <v>14.08</v>
      </c>
      <c r="K15" s="10">
        <v>1.67</v>
      </c>
      <c r="L15" s="10">
        <v>0.98</v>
      </c>
      <c r="M15" s="10">
        <v>2.16</v>
      </c>
      <c r="N15" s="10">
        <v>5.58</v>
      </c>
      <c r="O15" s="10">
        <v>0.61</v>
      </c>
      <c r="P15" s="10">
        <v>0.49</v>
      </c>
      <c r="Q15" s="10">
        <v>59.88</v>
      </c>
      <c r="R15" s="10">
        <v>67.33</v>
      </c>
      <c r="S15" s="10">
        <v>73.11</v>
      </c>
      <c r="T15" s="10">
        <v>30.04</v>
      </c>
      <c r="U15" s="10">
        <v>11.97</v>
      </c>
      <c r="V15" s="10">
        <v>77.55</v>
      </c>
      <c r="W15" s="10">
        <v>186.31</v>
      </c>
      <c r="X15" s="10">
        <v>301.23</v>
      </c>
      <c r="Y15" s="10">
        <v>234.63</v>
      </c>
      <c r="Z15" s="10">
        <v>1340.31</v>
      </c>
      <c r="AA15" s="10">
        <v>159.24</v>
      </c>
      <c r="AB15" s="10">
        <v>35.659999999999997</v>
      </c>
      <c r="AC15" s="10">
        <v>2.97</v>
      </c>
      <c r="AD15" s="10">
        <v>32.69</v>
      </c>
      <c r="AE15" s="10">
        <v>93.95</v>
      </c>
      <c r="AF15" s="10">
        <v>26.74</v>
      </c>
      <c r="AG15" s="10">
        <v>0.49</v>
      </c>
      <c r="AH15" s="10">
        <v>6.64</v>
      </c>
      <c r="AI15" s="10">
        <v>31.67</v>
      </c>
      <c r="AJ15" s="10">
        <v>5.17</v>
      </c>
      <c r="AK15" s="10">
        <v>83.45</v>
      </c>
      <c r="AL15" s="10">
        <v>5.37</v>
      </c>
      <c r="AM15" s="10">
        <v>0.45</v>
      </c>
      <c r="AN15" s="8">
        <v>0</v>
      </c>
      <c r="AO15" s="8">
        <v>0</v>
      </c>
      <c r="AP15" s="10">
        <v>0.08</v>
      </c>
      <c r="AQ15" s="8">
        <v>0</v>
      </c>
      <c r="AR15" s="8">
        <v>0</v>
      </c>
      <c r="AS15" s="10">
        <v>15.83</v>
      </c>
      <c r="AT15" s="10">
        <v>0.28000000000000003</v>
      </c>
      <c r="AU15" s="10">
        <v>0.28000000000000003</v>
      </c>
      <c r="AV15" s="8">
        <v>0</v>
      </c>
      <c r="AW15" s="10">
        <v>7.98</v>
      </c>
      <c r="AX15" s="10">
        <v>123.79</v>
      </c>
      <c r="AY15" s="10">
        <v>127.29</v>
      </c>
      <c r="AZ15" s="10">
        <v>4.8</v>
      </c>
      <c r="BA15" s="10">
        <v>1.1399999999999999</v>
      </c>
      <c r="BB15" s="10">
        <v>2.97</v>
      </c>
      <c r="BC15" s="10">
        <v>16.73</v>
      </c>
      <c r="BD15" s="10">
        <v>193.89</v>
      </c>
      <c r="BE15" s="10">
        <v>1275.54</v>
      </c>
      <c r="BF15" s="10">
        <v>13.11</v>
      </c>
      <c r="BG15" s="10">
        <v>8.06</v>
      </c>
      <c r="BH15" s="10">
        <v>10.83</v>
      </c>
      <c r="BI15" s="10">
        <v>0.04</v>
      </c>
      <c r="BJ15" s="10">
        <v>0.69</v>
      </c>
      <c r="BK15" s="10">
        <v>2.73</v>
      </c>
      <c r="BL15" s="10">
        <v>43.31</v>
      </c>
      <c r="BM15" s="10">
        <v>977.57</v>
      </c>
      <c r="BN15" s="10">
        <v>87.19</v>
      </c>
      <c r="BO15" s="10">
        <v>0.08</v>
      </c>
      <c r="BP15" s="10">
        <v>0.33</v>
      </c>
      <c r="BQ15" s="10">
        <v>60.86</v>
      </c>
      <c r="BR15" s="8">
        <v>0</v>
      </c>
      <c r="BS15" s="10">
        <v>61.18</v>
      </c>
      <c r="BT15" s="10">
        <v>1.47</v>
      </c>
      <c r="BU15" s="10">
        <v>13.47</v>
      </c>
      <c r="BV15" s="10">
        <v>1.18</v>
      </c>
      <c r="BW15" s="8">
        <v>0</v>
      </c>
      <c r="BX15" s="53">
        <v>1175</v>
      </c>
    </row>
    <row r="16" spans="1:76" ht="15" x14ac:dyDescent="0.25">
      <c r="A16" s="6" t="s">
        <v>93</v>
      </c>
      <c r="B16" s="6" t="s">
        <v>93</v>
      </c>
      <c r="C16" s="9">
        <v>18950.400000000001</v>
      </c>
      <c r="D16" s="9">
        <v>37.57</v>
      </c>
      <c r="E16" s="9">
        <v>0.51</v>
      </c>
      <c r="F16" s="7">
        <v>0</v>
      </c>
      <c r="G16" s="9">
        <v>12.57</v>
      </c>
      <c r="H16" s="9">
        <v>177.2</v>
      </c>
      <c r="I16" s="9">
        <v>8.56</v>
      </c>
      <c r="J16" s="9">
        <v>4.12</v>
      </c>
      <c r="K16" s="9">
        <v>4.91</v>
      </c>
      <c r="L16" s="9">
        <v>0.03</v>
      </c>
      <c r="M16" s="9">
        <v>5.03</v>
      </c>
      <c r="N16" s="9">
        <v>1.54</v>
      </c>
      <c r="O16" s="7">
        <v>0</v>
      </c>
      <c r="P16" s="9">
        <v>0.15</v>
      </c>
      <c r="Q16" s="9">
        <v>699.4</v>
      </c>
      <c r="R16" s="9">
        <v>3384.71</v>
      </c>
      <c r="S16" s="9">
        <v>31.18</v>
      </c>
      <c r="T16" s="9">
        <v>7.4</v>
      </c>
      <c r="U16" s="9">
        <v>5.12</v>
      </c>
      <c r="V16" s="9">
        <v>30.43</v>
      </c>
      <c r="W16" s="9">
        <v>561.49</v>
      </c>
      <c r="X16" s="9">
        <v>80.64</v>
      </c>
      <c r="Y16" s="9">
        <v>927.81</v>
      </c>
      <c r="Z16" s="9">
        <v>3.53</v>
      </c>
      <c r="AA16" s="9">
        <v>20.67</v>
      </c>
      <c r="AB16" s="9">
        <v>510.54</v>
      </c>
      <c r="AC16" s="9">
        <v>11.66</v>
      </c>
      <c r="AD16" s="9">
        <v>731.81</v>
      </c>
      <c r="AE16" s="9">
        <v>25.38</v>
      </c>
      <c r="AF16" s="9">
        <v>27.71</v>
      </c>
      <c r="AG16" s="9">
        <v>0.9</v>
      </c>
      <c r="AH16" s="9">
        <v>1.98</v>
      </c>
      <c r="AI16" s="9">
        <v>13.99</v>
      </c>
      <c r="AJ16" s="9">
        <v>26.99</v>
      </c>
      <c r="AK16" s="9">
        <v>823.14</v>
      </c>
      <c r="AL16" s="9">
        <v>167.4</v>
      </c>
      <c r="AM16" s="9">
        <v>0.99</v>
      </c>
      <c r="AN16" s="9">
        <v>29.5</v>
      </c>
      <c r="AO16" s="9">
        <v>1.33</v>
      </c>
      <c r="AP16" s="9">
        <v>0.22</v>
      </c>
      <c r="AQ16" s="9">
        <v>1.57</v>
      </c>
      <c r="AR16" s="9">
        <v>7.46</v>
      </c>
      <c r="AS16" s="9">
        <v>95.57</v>
      </c>
      <c r="AT16" s="9">
        <v>1.72</v>
      </c>
      <c r="AU16" s="9">
        <v>45.54</v>
      </c>
      <c r="AV16" s="9">
        <v>17.88</v>
      </c>
      <c r="AW16" s="9">
        <v>28.25</v>
      </c>
      <c r="AX16" s="9">
        <v>104.86</v>
      </c>
      <c r="AY16" s="9">
        <v>34.409999999999997</v>
      </c>
      <c r="AZ16" s="9">
        <v>14.79</v>
      </c>
      <c r="BA16" s="9">
        <v>5.27</v>
      </c>
      <c r="BB16" s="9">
        <v>17.91</v>
      </c>
      <c r="BC16" s="9">
        <v>126.11</v>
      </c>
      <c r="BD16" s="9">
        <v>290.3</v>
      </c>
      <c r="BE16" s="9">
        <v>6686.64</v>
      </c>
      <c r="BF16" s="9">
        <v>3.1</v>
      </c>
      <c r="BG16" s="9">
        <v>15.82</v>
      </c>
      <c r="BH16" s="9">
        <v>194.23</v>
      </c>
      <c r="BI16" s="9">
        <v>4.47</v>
      </c>
      <c r="BJ16" s="7">
        <v>0</v>
      </c>
      <c r="BK16" s="9">
        <v>0.23</v>
      </c>
      <c r="BL16" s="9">
        <v>116.95</v>
      </c>
      <c r="BM16" s="9">
        <v>2200.87</v>
      </c>
      <c r="BN16" s="9">
        <v>319.83</v>
      </c>
      <c r="BO16" s="9">
        <v>23.6</v>
      </c>
      <c r="BP16" s="9">
        <v>31.13</v>
      </c>
      <c r="BQ16" s="9">
        <v>18.43</v>
      </c>
      <c r="BR16" s="9">
        <v>8.59</v>
      </c>
      <c r="BS16" s="7">
        <v>27</v>
      </c>
      <c r="BT16" s="9">
        <v>4.6500000000000004</v>
      </c>
      <c r="BU16" s="9">
        <v>43.9</v>
      </c>
      <c r="BV16" s="9">
        <v>0.13</v>
      </c>
      <c r="BW16" s="9">
        <v>6.14</v>
      </c>
      <c r="BX16" s="51">
        <v>7814.31</v>
      </c>
    </row>
    <row r="17" spans="1:76" ht="15" x14ac:dyDescent="0.25">
      <c r="A17" s="6" t="s">
        <v>94</v>
      </c>
      <c r="B17" s="6" t="s">
        <v>94</v>
      </c>
      <c r="C17" s="8">
        <v>123871</v>
      </c>
      <c r="D17" s="8">
        <v>235</v>
      </c>
      <c r="E17" s="8">
        <v>0</v>
      </c>
      <c r="F17" s="8">
        <v>0</v>
      </c>
      <c r="G17" s="8">
        <v>6</v>
      </c>
      <c r="H17" s="8">
        <v>284</v>
      </c>
      <c r="I17" s="8">
        <v>122</v>
      </c>
      <c r="J17" s="8" t="s">
        <v>89</v>
      </c>
      <c r="K17" s="8" t="s">
        <v>89</v>
      </c>
      <c r="L17" s="8" t="s">
        <v>89</v>
      </c>
      <c r="M17" s="8">
        <v>6</v>
      </c>
      <c r="N17" s="8">
        <v>85</v>
      </c>
      <c r="O17" s="8">
        <v>87</v>
      </c>
      <c r="P17" s="8">
        <v>147</v>
      </c>
      <c r="Q17" s="8">
        <v>4099</v>
      </c>
      <c r="R17" s="8">
        <v>5437</v>
      </c>
      <c r="S17" s="8">
        <v>1354</v>
      </c>
      <c r="T17" s="8">
        <v>349</v>
      </c>
      <c r="U17" s="8">
        <v>436</v>
      </c>
      <c r="V17" s="8">
        <v>1018</v>
      </c>
      <c r="W17" s="8">
        <v>9632</v>
      </c>
      <c r="X17" s="8">
        <v>3131</v>
      </c>
      <c r="Y17" s="8">
        <v>7549</v>
      </c>
      <c r="Z17" s="8">
        <v>27020</v>
      </c>
      <c r="AA17" s="8">
        <v>1752</v>
      </c>
      <c r="AB17" s="8">
        <v>1543</v>
      </c>
      <c r="AC17" s="8" t="s">
        <v>89</v>
      </c>
      <c r="AD17" s="8" t="s">
        <v>89</v>
      </c>
      <c r="AE17" s="8">
        <v>66</v>
      </c>
      <c r="AF17" s="8">
        <v>117</v>
      </c>
      <c r="AG17" s="8">
        <v>2</v>
      </c>
      <c r="AH17" s="8">
        <v>18</v>
      </c>
      <c r="AI17" s="8">
        <v>72</v>
      </c>
      <c r="AJ17" s="8">
        <v>2</v>
      </c>
      <c r="AK17" s="8">
        <v>338</v>
      </c>
      <c r="AL17" s="8">
        <v>0</v>
      </c>
      <c r="AM17" s="8">
        <v>29</v>
      </c>
      <c r="AN17" s="8">
        <v>46</v>
      </c>
      <c r="AO17" s="8">
        <v>12</v>
      </c>
      <c r="AP17" s="8">
        <v>0</v>
      </c>
      <c r="AQ17" s="8">
        <v>18</v>
      </c>
      <c r="AR17" s="8">
        <v>0</v>
      </c>
      <c r="AS17" s="8">
        <v>0</v>
      </c>
      <c r="AT17" s="8">
        <v>0</v>
      </c>
      <c r="AU17" s="8" t="s">
        <v>89</v>
      </c>
      <c r="AV17" s="8" t="s">
        <v>89</v>
      </c>
      <c r="AW17" s="8">
        <v>167</v>
      </c>
      <c r="AX17" s="8">
        <v>5891</v>
      </c>
      <c r="AY17" s="8">
        <v>91</v>
      </c>
      <c r="AZ17" s="8">
        <v>63</v>
      </c>
      <c r="BA17" s="8">
        <v>112</v>
      </c>
      <c r="BB17" s="8" t="s">
        <v>89</v>
      </c>
      <c r="BC17" s="8">
        <v>238</v>
      </c>
      <c r="BD17" s="8">
        <v>2226</v>
      </c>
      <c r="BE17" s="8">
        <v>29815</v>
      </c>
      <c r="BF17" s="8">
        <v>9</v>
      </c>
      <c r="BG17" s="8">
        <v>31</v>
      </c>
      <c r="BH17" s="8">
        <v>0</v>
      </c>
      <c r="BI17" s="8">
        <v>0</v>
      </c>
      <c r="BJ17" s="8">
        <v>0</v>
      </c>
      <c r="BK17" s="8">
        <v>60</v>
      </c>
      <c r="BL17" s="8">
        <v>1029</v>
      </c>
      <c r="BM17" s="8">
        <v>14299</v>
      </c>
      <c r="BN17" s="8">
        <v>4427</v>
      </c>
      <c r="BO17" s="8">
        <v>0</v>
      </c>
      <c r="BP17" s="8" t="s">
        <v>89</v>
      </c>
      <c r="BQ17" s="8" t="s">
        <v>89</v>
      </c>
      <c r="BR17" s="8" t="s">
        <v>89</v>
      </c>
      <c r="BS17" s="8">
        <v>389</v>
      </c>
      <c r="BT17" s="8">
        <v>0</v>
      </c>
      <c r="BU17" s="8">
        <v>5</v>
      </c>
      <c r="BV17" s="8">
        <v>0</v>
      </c>
      <c r="BW17" s="8">
        <v>7</v>
      </c>
      <c r="BX17" s="53">
        <v>25255</v>
      </c>
    </row>
    <row r="18" spans="1:76" ht="15" x14ac:dyDescent="0.25">
      <c r="A18" s="6" t="s">
        <v>95</v>
      </c>
      <c r="B18" s="6" t="s">
        <v>95</v>
      </c>
      <c r="C18" s="10">
        <v>3705.05</v>
      </c>
      <c r="D18" s="10">
        <v>2.04</v>
      </c>
      <c r="E18" s="8">
        <v>0</v>
      </c>
      <c r="F18" s="10">
        <v>4.45</v>
      </c>
      <c r="G18" s="10">
        <v>2.59</v>
      </c>
      <c r="H18" s="10">
        <v>40.44</v>
      </c>
      <c r="I18" s="10">
        <v>4.97</v>
      </c>
      <c r="J18" s="8" t="s">
        <v>89</v>
      </c>
      <c r="K18" s="8" t="s">
        <v>89</v>
      </c>
      <c r="L18" s="8" t="s">
        <v>89</v>
      </c>
      <c r="M18" s="10">
        <v>2.37</v>
      </c>
      <c r="N18" s="10">
        <v>3.77</v>
      </c>
      <c r="O18" s="10">
        <v>1.75</v>
      </c>
      <c r="P18" s="10">
        <v>66.27</v>
      </c>
      <c r="Q18" s="10">
        <v>28.08</v>
      </c>
      <c r="R18" s="10">
        <v>140.13</v>
      </c>
      <c r="S18" s="10">
        <v>10.17</v>
      </c>
      <c r="T18" s="10">
        <v>13.03</v>
      </c>
      <c r="U18" s="10">
        <v>25.53</v>
      </c>
      <c r="V18" s="10">
        <v>35.81</v>
      </c>
      <c r="W18" s="10">
        <v>19.52</v>
      </c>
      <c r="X18" s="10">
        <v>27.86</v>
      </c>
      <c r="Y18" s="10">
        <v>8.16</v>
      </c>
      <c r="Z18" s="10">
        <v>0.56999999999999995</v>
      </c>
      <c r="AA18" s="10">
        <v>1.91</v>
      </c>
      <c r="AB18" s="10">
        <v>4.62</v>
      </c>
      <c r="AC18" s="8" t="s">
        <v>89</v>
      </c>
      <c r="AD18" s="8" t="s">
        <v>89</v>
      </c>
      <c r="AE18" s="10">
        <v>3.85</v>
      </c>
      <c r="AF18" s="10">
        <v>9.94</v>
      </c>
      <c r="AG18" s="10">
        <v>0.9</v>
      </c>
      <c r="AH18" s="10">
        <v>9.56</v>
      </c>
      <c r="AI18" s="10">
        <v>15.75</v>
      </c>
      <c r="AJ18" s="8">
        <v>0</v>
      </c>
      <c r="AK18" s="10">
        <v>119.81</v>
      </c>
      <c r="AL18" s="10">
        <v>1.18</v>
      </c>
      <c r="AM18" s="10">
        <v>35.17</v>
      </c>
      <c r="AN18" s="10">
        <v>0.26</v>
      </c>
      <c r="AO18" s="10">
        <v>0.32</v>
      </c>
      <c r="AP18" s="10">
        <v>6.96</v>
      </c>
      <c r="AQ18" s="10">
        <v>1.48</v>
      </c>
      <c r="AR18" s="8">
        <v>0</v>
      </c>
      <c r="AS18" s="10">
        <v>34.409999999999997</v>
      </c>
      <c r="AT18" s="10">
        <v>1.92</v>
      </c>
      <c r="AU18" s="8" t="s">
        <v>89</v>
      </c>
      <c r="AV18" s="8" t="s">
        <v>89</v>
      </c>
      <c r="AW18" s="10">
        <v>22.59</v>
      </c>
      <c r="AX18" s="10">
        <v>194.47</v>
      </c>
      <c r="AY18" s="10">
        <v>36.94</v>
      </c>
      <c r="AZ18" s="10">
        <v>4.76</v>
      </c>
      <c r="BA18" s="10">
        <v>0.82</v>
      </c>
      <c r="BB18" s="10">
        <v>0.15</v>
      </c>
      <c r="BC18" s="10">
        <v>17.940000000000001</v>
      </c>
      <c r="BD18" s="10">
        <v>27.12</v>
      </c>
      <c r="BE18" s="10">
        <v>1468.23</v>
      </c>
      <c r="BF18" s="10">
        <v>1.25</v>
      </c>
      <c r="BG18" s="10">
        <v>0.41</v>
      </c>
      <c r="BH18" s="10">
        <v>4.5999999999999996</v>
      </c>
      <c r="BI18" s="8">
        <v>0</v>
      </c>
      <c r="BJ18" s="8">
        <v>0</v>
      </c>
      <c r="BK18" s="10">
        <v>1.77</v>
      </c>
      <c r="BL18" s="10">
        <v>201.62</v>
      </c>
      <c r="BM18" s="8">
        <v>734</v>
      </c>
      <c r="BN18" s="10">
        <v>296.27999999999997</v>
      </c>
      <c r="BO18" s="8">
        <v>0</v>
      </c>
      <c r="BP18" s="8" t="s">
        <v>89</v>
      </c>
      <c r="BQ18" s="8" t="s">
        <v>89</v>
      </c>
      <c r="BR18" s="8" t="s">
        <v>89</v>
      </c>
      <c r="BS18" s="10">
        <v>2.67</v>
      </c>
      <c r="BT18" s="8">
        <v>0</v>
      </c>
      <c r="BU18" s="10">
        <v>3.87</v>
      </c>
      <c r="BV18" s="8">
        <v>0</v>
      </c>
      <c r="BW18" s="8">
        <v>0</v>
      </c>
      <c r="BX18" s="52">
        <v>90.48</v>
      </c>
    </row>
    <row r="19" spans="1:76" ht="15" x14ac:dyDescent="0.25">
      <c r="A19" s="6" t="s">
        <v>96</v>
      </c>
      <c r="B19" s="6" t="s">
        <v>96</v>
      </c>
      <c r="C19" s="9">
        <v>25663.7</v>
      </c>
      <c r="D19" s="9">
        <v>74.400000000000006</v>
      </c>
      <c r="E19" s="9">
        <v>3.3</v>
      </c>
      <c r="F19" s="9">
        <v>5.3</v>
      </c>
      <c r="G19" s="9">
        <v>14.1</v>
      </c>
      <c r="H19" s="9">
        <v>265.8</v>
      </c>
      <c r="I19" s="9">
        <v>47.1</v>
      </c>
      <c r="J19" s="7" t="s">
        <v>89</v>
      </c>
      <c r="K19" s="7" t="s">
        <v>89</v>
      </c>
      <c r="L19" s="7" t="s">
        <v>89</v>
      </c>
      <c r="M19" s="9">
        <v>24.3</v>
      </c>
      <c r="N19" s="9">
        <v>19.5</v>
      </c>
      <c r="O19" s="9">
        <v>22.5</v>
      </c>
      <c r="P19" s="9">
        <v>72.7</v>
      </c>
      <c r="Q19" s="9">
        <v>364.8</v>
      </c>
      <c r="R19" s="9">
        <v>802.9</v>
      </c>
      <c r="S19" s="9">
        <v>103.8</v>
      </c>
      <c r="T19" s="9">
        <v>44.5</v>
      </c>
      <c r="U19" s="9">
        <v>74.7</v>
      </c>
      <c r="V19" s="9">
        <v>138.6</v>
      </c>
      <c r="W19" s="9">
        <v>211.1</v>
      </c>
      <c r="X19" s="9">
        <v>176.6</v>
      </c>
      <c r="Y19" s="7">
        <v>269</v>
      </c>
      <c r="Z19" s="9">
        <v>1083.8</v>
      </c>
      <c r="AA19" s="9">
        <v>794.4</v>
      </c>
      <c r="AB19" s="9">
        <v>83.1</v>
      </c>
      <c r="AC19" s="7" t="s">
        <v>89</v>
      </c>
      <c r="AD19" s="7" t="s">
        <v>89</v>
      </c>
      <c r="AE19" s="9">
        <v>22.6</v>
      </c>
      <c r="AF19" s="9">
        <v>132.9</v>
      </c>
      <c r="AG19" s="7">
        <v>20</v>
      </c>
      <c r="AH19" s="9">
        <v>34.9</v>
      </c>
      <c r="AI19" s="9">
        <v>100.3</v>
      </c>
      <c r="AJ19" s="9">
        <v>21.9</v>
      </c>
      <c r="AK19" s="9">
        <v>431.6</v>
      </c>
      <c r="AL19" s="9">
        <v>43.1</v>
      </c>
      <c r="AM19" s="9">
        <v>16.8</v>
      </c>
      <c r="AN19" s="9">
        <v>3.9</v>
      </c>
      <c r="AO19" s="9">
        <v>29.9</v>
      </c>
      <c r="AP19" s="7">
        <v>32</v>
      </c>
      <c r="AQ19" s="9">
        <v>1.4</v>
      </c>
      <c r="AR19" s="9">
        <v>5.2</v>
      </c>
      <c r="AS19" s="9">
        <v>73.2</v>
      </c>
      <c r="AT19" s="9">
        <v>22.7</v>
      </c>
      <c r="AU19" s="7" t="s">
        <v>89</v>
      </c>
      <c r="AV19" s="7" t="s">
        <v>89</v>
      </c>
      <c r="AW19" s="9">
        <v>217.8</v>
      </c>
      <c r="AX19" s="9">
        <v>1366.7</v>
      </c>
      <c r="AY19" s="9">
        <v>44.5</v>
      </c>
      <c r="AZ19" s="9">
        <v>27.9</v>
      </c>
      <c r="BA19" s="9">
        <v>17.899999999999999</v>
      </c>
      <c r="BB19" s="9">
        <v>13.6</v>
      </c>
      <c r="BC19" s="9">
        <v>230.4</v>
      </c>
      <c r="BD19" s="9">
        <v>698.1</v>
      </c>
      <c r="BE19" s="9">
        <v>10801.3</v>
      </c>
      <c r="BF19" s="9">
        <v>42.8</v>
      </c>
      <c r="BG19" s="9">
        <v>66.5</v>
      </c>
      <c r="BH19" s="9">
        <v>14.4</v>
      </c>
      <c r="BI19" s="9">
        <v>3.5</v>
      </c>
      <c r="BJ19" s="7">
        <v>27</v>
      </c>
      <c r="BK19" s="9">
        <v>55.4</v>
      </c>
      <c r="BL19" s="7">
        <v>140</v>
      </c>
      <c r="BM19" s="9">
        <v>5240.6000000000004</v>
      </c>
      <c r="BN19" s="9">
        <v>871.5</v>
      </c>
      <c r="BO19" s="9">
        <v>28.7</v>
      </c>
      <c r="BP19" s="7" t="s">
        <v>89</v>
      </c>
      <c r="BQ19" s="7" t="s">
        <v>89</v>
      </c>
      <c r="BR19" s="7" t="s">
        <v>89</v>
      </c>
      <c r="BS19" s="9">
        <v>3.3</v>
      </c>
      <c r="BT19" s="9">
        <v>7.8</v>
      </c>
      <c r="BU19" s="9">
        <v>49.7</v>
      </c>
      <c r="BV19" s="9">
        <v>2.4</v>
      </c>
      <c r="BW19" s="9">
        <v>3.2</v>
      </c>
      <c r="BX19" s="54">
        <v>751</v>
      </c>
    </row>
    <row r="20" spans="1:76" ht="15" x14ac:dyDescent="0.25">
      <c r="A20" s="6" t="s">
        <v>97</v>
      </c>
      <c r="B20" s="6" t="s">
        <v>97</v>
      </c>
      <c r="C20" s="10">
        <v>69271.899999999994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10">
        <v>69146.899999999994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102</v>
      </c>
      <c r="BM20" s="8">
        <v>13</v>
      </c>
      <c r="BN20" s="8">
        <v>0</v>
      </c>
      <c r="BO20" s="8">
        <v>0</v>
      </c>
      <c r="BP20" s="8">
        <v>7</v>
      </c>
      <c r="BQ20" s="8">
        <v>0</v>
      </c>
      <c r="BR20" s="8">
        <v>0</v>
      </c>
      <c r="BS20" s="8">
        <v>7</v>
      </c>
      <c r="BT20" s="8">
        <v>0</v>
      </c>
      <c r="BU20" s="8">
        <v>3</v>
      </c>
      <c r="BV20" s="8">
        <v>0</v>
      </c>
      <c r="BW20" s="8">
        <v>0</v>
      </c>
      <c r="BX20" s="53">
        <v>11984</v>
      </c>
    </row>
    <row r="21" spans="1:76" ht="15" x14ac:dyDescent="0.25">
      <c r="A21" s="6" t="s">
        <v>98</v>
      </c>
      <c r="B21" s="6" t="s">
        <v>98</v>
      </c>
      <c r="C21" s="10">
        <v>44640.7</v>
      </c>
      <c r="D21" s="10">
        <v>32.200000000000003</v>
      </c>
      <c r="E21" s="10">
        <v>0.2</v>
      </c>
      <c r="F21" s="8">
        <v>0</v>
      </c>
      <c r="G21" s="10">
        <v>2.7</v>
      </c>
      <c r="H21" s="10">
        <v>369.6</v>
      </c>
      <c r="I21" s="10">
        <v>837.9</v>
      </c>
      <c r="J21" s="8" t="s">
        <v>89</v>
      </c>
      <c r="K21" s="8" t="s">
        <v>89</v>
      </c>
      <c r="L21" s="8" t="s">
        <v>89</v>
      </c>
      <c r="M21" s="10">
        <v>28.4</v>
      </c>
      <c r="N21" s="8">
        <v>96</v>
      </c>
      <c r="O21" s="10">
        <v>31.7</v>
      </c>
      <c r="P21" s="10">
        <v>24.8</v>
      </c>
      <c r="Q21" s="10">
        <v>1249.4000000000001</v>
      </c>
      <c r="R21" s="10">
        <v>1717.4</v>
      </c>
      <c r="S21" s="10">
        <v>475.8</v>
      </c>
      <c r="T21" s="10">
        <v>165.5</v>
      </c>
      <c r="U21" s="10">
        <v>121.1</v>
      </c>
      <c r="V21" s="10">
        <v>449.6</v>
      </c>
      <c r="W21" s="10">
        <v>1523.7</v>
      </c>
      <c r="X21" s="10">
        <v>780.2</v>
      </c>
      <c r="Y21" s="10">
        <v>2460.6999999999998</v>
      </c>
      <c r="Z21" s="10">
        <v>3512.3</v>
      </c>
      <c r="AA21" s="8">
        <v>1909</v>
      </c>
      <c r="AB21" s="10">
        <v>347.1</v>
      </c>
      <c r="AC21" s="8" t="s">
        <v>89</v>
      </c>
      <c r="AD21" s="8" t="s">
        <v>89</v>
      </c>
      <c r="AE21" s="10">
        <v>117.5</v>
      </c>
      <c r="AF21" s="10">
        <v>204.4</v>
      </c>
      <c r="AG21" s="10">
        <v>13.3</v>
      </c>
      <c r="AH21" s="10">
        <v>64.900000000000006</v>
      </c>
      <c r="AI21" s="10">
        <v>143.4</v>
      </c>
      <c r="AJ21" s="10">
        <v>30.4</v>
      </c>
      <c r="AK21" s="10">
        <v>718.4</v>
      </c>
      <c r="AL21" s="10">
        <v>151.80000000000001</v>
      </c>
      <c r="AM21" s="10">
        <v>33.299999999999997</v>
      </c>
      <c r="AN21" s="10">
        <v>0.5</v>
      </c>
      <c r="AO21" s="8">
        <v>0</v>
      </c>
      <c r="AP21" s="10">
        <v>47.1</v>
      </c>
      <c r="AQ21" s="10">
        <v>7.3</v>
      </c>
      <c r="AR21" s="8">
        <v>6</v>
      </c>
      <c r="AS21" s="10">
        <v>35.700000000000003</v>
      </c>
      <c r="AT21" s="10">
        <v>5.7</v>
      </c>
      <c r="AU21" s="8" t="s">
        <v>89</v>
      </c>
      <c r="AV21" s="8" t="s">
        <v>89</v>
      </c>
      <c r="AW21" s="10">
        <v>336.7</v>
      </c>
      <c r="AX21" s="10">
        <v>1605.4</v>
      </c>
      <c r="AY21" s="10">
        <v>344.3</v>
      </c>
      <c r="AZ21" s="8">
        <v>90</v>
      </c>
      <c r="BA21" s="10">
        <v>56.7</v>
      </c>
      <c r="BB21" s="10">
        <v>7.7</v>
      </c>
      <c r="BC21" s="10">
        <v>229.8</v>
      </c>
      <c r="BD21" s="10">
        <v>759.6</v>
      </c>
      <c r="BE21" s="10">
        <v>21476.2</v>
      </c>
      <c r="BF21" s="8">
        <v>26</v>
      </c>
      <c r="BG21" s="10">
        <v>107.7</v>
      </c>
      <c r="BH21" s="10">
        <v>47.3</v>
      </c>
      <c r="BI21" s="10">
        <v>24.1</v>
      </c>
      <c r="BJ21" s="10">
        <v>8.6999999999999993</v>
      </c>
      <c r="BK21" s="10">
        <v>150.30000000000001</v>
      </c>
      <c r="BL21" s="8">
        <v>296</v>
      </c>
      <c r="BM21" s="10">
        <v>72.900000000000006</v>
      </c>
      <c r="BN21" s="10">
        <v>1160.0999999999999</v>
      </c>
      <c r="BO21" s="10">
        <v>17.600000000000001</v>
      </c>
      <c r="BP21" s="8" t="s">
        <v>89</v>
      </c>
      <c r="BQ21" s="8" t="s">
        <v>89</v>
      </c>
      <c r="BR21" s="8" t="s">
        <v>89</v>
      </c>
      <c r="BS21" s="8">
        <v>36</v>
      </c>
      <c r="BT21" s="10">
        <v>40.1</v>
      </c>
      <c r="BU21" s="10">
        <v>14.3</v>
      </c>
      <c r="BV21" s="10">
        <v>7.3</v>
      </c>
      <c r="BW21" s="10">
        <v>10.8</v>
      </c>
      <c r="BX21" s="52">
        <v>2231.8000000000002</v>
      </c>
    </row>
    <row r="22" spans="1:76" ht="15" x14ac:dyDescent="0.25">
      <c r="A22" s="13" t="s">
        <v>99</v>
      </c>
      <c r="B22" s="6" t="s">
        <v>99</v>
      </c>
      <c r="C22" s="9">
        <v>2993.72</v>
      </c>
      <c r="D22" s="9">
        <v>15.54</v>
      </c>
      <c r="E22" s="9">
        <v>0.88</v>
      </c>
      <c r="F22" s="9">
        <v>0.35</v>
      </c>
      <c r="G22" s="9">
        <v>0.15</v>
      </c>
      <c r="H22" s="9">
        <v>22.82</v>
      </c>
      <c r="I22" s="9">
        <v>2.74</v>
      </c>
      <c r="J22" s="9">
        <v>2.2799999999999998</v>
      </c>
      <c r="K22" s="9">
        <v>0.33</v>
      </c>
      <c r="L22" s="9">
        <v>0.13</v>
      </c>
      <c r="M22" s="9">
        <v>7.0000000000000007E-2</v>
      </c>
      <c r="N22" s="9">
        <v>4.18</v>
      </c>
      <c r="O22" s="9">
        <v>2.74</v>
      </c>
      <c r="P22" s="9">
        <v>5.23</v>
      </c>
      <c r="Q22" s="9">
        <v>14.08</v>
      </c>
      <c r="R22" s="9">
        <v>306.95999999999998</v>
      </c>
      <c r="S22" s="9">
        <v>15.74</v>
      </c>
      <c r="T22" s="9">
        <v>6.58</v>
      </c>
      <c r="U22" s="9">
        <v>1.69</v>
      </c>
      <c r="V22" s="9">
        <v>18.670000000000002</v>
      </c>
      <c r="W22" s="9">
        <v>200.21</v>
      </c>
      <c r="X22" s="9">
        <v>40.17</v>
      </c>
      <c r="Y22" s="9">
        <v>61.55</v>
      </c>
      <c r="Z22" s="9">
        <v>245.44</v>
      </c>
      <c r="AA22" s="9">
        <v>7.49</v>
      </c>
      <c r="AB22" s="9">
        <v>14.95</v>
      </c>
      <c r="AC22" s="9">
        <v>2.69</v>
      </c>
      <c r="AD22" s="9">
        <v>12.26</v>
      </c>
      <c r="AE22" s="9">
        <v>7.41</v>
      </c>
      <c r="AF22" s="9">
        <v>4.6500000000000004</v>
      </c>
      <c r="AG22" s="9">
        <v>0.98</v>
      </c>
      <c r="AH22" s="9">
        <v>2.14</v>
      </c>
      <c r="AI22" s="9">
        <v>15.24</v>
      </c>
      <c r="AJ22" s="9">
        <v>2.06</v>
      </c>
      <c r="AK22" s="9">
        <v>40.590000000000003</v>
      </c>
      <c r="AL22" s="9">
        <v>4.67</v>
      </c>
      <c r="AM22" s="9">
        <v>0.66</v>
      </c>
      <c r="AN22" s="7">
        <v>0</v>
      </c>
      <c r="AO22" s="7">
        <v>0</v>
      </c>
      <c r="AP22" s="9">
        <v>1.97</v>
      </c>
      <c r="AQ22" s="9">
        <v>0.01</v>
      </c>
      <c r="AR22" s="9">
        <v>0.17</v>
      </c>
      <c r="AS22" s="9">
        <v>23.6</v>
      </c>
      <c r="AT22" s="9">
        <v>0.04</v>
      </c>
      <c r="AU22" s="9">
        <v>0.04</v>
      </c>
      <c r="AV22" s="7">
        <v>0</v>
      </c>
      <c r="AW22" s="9">
        <v>0.76</v>
      </c>
      <c r="AX22" s="9">
        <v>131.07</v>
      </c>
      <c r="AY22" s="7">
        <v>0</v>
      </c>
      <c r="AZ22" s="7">
        <v>0</v>
      </c>
      <c r="BA22" s="7">
        <v>0</v>
      </c>
      <c r="BB22" s="9">
        <v>1.1000000000000001</v>
      </c>
      <c r="BC22" s="9">
        <v>8.85</v>
      </c>
      <c r="BD22" s="9">
        <v>28.06</v>
      </c>
      <c r="BE22" s="9">
        <v>1470.95</v>
      </c>
      <c r="BF22" s="9">
        <v>0.79</v>
      </c>
      <c r="BG22" s="9">
        <v>1.68</v>
      </c>
      <c r="BH22" s="9">
        <v>0.1</v>
      </c>
      <c r="BI22" s="9">
        <v>0.12</v>
      </c>
      <c r="BJ22" s="7">
        <v>0</v>
      </c>
      <c r="BK22" s="9">
        <v>5.93</v>
      </c>
      <c r="BL22" s="7">
        <v>0</v>
      </c>
      <c r="BM22" s="9">
        <v>243.83</v>
      </c>
      <c r="BN22" s="9">
        <v>3.78</v>
      </c>
      <c r="BO22" s="7">
        <v>0</v>
      </c>
      <c r="BP22" s="9">
        <v>0.22</v>
      </c>
      <c r="BQ22" s="7">
        <v>0</v>
      </c>
      <c r="BR22" s="7">
        <v>0</v>
      </c>
      <c r="BS22" s="9">
        <v>0.22</v>
      </c>
      <c r="BT22" s="9">
        <v>0.79</v>
      </c>
      <c r="BU22" s="9">
        <v>2.99</v>
      </c>
      <c r="BV22" s="9">
        <v>0.26</v>
      </c>
      <c r="BW22" s="7">
        <v>0</v>
      </c>
      <c r="BX22" s="51">
        <v>67.849999999999994</v>
      </c>
    </row>
    <row r="23" spans="1:76" ht="15" x14ac:dyDescent="0.25">
      <c r="A23" s="6" t="s">
        <v>100</v>
      </c>
      <c r="B23" s="6" t="s">
        <v>100</v>
      </c>
      <c r="C23" s="8">
        <v>17921</v>
      </c>
      <c r="D23" s="8">
        <v>201</v>
      </c>
      <c r="E23" s="8">
        <v>11</v>
      </c>
      <c r="F23" s="8">
        <v>1</v>
      </c>
      <c r="G23" s="8">
        <v>5</v>
      </c>
      <c r="H23" s="8">
        <v>152</v>
      </c>
      <c r="I23" s="8">
        <v>30</v>
      </c>
      <c r="J23" s="8" t="s">
        <v>89</v>
      </c>
      <c r="K23" s="8" t="s">
        <v>89</v>
      </c>
      <c r="L23" s="8" t="s">
        <v>89</v>
      </c>
      <c r="M23" s="8">
        <v>5</v>
      </c>
      <c r="N23" s="8">
        <v>17</v>
      </c>
      <c r="O23" s="8">
        <v>0</v>
      </c>
      <c r="P23" s="8">
        <v>2</v>
      </c>
      <c r="Q23" s="8">
        <v>415</v>
      </c>
      <c r="R23" s="8">
        <v>211</v>
      </c>
      <c r="S23" s="8">
        <v>18</v>
      </c>
      <c r="T23" s="8">
        <v>17</v>
      </c>
      <c r="U23" s="8">
        <v>35</v>
      </c>
      <c r="V23" s="8">
        <v>108</v>
      </c>
      <c r="W23" s="8">
        <v>632</v>
      </c>
      <c r="X23" s="8">
        <v>147</v>
      </c>
      <c r="Y23" s="8">
        <v>1354</v>
      </c>
      <c r="Z23" s="8">
        <v>137</v>
      </c>
      <c r="AA23" s="8">
        <v>42</v>
      </c>
      <c r="AB23" s="8">
        <v>73</v>
      </c>
      <c r="AC23" s="8" t="s">
        <v>89</v>
      </c>
      <c r="AD23" s="8" t="s">
        <v>89</v>
      </c>
      <c r="AE23" s="8">
        <v>57</v>
      </c>
      <c r="AF23" s="8">
        <v>28</v>
      </c>
      <c r="AG23" s="8">
        <v>9</v>
      </c>
      <c r="AH23" s="8">
        <v>40</v>
      </c>
      <c r="AI23" s="8">
        <v>85</v>
      </c>
      <c r="AJ23" s="8">
        <v>41</v>
      </c>
      <c r="AK23" s="8">
        <v>559</v>
      </c>
      <c r="AL23" s="8">
        <v>21</v>
      </c>
      <c r="AM23" s="8">
        <v>23</v>
      </c>
      <c r="AN23" s="8">
        <v>2</v>
      </c>
      <c r="AO23" s="8">
        <v>15</v>
      </c>
      <c r="AP23" s="8">
        <v>17</v>
      </c>
      <c r="AQ23" s="8">
        <v>5</v>
      </c>
      <c r="AR23" s="8">
        <v>2</v>
      </c>
      <c r="AS23" s="8">
        <v>29</v>
      </c>
      <c r="AT23" s="8">
        <v>16</v>
      </c>
      <c r="AU23" s="8" t="s">
        <v>89</v>
      </c>
      <c r="AV23" s="8" t="s">
        <v>89</v>
      </c>
      <c r="AW23" s="8">
        <v>65</v>
      </c>
      <c r="AX23" s="8">
        <v>418</v>
      </c>
      <c r="AY23" s="8">
        <v>217</v>
      </c>
      <c r="AZ23" s="8">
        <v>27</v>
      </c>
      <c r="BA23" s="8">
        <v>87</v>
      </c>
      <c r="BB23" s="8">
        <v>8</v>
      </c>
      <c r="BC23" s="8">
        <v>2467</v>
      </c>
      <c r="BD23" s="8">
        <v>114</v>
      </c>
      <c r="BE23" s="8">
        <v>4590</v>
      </c>
      <c r="BF23" s="8">
        <v>15</v>
      </c>
      <c r="BG23" s="8">
        <v>17</v>
      </c>
      <c r="BH23" s="8">
        <v>30</v>
      </c>
      <c r="BI23" s="8">
        <v>13</v>
      </c>
      <c r="BJ23" s="8">
        <v>27</v>
      </c>
      <c r="BK23" s="8">
        <v>26</v>
      </c>
      <c r="BL23" s="8">
        <v>306</v>
      </c>
      <c r="BM23" s="8">
        <v>4396</v>
      </c>
      <c r="BN23" s="8">
        <v>156</v>
      </c>
      <c r="BO23" s="8">
        <v>9</v>
      </c>
      <c r="BP23" s="8" t="s">
        <v>89</v>
      </c>
      <c r="BQ23" s="8" t="s">
        <v>89</v>
      </c>
      <c r="BR23" s="8" t="s">
        <v>89</v>
      </c>
      <c r="BS23" s="8">
        <v>9</v>
      </c>
      <c r="BT23" s="8">
        <v>2</v>
      </c>
      <c r="BU23" s="8">
        <v>350</v>
      </c>
      <c r="BV23" s="8">
        <v>8</v>
      </c>
      <c r="BW23" s="8">
        <v>2</v>
      </c>
      <c r="BX23" s="53">
        <v>5317</v>
      </c>
    </row>
    <row r="24" spans="1:76" ht="15" x14ac:dyDescent="0.25">
      <c r="A24" s="6" t="s">
        <v>101</v>
      </c>
      <c r="B24" s="6" t="s">
        <v>101</v>
      </c>
      <c r="C24" s="9">
        <v>16166.71</v>
      </c>
      <c r="D24" s="9">
        <v>5.71</v>
      </c>
      <c r="E24" s="9">
        <v>0.77</v>
      </c>
      <c r="F24" s="9">
        <v>1.94</v>
      </c>
      <c r="G24" s="9">
        <v>7.15</v>
      </c>
      <c r="H24" s="9">
        <v>51.44</v>
      </c>
      <c r="I24" s="9">
        <v>28.34</v>
      </c>
      <c r="J24" s="7" t="s">
        <v>89</v>
      </c>
      <c r="K24" s="7" t="s">
        <v>89</v>
      </c>
      <c r="L24" s="7" t="s">
        <v>89</v>
      </c>
      <c r="M24" s="9">
        <v>18.61</v>
      </c>
      <c r="N24" s="9">
        <v>38.119999999999997</v>
      </c>
      <c r="O24" s="9">
        <v>5.94</v>
      </c>
      <c r="P24" s="9">
        <v>14.53</v>
      </c>
      <c r="Q24" s="9">
        <v>308.69</v>
      </c>
      <c r="R24" s="9">
        <v>585.80999999999995</v>
      </c>
      <c r="S24" s="9">
        <v>198.86</v>
      </c>
      <c r="T24" s="9">
        <v>92.86</v>
      </c>
      <c r="U24" s="9">
        <v>216.58</v>
      </c>
      <c r="V24" s="9">
        <v>229.56</v>
      </c>
      <c r="W24" s="9">
        <v>1561.12</v>
      </c>
      <c r="X24" s="9">
        <v>681.3</v>
      </c>
      <c r="Y24" s="9">
        <v>1269.29</v>
      </c>
      <c r="Z24" s="9">
        <v>764.94</v>
      </c>
      <c r="AA24" s="9">
        <v>189.21</v>
      </c>
      <c r="AB24" s="9">
        <v>148.44</v>
      </c>
      <c r="AC24" s="7" t="s">
        <v>89</v>
      </c>
      <c r="AD24" s="7" t="s">
        <v>89</v>
      </c>
      <c r="AE24" s="9">
        <v>81.69</v>
      </c>
      <c r="AF24" s="9">
        <v>26.98</v>
      </c>
      <c r="AG24" s="9">
        <v>0.16</v>
      </c>
      <c r="AH24" s="9">
        <v>4.71</v>
      </c>
      <c r="AI24" s="9">
        <v>57.99</v>
      </c>
      <c r="AJ24" s="9">
        <v>1.41</v>
      </c>
      <c r="AK24" s="9">
        <v>1079.43</v>
      </c>
      <c r="AL24" s="9">
        <v>18.23</v>
      </c>
      <c r="AM24" s="9">
        <v>1.44</v>
      </c>
      <c r="AN24" s="7">
        <v>0</v>
      </c>
      <c r="AO24" s="7">
        <v>0</v>
      </c>
      <c r="AP24" s="9">
        <v>0.61</v>
      </c>
      <c r="AQ24" s="9">
        <v>1.74</v>
      </c>
      <c r="AR24" s="9">
        <v>0.12</v>
      </c>
      <c r="AS24" s="9">
        <v>47.1</v>
      </c>
      <c r="AT24" s="9">
        <v>4.83</v>
      </c>
      <c r="AU24" s="7" t="s">
        <v>89</v>
      </c>
      <c r="AV24" s="7" t="s">
        <v>89</v>
      </c>
      <c r="AW24" s="9">
        <v>46.24</v>
      </c>
      <c r="AX24" s="9">
        <v>605.27</v>
      </c>
      <c r="AY24" s="9">
        <v>13.48</v>
      </c>
      <c r="AZ24" s="9">
        <v>0.44</v>
      </c>
      <c r="BA24" s="9">
        <v>1.46</v>
      </c>
      <c r="BB24" s="9">
        <v>0.91</v>
      </c>
      <c r="BC24" s="9">
        <v>117.36</v>
      </c>
      <c r="BD24" s="9">
        <v>367.69</v>
      </c>
      <c r="BE24" s="9">
        <v>3543.82</v>
      </c>
      <c r="BF24" s="9">
        <v>5.18</v>
      </c>
      <c r="BG24" s="9">
        <v>52.81</v>
      </c>
      <c r="BH24" s="9">
        <v>3.78</v>
      </c>
      <c r="BI24" s="9">
        <v>0.17</v>
      </c>
      <c r="BJ24" s="7">
        <v>0</v>
      </c>
      <c r="BK24" s="9">
        <v>7.77</v>
      </c>
      <c r="BL24" s="9">
        <v>147.03</v>
      </c>
      <c r="BM24" s="9">
        <v>3173.08</v>
      </c>
      <c r="BN24" s="9">
        <v>259.75</v>
      </c>
      <c r="BO24" s="9">
        <v>0.28999999999999998</v>
      </c>
      <c r="BP24" s="7" t="s">
        <v>89</v>
      </c>
      <c r="BQ24" s="7" t="s">
        <v>89</v>
      </c>
      <c r="BR24" s="7" t="s">
        <v>89</v>
      </c>
      <c r="BS24" s="9">
        <v>36.82</v>
      </c>
      <c r="BT24" s="9">
        <v>1.31</v>
      </c>
      <c r="BU24" s="9">
        <v>33.04</v>
      </c>
      <c r="BV24" s="7">
        <v>0</v>
      </c>
      <c r="BW24" s="9">
        <v>3.41</v>
      </c>
      <c r="BX24" s="51">
        <v>1347.6</v>
      </c>
    </row>
    <row r="25" spans="1:76" ht="15" x14ac:dyDescent="0.25">
      <c r="A25" s="6" t="s">
        <v>102</v>
      </c>
      <c r="B25" s="6" t="s">
        <v>102</v>
      </c>
      <c r="C25" s="10">
        <v>8502.2800000000007</v>
      </c>
      <c r="D25" s="10">
        <v>13.95</v>
      </c>
      <c r="E25" s="8">
        <v>0</v>
      </c>
      <c r="F25" s="10">
        <v>0.35</v>
      </c>
      <c r="G25" s="10">
        <v>8.65</v>
      </c>
      <c r="H25" s="10">
        <v>80.239999999999995</v>
      </c>
      <c r="I25" s="10">
        <v>38.24</v>
      </c>
      <c r="J25" s="8" t="s">
        <v>89</v>
      </c>
      <c r="K25" s="8" t="s">
        <v>89</v>
      </c>
      <c r="L25" s="8" t="s">
        <v>89</v>
      </c>
      <c r="M25" s="10">
        <v>11.75</v>
      </c>
      <c r="N25" s="10">
        <v>17.22</v>
      </c>
      <c r="O25" s="10">
        <v>18.600000000000001</v>
      </c>
      <c r="P25" s="10">
        <v>8.39</v>
      </c>
      <c r="Q25" s="10">
        <v>89.75</v>
      </c>
      <c r="R25" s="10">
        <v>128.31</v>
      </c>
      <c r="S25" s="10">
        <v>121.05</v>
      </c>
      <c r="T25" s="10">
        <v>48.83</v>
      </c>
      <c r="U25" s="10">
        <v>75.430000000000007</v>
      </c>
      <c r="V25" s="10">
        <v>149.69999999999999</v>
      </c>
      <c r="W25" s="10">
        <v>194.42</v>
      </c>
      <c r="X25" s="10">
        <v>129.26</v>
      </c>
      <c r="Y25" s="10">
        <v>159.76</v>
      </c>
      <c r="Z25" s="10">
        <v>400.04</v>
      </c>
      <c r="AA25" s="10">
        <v>100.2</v>
      </c>
      <c r="AB25" s="10">
        <v>71.73</v>
      </c>
      <c r="AC25" s="8" t="s">
        <v>89</v>
      </c>
      <c r="AD25" s="8" t="s">
        <v>89</v>
      </c>
      <c r="AE25" s="10">
        <v>50.64</v>
      </c>
      <c r="AF25" s="10">
        <v>10.66</v>
      </c>
      <c r="AG25" s="10">
        <v>0.81</v>
      </c>
      <c r="AH25" s="10">
        <v>10.65</v>
      </c>
      <c r="AI25" s="10">
        <v>53.93</v>
      </c>
      <c r="AJ25" s="10">
        <v>10.37</v>
      </c>
      <c r="AK25" s="10">
        <v>222.54</v>
      </c>
      <c r="AL25" s="10">
        <v>15.62</v>
      </c>
      <c r="AM25" s="10">
        <v>4.1100000000000003</v>
      </c>
      <c r="AN25" s="8" t="s">
        <v>89</v>
      </c>
      <c r="AO25" s="8" t="s">
        <v>89</v>
      </c>
      <c r="AP25" s="8" t="s">
        <v>89</v>
      </c>
      <c r="AQ25" s="8" t="s">
        <v>89</v>
      </c>
      <c r="AR25" s="10">
        <v>0.22</v>
      </c>
      <c r="AS25" s="10">
        <v>141.35</v>
      </c>
      <c r="AT25" s="10">
        <v>6.51</v>
      </c>
      <c r="AU25" s="8" t="s">
        <v>89</v>
      </c>
      <c r="AV25" s="8" t="s">
        <v>89</v>
      </c>
      <c r="AW25" s="10">
        <v>367.79</v>
      </c>
      <c r="AX25" s="10">
        <v>378.6</v>
      </c>
      <c r="AY25" s="10">
        <v>73.349999999999994</v>
      </c>
      <c r="AZ25" s="10">
        <v>5.98</v>
      </c>
      <c r="BA25" s="10">
        <v>47.88</v>
      </c>
      <c r="BB25" s="10">
        <v>3.05</v>
      </c>
      <c r="BC25" s="8">
        <v>28</v>
      </c>
      <c r="BD25" s="10">
        <v>128.24</v>
      </c>
      <c r="BE25" s="10">
        <v>2981.37</v>
      </c>
      <c r="BF25" s="10">
        <v>109.02</v>
      </c>
      <c r="BG25" s="10">
        <v>31.17</v>
      </c>
      <c r="BH25" s="10">
        <v>10.96</v>
      </c>
      <c r="BI25" s="10">
        <v>5.68</v>
      </c>
      <c r="BJ25" s="10">
        <v>4.99</v>
      </c>
      <c r="BK25" s="10">
        <v>4.5599999999999996</v>
      </c>
      <c r="BL25" s="10">
        <v>11.55</v>
      </c>
      <c r="BM25" s="10">
        <v>1765.44</v>
      </c>
      <c r="BN25" s="10">
        <v>63.83</v>
      </c>
      <c r="BO25" s="10">
        <v>0.15</v>
      </c>
      <c r="BP25" s="8" t="s">
        <v>89</v>
      </c>
      <c r="BQ25" s="8" t="s">
        <v>89</v>
      </c>
      <c r="BR25" s="8" t="s">
        <v>89</v>
      </c>
      <c r="BS25" s="10">
        <v>33.65</v>
      </c>
      <c r="BT25" s="10">
        <v>2.13</v>
      </c>
      <c r="BU25" s="10">
        <v>42.17</v>
      </c>
      <c r="BV25" s="10">
        <v>1.7</v>
      </c>
      <c r="BW25" s="10">
        <v>1.41</v>
      </c>
      <c r="BX25" s="52">
        <v>356.01</v>
      </c>
    </row>
    <row r="26" spans="1:76" ht="15" x14ac:dyDescent="0.25">
      <c r="A26" s="6" t="s">
        <v>103</v>
      </c>
      <c r="B26" s="6" t="s">
        <v>103</v>
      </c>
      <c r="C26" s="9">
        <v>4154.17</v>
      </c>
      <c r="D26" s="9">
        <v>23.41</v>
      </c>
      <c r="E26" s="9">
        <v>2.36</v>
      </c>
      <c r="F26" s="9">
        <v>5.65</v>
      </c>
      <c r="G26" s="9">
        <v>12.48</v>
      </c>
      <c r="H26" s="9">
        <v>85.81</v>
      </c>
      <c r="I26" s="9">
        <v>71.260000000000005</v>
      </c>
      <c r="J26" s="7" t="s">
        <v>89</v>
      </c>
      <c r="K26" s="7" t="s">
        <v>89</v>
      </c>
      <c r="L26" s="7" t="s">
        <v>89</v>
      </c>
      <c r="M26" s="9">
        <v>34.68</v>
      </c>
      <c r="N26" s="9">
        <v>34.81</v>
      </c>
      <c r="O26" s="9">
        <v>2.61</v>
      </c>
      <c r="P26" s="9">
        <v>17.27</v>
      </c>
      <c r="Q26" s="9">
        <v>51.85</v>
      </c>
      <c r="R26" s="9">
        <v>139.36000000000001</v>
      </c>
      <c r="S26" s="9">
        <v>42.3</v>
      </c>
      <c r="T26" s="9">
        <v>43.94</v>
      </c>
      <c r="U26" s="9">
        <v>14.14</v>
      </c>
      <c r="V26" s="9">
        <v>74.14</v>
      </c>
      <c r="W26" s="9">
        <v>59.85</v>
      </c>
      <c r="X26" s="9">
        <v>68.05</v>
      </c>
      <c r="Y26" s="9">
        <v>62.82</v>
      </c>
      <c r="Z26" s="9">
        <v>78.5</v>
      </c>
      <c r="AA26" s="9">
        <v>18.89</v>
      </c>
      <c r="AB26" s="9">
        <v>17.43</v>
      </c>
      <c r="AC26" s="7" t="s">
        <v>89</v>
      </c>
      <c r="AD26" s="7" t="s">
        <v>89</v>
      </c>
      <c r="AE26" s="9">
        <v>27.82</v>
      </c>
      <c r="AF26" s="9">
        <v>16.579999999999998</v>
      </c>
      <c r="AG26" s="9">
        <v>4.9400000000000004</v>
      </c>
      <c r="AH26" s="9">
        <v>12.44</v>
      </c>
      <c r="AI26" s="9">
        <v>50.49</v>
      </c>
      <c r="AJ26" s="9">
        <v>3.05</v>
      </c>
      <c r="AK26" s="9">
        <v>123.71</v>
      </c>
      <c r="AL26" s="9">
        <v>28.73</v>
      </c>
      <c r="AM26" s="9">
        <v>4.6500000000000004</v>
      </c>
      <c r="AN26" s="9">
        <v>0.51</v>
      </c>
      <c r="AO26" s="9">
        <v>1.8</v>
      </c>
      <c r="AP26" s="9">
        <v>6.98</v>
      </c>
      <c r="AQ26" s="9">
        <v>5.7</v>
      </c>
      <c r="AR26" s="9">
        <v>5.15</v>
      </c>
      <c r="AS26" s="9">
        <v>4.9400000000000004</v>
      </c>
      <c r="AT26" s="9">
        <v>1.44</v>
      </c>
      <c r="AU26" s="7" t="s">
        <v>89</v>
      </c>
      <c r="AV26" s="7" t="s">
        <v>89</v>
      </c>
      <c r="AW26" s="9">
        <v>22.75</v>
      </c>
      <c r="AX26" s="9">
        <v>73.44</v>
      </c>
      <c r="AY26" s="9">
        <v>144.19999999999999</v>
      </c>
      <c r="AZ26" s="9">
        <v>25.92</v>
      </c>
      <c r="BA26" s="9">
        <v>3.69</v>
      </c>
      <c r="BB26" s="9">
        <v>4.32</v>
      </c>
      <c r="BC26" s="9">
        <v>191.34</v>
      </c>
      <c r="BD26" s="9">
        <v>132.36000000000001</v>
      </c>
      <c r="BE26" s="9">
        <v>1043.51</v>
      </c>
      <c r="BF26" s="9">
        <v>5.61</v>
      </c>
      <c r="BG26" s="7">
        <v>46</v>
      </c>
      <c r="BH26" s="9">
        <v>2.12</v>
      </c>
      <c r="BI26" s="7">
        <v>0</v>
      </c>
      <c r="BJ26" s="9">
        <v>1.1100000000000001</v>
      </c>
      <c r="BK26" s="9">
        <v>30.16</v>
      </c>
      <c r="BL26" s="9">
        <v>18.61</v>
      </c>
      <c r="BM26" s="9">
        <v>918.8</v>
      </c>
      <c r="BN26" s="9">
        <v>105.99</v>
      </c>
      <c r="BO26" s="9">
        <v>3.2</v>
      </c>
      <c r="BP26" s="7" t="s">
        <v>89</v>
      </c>
      <c r="BQ26" s="7" t="s">
        <v>89</v>
      </c>
      <c r="BR26" s="7" t="s">
        <v>89</v>
      </c>
      <c r="BS26" s="9">
        <v>3.15</v>
      </c>
      <c r="BT26" s="9">
        <v>8.14</v>
      </c>
      <c r="BU26" s="9">
        <v>108.56</v>
      </c>
      <c r="BV26" s="9">
        <v>0.33</v>
      </c>
      <c r="BW26" s="9">
        <v>0.35</v>
      </c>
      <c r="BX26" s="51">
        <v>257.33</v>
      </c>
    </row>
    <row r="27" spans="1:76" ht="15" x14ac:dyDescent="0.25">
      <c r="A27" s="6" t="s">
        <v>104</v>
      </c>
      <c r="B27" s="6" t="s">
        <v>104</v>
      </c>
      <c r="C27" s="10">
        <v>2349.1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10">
        <v>2349.1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52">
        <v>284.23</v>
      </c>
    </row>
    <row r="28" spans="1:76" ht="15" x14ac:dyDescent="0.25">
      <c r="A28" s="6" t="s">
        <v>105</v>
      </c>
      <c r="B28" s="6" t="s">
        <v>105</v>
      </c>
      <c r="C28" s="9">
        <v>1500.24</v>
      </c>
      <c r="D28" s="9">
        <v>0.36</v>
      </c>
      <c r="E28" s="7">
        <v>0</v>
      </c>
      <c r="F28" s="7">
        <v>0</v>
      </c>
      <c r="G28" s="9">
        <v>2.72</v>
      </c>
      <c r="H28" s="9">
        <v>8.01</v>
      </c>
      <c r="I28" s="9">
        <v>8.6199999999999992</v>
      </c>
      <c r="J28" s="7" t="s">
        <v>89</v>
      </c>
      <c r="K28" s="7" t="s">
        <v>89</v>
      </c>
      <c r="L28" s="7" t="s">
        <v>89</v>
      </c>
      <c r="M28" s="9">
        <v>5.55</v>
      </c>
      <c r="N28" s="9">
        <v>1.39</v>
      </c>
      <c r="O28" s="9">
        <v>0.87</v>
      </c>
      <c r="P28" s="7">
        <v>0</v>
      </c>
      <c r="Q28" s="9">
        <v>24.98</v>
      </c>
      <c r="R28" s="9">
        <v>345.35</v>
      </c>
      <c r="S28" s="9">
        <v>15.41</v>
      </c>
      <c r="T28" s="9">
        <v>3.64</v>
      </c>
      <c r="U28" s="9">
        <v>9.34</v>
      </c>
      <c r="V28" s="9">
        <v>16.82</v>
      </c>
      <c r="W28" s="9">
        <v>60.73</v>
      </c>
      <c r="X28" s="9">
        <v>124.26</v>
      </c>
      <c r="Y28" s="9">
        <v>51.6</v>
      </c>
      <c r="Z28" s="9">
        <v>66.2</v>
      </c>
      <c r="AA28" s="9">
        <v>9.0299999999999994</v>
      </c>
      <c r="AB28" s="9">
        <v>18.21</v>
      </c>
      <c r="AC28" s="7" t="s">
        <v>89</v>
      </c>
      <c r="AD28" s="7" t="s">
        <v>89</v>
      </c>
      <c r="AE28" s="9">
        <v>1.01</v>
      </c>
      <c r="AF28" s="9">
        <v>6.58</v>
      </c>
      <c r="AG28" s="9">
        <v>0.19</v>
      </c>
      <c r="AH28" s="9">
        <v>1.1200000000000001</v>
      </c>
      <c r="AI28" s="9">
        <v>3.66</v>
      </c>
      <c r="AJ28" s="7">
        <v>0</v>
      </c>
      <c r="AK28" s="9">
        <v>7.09</v>
      </c>
      <c r="AL28" s="9">
        <v>1.78</v>
      </c>
      <c r="AM28" s="7">
        <v>0</v>
      </c>
      <c r="AN28" s="7">
        <v>0</v>
      </c>
      <c r="AO28" s="9">
        <v>0.02</v>
      </c>
      <c r="AP28" s="9">
        <v>0.38</v>
      </c>
      <c r="AQ28" s="9">
        <v>0.26</v>
      </c>
      <c r="AR28" s="9">
        <v>0.1</v>
      </c>
      <c r="AS28" s="9">
        <v>0.94</v>
      </c>
      <c r="AT28" s="7">
        <v>0</v>
      </c>
      <c r="AU28" s="7" t="s">
        <v>89</v>
      </c>
      <c r="AV28" s="7" t="s">
        <v>89</v>
      </c>
      <c r="AW28" s="9">
        <v>1.02</v>
      </c>
      <c r="AX28" s="9">
        <v>45.43</v>
      </c>
      <c r="AY28" s="9">
        <v>0.9</v>
      </c>
      <c r="AZ28" s="9">
        <v>0.01</v>
      </c>
      <c r="BA28" s="7">
        <v>0</v>
      </c>
      <c r="BB28" s="9">
        <v>0.53</v>
      </c>
      <c r="BC28" s="9">
        <v>15.63</v>
      </c>
      <c r="BD28" s="9">
        <v>15.79</v>
      </c>
      <c r="BE28" s="9">
        <v>441.22</v>
      </c>
      <c r="BF28" s="9">
        <v>1.86</v>
      </c>
      <c r="BG28" s="9">
        <v>1.01</v>
      </c>
      <c r="BH28" s="9">
        <v>0.44</v>
      </c>
      <c r="BI28" s="9">
        <v>0.06</v>
      </c>
      <c r="BJ28" s="9">
        <v>0.08</v>
      </c>
      <c r="BK28" s="9">
        <v>0.9</v>
      </c>
      <c r="BL28" s="9">
        <v>0.54</v>
      </c>
      <c r="BM28" s="9">
        <v>152.31</v>
      </c>
      <c r="BN28" s="9">
        <v>23.34</v>
      </c>
      <c r="BO28" s="9">
        <v>0.06</v>
      </c>
      <c r="BP28" s="7" t="s">
        <v>89</v>
      </c>
      <c r="BQ28" s="7" t="s">
        <v>89</v>
      </c>
      <c r="BR28" s="7" t="s">
        <v>89</v>
      </c>
      <c r="BS28" s="9">
        <v>1.38</v>
      </c>
      <c r="BT28" s="7">
        <v>0</v>
      </c>
      <c r="BU28" s="9">
        <v>1.49</v>
      </c>
      <c r="BV28" s="9">
        <v>0.04</v>
      </c>
      <c r="BW28" s="7">
        <v>0</v>
      </c>
      <c r="BX28" s="51">
        <v>83.06</v>
      </c>
    </row>
    <row r="29" spans="1:76" ht="15" x14ac:dyDescent="0.25">
      <c r="A29" s="6" t="s">
        <v>106</v>
      </c>
      <c r="B29" s="6" t="s">
        <v>106</v>
      </c>
      <c r="C29" s="9">
        <v>9165.82</v>
      </c>
      <c r="D29" s="7">
        <v>3</v>
      </c>
      <c r="E29" s="7">
        <v>3</v>
      </c>
      <c r="F29" s="7" t="s">
        <v>89</v>
      </c>
      <c r="G29" s="7">
        <v>15</v>
      </c>
      <c r="H29" s="7">
        <v>61</v>
      </c>
      <c r="I29" s="7">
        <v>13</v>
      </c>
      <c r="J29" s="7" t="s">
        <v>89</v>
      </c>
      <c r="K29" s="7" t="s">
        <v>89</v>
      </c>
      <c r="L29" s="7" t="s">
        <v>89</v>
      </c>
      <c r="M29" s="7">
        <v>19</v>
      </c>
      <c r="N29" s="7">
        <v>101</v>
      </c>
      <c r="O29" s="7">
        <v>5</v>
      </c>
      <c r="P29" s="7">
        <v>54</v>
      </c>
      <c r="Q29" s="7">
        <v>131</v>
      </c>
      <c r="R29" s="7">
        <v>292</v>
      </c>
      <c r="S29" s="7">
        <v>36</v>
      </c>
      <c r="T29" s="7">
        <v>15</v>
      </c>
      <c r="U29" s="7">
        <v>32</v>
      </c>
      <c r="V29" s="7">
        <v>78</v>
      </c>
      <c r="W29" s="7">
        <v>1201</v>
      </c>
      <c r="X29" s="7">
        <v>260</v>
      </c>
      <c r="Y29" s="7">
        <v>782</v>
      </c>
      <c r="Z29" s="7">
        <v>56</v>
      </c>
      <c r="AA29" s="7">
        <v>38</v>
      </c>
      <c r="AB29" s="7">
        <v>46</v>
      </c>
      <c r="AC29" s="7" t="s">
        <v>89</v>
      </c>
      <c r="AD29" s="7" t="s">
        <v>89</v>
      </c>
      <c r="AE29" s="7">
        <v>6</v>
      </c>
      <c r="AF29" s="7">
        <v>66</v>
      </c>
      <c r="AG29" s="7">
        <v>1</v>
      </c>
      <c r="AH29" s="7">
        <v>6</v>
      </c>
      <c r="AI29" s="7">
        <v>33</v>
      </c>
      <c r="AJ29" s="7">
        <v>2</v>
      </c>
      <c r="AK29" s="9">
        <v>116.92</v>
      </c>
      <c r="AL29" s="7">
        <v>2</v>
      </c>
      <c r="AM29" s="7" t="s">
        <v>89</v>
      </c>
      <c r="AN29" s="7">
        <v>1</v>
      </c>
      <c r="AO29" s="7" t="s">
        <v>89</v>
      </c>
      <c r="AP29" s="7">
        <v>8</v>
      </c>
      <c r="AQ29" s="7" t="s">
        <v>89</v>
      </c>
      <c r="AR29" s="7" t="s">
        <v>89</v>
      </c>
      <c r="AS29" s="7">
        <v>176</v>
      </c>
      <c r="AT29" s="7">
        <v>1</v>
      </c>
      <c r="AU29" s="7" t="s">
        <v>89</v>
      </c>
      <c r="AV29" s="7" t="s">
        <v>89</v>
      </c>
      <c r="AW29" s="7">
        <v>27</v>
      </c>
      <c r="AX29" s="7">
        <v>394</v>
      </c>
      <c r="AY29" s="7">
        <v>12</v>
      </c>
      <c r="AZ29" s="7">
        <v>24</v>
      </c>
      <c r="BA29" s="7">
        <v>76</v>
      </c>
      <c r="BB29" s="9">
        <v>24.81</v>
      </c>
      <c r="BC29" s="7">
        <v>64</v>
      </c>
      <c r="BD29" s="7">
        <v>122</v>
      </c>
      <c r="BE29" s="9">
        <v>2735.09</v>
      </c>
      <c r="BF29" s="7">
        <v>4</v>
      </c>
      <c r="BG29" s="7">
        <v>13</v>
      </c>
      <c r="BH29" s="7">
        <v>5</v>
      </c>
      <c r="BI29" s="7">
        <v>4</v>
      </c>
      <c r="BJ29" s="7" t="s">
        <v>89</v>
      </c>
      <c r="BK29" s="7">
        <v>8</v>
      </c>
      <c r="BL29" s="7">
        <v>125</v>
      </c>
      <c r="BM29" s="7">
        <v>1799</v>
      </c>
      <c r="BN29" s="7">
        <v>22</v>
      </c>
      <c r="BO29" s="7">
        <v>11</v>
      </c>
      <c r="BP29" s="7" t="s">
        <v>89</v>
      </c>
      <c r="BQ29" s="7" t="s">
        <v>89</v>
      </c>
      <c r="BR29" s="7" t="s">
        <v>89</v>
      </c>
      <c r="BS29" s="7">
        <v>21</v>
      </c>
      <c r="BT29" s="7" t="s">
        <v>89</v>
      </c>
      <c r="BU29" s="7">
        <v>12</v>
      </c>
      <c r="BV29" s="7" t="s">
        <v>89</v>
      </c>
      <c r="BW29" s="7">
        <v>3</v>
      </c>
      <c r="BX29" s="51">
        <v>3898.33</v>
      </c>
    </row>
    <row r="30" spans="1:76" ht="15" x14ac:dyDescent="0.25">
      <c r="A30" s="6" t="s">
        <v>107</v>
      </c>
      <c r="B30" s="6" t="s">
        <v>107</v>
      </c>
      <c r="C30" s="10">
        <v>21255.83</v>
      </c>
      <c r="D30" s="10">
        <v>4.33</v>
      </c>
      <c r="E30" s="10">
        <v>2.0699999999999998</v>
      </c>
      <c r="F30" s="10">
        <v>1.1299999999999999</v>
      </c>
      <c r="G30" s="10">
        <v>66.319999999999993</v>
      </c>
      <c r="H30" s="10">
        <v>37.07</v>
      </c>
      <c r="I30" s="10">
        <v>6.4</v>
      </c>
      <c r="J30" s="8" t="s">
        <v>89</v>
      </c>
      <c r="K30" s="8" t="s">
        <v>89</v>
      </c>
      <c r="L30" s="8" t="s">
        <v>89</v>
      </c>
      <c r="M30" s="10">
        <v>15.99</v>
      </c>
      <c r="N30" s="10">
        <v>138.1</v>
      </c>
      <c r="O30" s="8">
        <v>0</v>
      </c>
      <c r="P30" s="10">
        <v>7.81</v>
      </c>
      <c r="Q30" s="10">
        <v>137.16</v>
      </c>
      <c r="R30" s="10">
        <v>1161.76</v>
      </c>
      <c r="S30" s="10">
        <v>20.13</v>
      </c>
      <c r="T30" s="10">
        <v>12.7</v>
      </c>
      <c r="U30" s="10">
        <v>99.91</v>
      </c>
      <c r="V30" s="10">
        <v>369.72</v>
      </c>
      <c r="W30" s="10">
        <v>324.85000000000002</v>
      </c>
      <c r="X30" s="10">
        <v>294.27</v>
      </c>
      <c r="Y30" s="10">
        <v>1451.32</v>
      </c>
      <c r="Z30" s="10">
        <v>2083.15</v>
      </c>
      <c r="AA30" s="10">
        <v>308.67</v>
      </c>
      <c r="AB30" s="10">
        <v>92.29</v>
      </c>
      <c r="AC30" s="8" t="s">
        <v>89</v>
      </c>
      <c r="AD30" s="8" t="s">
        <v>89</v>
      </c>
      <c r="AE30" s="10">
        <v>1.1299999999999999</v>
      </c>
      <c r="AF30" s="10">
        <v>72.63</v>
      </c>
      <c r="AG30" s="10">
        <v>4.99</v>
      </c>
      <c r="AH30" s="10">
        <v>23.33</v>
      </c>
      <c r="AI30" s="10">
        <v>38.67</v>
      </c>
      <c r="AJ30" s="8">
        <v>0</v>
      </c>
      <c r="AK30" s="10">
        <v>646.97</v>
      </c>
      <c r="AL30" s="10">
        <v>2.63</v>
      </c>
      <c r="AM30" s="10">
        <v>5.36</v>
      </c>
      <c r="AN30" s="10">
        <v>2.92</v>
      </c>
      <c r="AO30" s="8">
        <v>0</v>
      </c>
      <c r="AP30" s="10">
        <v>13.74</v>
      </c>
      <c r="AQ30" s="10">
        <v>0.09</v>
      </c>
      <c r="AR30" s="10">
        <v>0.38</v>
      </c>
      <c r="AS30" s="10">
        <v>291.92</v>
      </c>
      <c r="AT30" s="10">
        <v>4.2300000000000004</v>
      </c>
      <c r="AU30" s="8" t="s">
        <v>89</v>
      </c>
      <c r="AV30" s="8" t="s">
        <v>89</v>
      </c>
      <c r="AW30" s="10">
        <v>50.9</v>
      </c>
      <c r="AX30" s="10">
        <v>164.26</v>
      </c>
      <c r="AY30" s="10">
        <v>111.95</v>
      </c>
      <c r="AZ30" s="10">
        <v>15.62</v>
      </c>
      <c r="BA30" s="10">
        <v>119.38</v>
      </c>
      <c r="BB30" s="10">
        <v>5.74</v>
      </c>
      <c r="BC30" s="10">
        <v>48.64</v>
      </c>
      <c r="BD30" s="10">
        <v>297.38</v>
      </c>
      <c r="BE30" s="10">
        <v>11793.48</v>
      </c>
      <c r="BF30" s="10">
        <v>9.5</v>
      </c>
      <c r="BG30" s="10">
        <v>254.76</v>
      </c>
      <c r="BH30" s="10">
        <v>18.72</v>
      </c>
      <c r="BI30" s="10">
        <v>14.3</v>
      </c>
      <c r="BJ30" s="8">
        <v>0</v>
      </c>
      <c r="BK30" s="10">
        <v>31.61</v>
      </c>
      <c r="BL30" s="10">
        <v>232.93</v>
      </c>
      <c r="BM30" s="10">
        <v>182.13</v>
      </c>
      <c r="BN30" s="10">
        <v>111.29</v>
      </c>
      <c r="BO30" s="10">
        <v>29.35</v>
      </c>
      <c r="BP30" s="8" t="s">
        <v>89</v>
      </c>
      <c r="BQ30" s="8" t="s">
        <v>89</v>
      </c>
      <c r="BR30" s="8" t="s">
        <v>89</v>
      </c>
      <c r="BS30" s="10">
        <v>1.22</v>
      </c>
      <c r="BT30" s="8">
        <v>0</v>
      </c>
      <c r="BU30" s="10">
        <v>18.53</v>
      </c>
      <c r="BV30" s="8">
        <v>0</v>
      </c>
      <c r="BW30" s="8">
        <v>0</v>
      </c>
      <c r="BX30" s="52">
        <v>3964.97</v>
      </c>
    </row>
    <row r="31" spans="1:76" ht="15" x14ac:dyDescent="0.25">
      <c r="B31" s="11"/>
      <c r="C31" s="10"/>
      <c r="D31" s="10"/>
      <c r="E31" s="10"/>
      <c r="F31" s="10"/>
      <c r="G31" s="10"/>
      <c r="H31" s="10"/>
      <c r="I31" s="10"/>
      <c r="J31" s="8"/>
      <c r="K31" s="8"/>
      <c r="L31" s="8"/>
      <c r="M31" s="10"/>
      <c r="N31" s="10"/>
      <c r="O31" s="8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8"/>
      <c r="AD31" s="8"/>
      <c r="AE31" s="10"/>
      <c r="AF31" s="10"/>
      <c r="AG31" s="10"/>
      <c r="AH31" s="10"/>
      <c r="AI31" s="10"/>
      <c r="AJ31" s="8"/>
      <c r="AK31" s="10"/>
      <c r="AL31" s="10"/>
      <c r="AM31" s="10"/>
      <c r="AN31" s="10"/>
      <c r="AO31" s="8"/>
      <c r="AP31" s="10"/>
      <c r="AQ31" s="10"/>
      <c r="AR31" s="10"/>
      <c r="AS31" s="10"/>
      <c r="AT31" s="10"/>
      <c r="AU31" s="8"/>
      <c r="AV31" s="8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8"/>
      <c r="BK31" s="10"/>
      <c r="BL31" s="10"/>
      <c r="BM31" s="10"/>
      <c r="BN31" s="10"/>
      <c r="BO31" s="10"/>
      <c r="BP31" s="8"/>
      <c r="BQ31" s="8"/>
      <c r="BR31" s="8"/>
      <c r="BS31" s="10"/>
      <c r="BT31" s="8"/>
      <c r="BU31" s="10"/>
      <c r="BV31" s="8"/>
      <c r="BW31" s="8"/>
    </row>
    <row r="32" spans="1:76" x14ac:dyDescent="0.25">
      <c r="B32" s="11"/>
      <c r="C32" s="10"/>
      <c r="D32" s="10"/>
      <c r="E32" s="10"/>
      <c r="F32" s="10"/>
      <c r="G32" s="10"/>
      <c r="H32" s="10"/>
      <c r="I32" s="10"/>
      <c r="J32" s="8"/>
      <c r="K32" s="8"/>
      <c r="L32" s="8"/>
      <c r="M32" s="10"/>
      <c r="N32" s="10"/>
      <c r="O32" s="8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8"/>
      <c r="AD32" s="8"/>
      <c r="AE32" s="10"/>
      <c r="AF32" s="10"/>
      <c r="AG32" s="10"/>
      <c r="AH32" s="10"/>
      <c r="AI32" s="10"/>
      <c r="AJ32" s="8"/>
      <c r="AK32" s="10"/>
      <c r="AL32" s="10"/>
      <c r="AM32" s="10"/>
      <c r="AN32" s="10"/>
      <c r="AO32" s="8"/>
      <c r="AP32" s="10"/>
      <c r="AQ32" s="10"/>
      <c r="AR32" s="10"/>
      <c r="AS32" s="10"/>
      <c r="AT32" s="10"/>
      <c r="AU32" s="8"/>
      <c r="AV32" s="8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8"/>
      <c r="BK32" s="10"/>
      <c r="BL32" s="10"/>
      <c r="BM32" s="10"/>
      <c r="BN32" s="10"/>
      <c r="BO32" s="10"/>
      <c r="BP32" s="8"/>
      <c r="BQ32" s="8"/>
      <c r="BR32" s="8"/>
      <c r="BS32" s="10"/>
      <c r="BT32" s="8"/>
      <c r="BU32" s="10"/>
      <c r="BV32" s="8"/>
      <c r="BW32" s="8"/>
    </row>
    <row r="33" spans="2:19" ht="11.45" customHeight="1" x14ac:dyDescent="0.25">
      <c r="C33" t="s">
        <v>110</v>
      </c>
      <c r="D33" t="s">
        <v>111</v>
      </c>
      <c r="E33" t="s">
        <v>112</v>
      </c>
      <c r="F33" t="s">
        <v>114</v>
      </c>
      <c r="G33" t="s">
        <v>113</v>
      </c>
      <c r="H33" t="s">
        <v>117</v>
      </c>
      <c r="I33" t="s">
        <v>115</v>
      </c>
      <c r="J33" t="s">
        <v>116</v>
      </c>
      <c r="K33" t="s">
        <v>10</v>
      </c>
      <c r="L33" s="53" t="s">
        <v>121</v>
      </c>
      <c r="P33" t="s">
        <v>122</v>
      </c>
    </row>
    <row r="34" spans="2:19" x14ac:dyDescent="0.25">
      <c r="B34" s="6" t="s">
        <v>108</v>
      </c>
      <c r="C34" s="19">
        <f>SUM(D12:AI12)</f>
        <v>139197.79999999999</v>
      </c>
      <c r="D34" s="19">
        <f>SUM(AJ12:AR12)</f>
        <v>6855.2900000000009</v>
      </c>
      <c r="E34" s="19">
        <f>SUM(AS12:AX12)</f>
        <v>17946.64</v>
      </c>
      <c r="F34" s="19">
        <f>SUM(AY12:BB12)</f>
        <v>3326.73</v>
      </c>
      <c r="G34" s="19">
        <f>SUM(BC12:BK12)-BE12</f>
        <v>17356.380000000034</v>
      </c>
      <c r="H34" s="19">
        <f>BE12</f>
        <v>183259.48</v>
      </c>
      <c r="I34" s="19">
        <f>SUM(BL12:BO12)</f>
        <v>57139.539999999994</v>
      </c>
      <c r="J34" s="19">
        <f>SUM(BP12:BW12)</f>
        <v>1691.1799999999998</v>
      </c>
      <c r="K34" s="19">
        <f>C12</f>
        <v>426773</v>
      </c>
      <c r="L34" s="12">
        <f>BX12</f>
        <v>22730.880000000001</v>
      </c>
      <c r="M34" s="19">
        <f>SUM(C34:J34)</f>
        <v>426773.04000000004</v>
      </c>
      <c r="N34" s="19">
        <f>K34-M34</f>
        <v>-4.0000000037252903E-2</v>
      </c>
      <c r="O34">
        <v>-4.0000000037252903E-2</v>
      </c>
      <c r="Q34">
        <v>-4.0000000037252903E-2</v>
      </c>
    </row>
    <row r="35" spans="2:19" x14ac:dyDescent="0.25">
      <c r="B35" s="6" t="s">
        <v>109</v>
      </c>
      <c r="C35" s="19">
        <f>SUM(D13:AI13)</f>
        <v>122302.31000000001</v>
      </c>
      <c r="D35" s="19">
        <f>SUM(AJ13:AR13)</f>
        <v>5577.99</v>
      </c>
      <c r="E35" s="19">
        <f>SUM(AS13:AX13)</f>
        <v>15845.380000000001</v>
      </c>
      <c r="F35" s="19">
        <f>SUM(AY13:BB13)</f>
        <v>2698.21</v>
      </c>
      <c r="G35" s="19">
        <f>SUM(BC13:BK13)-BE13</f>
        <v>15777.739999999991</v>
      </c>
      <c r="H35" s="19">
        <f>BE13</f>
        <v>156522.85</v>
      </c>
      <c r="I35" s="19">
        <f>SUM(BL13:BO13)</f>
        <v>50443.090000000004</v>
      </c>
      <c r="J35" s="19">
        <f>SUM(BP13:BW13)</f>
        <v>1447.3700000000001</v>
      </c>
      <c r="K35" s="19">
        <f>C13</f>
        <v>370614.89</v>
      </c>
      <c r="L35" s="12">
        <f t="shared" ref="L35:L53" si="0">BX13</f>
        <v>24454.99</v>
      </c>
      <c r="M35" s="19">
        <f>SUM(C35:J35)</f>
        <v>370614.94</v>
      </c>
      <c r="N35" s="19">
        <f>K35-M35</f>
        <v>-4.9999999988358468E-2</v>
      </c>
      <c r="O35">
        <v>-4.9999999988358468E-2</v>
      </c>
      <c r="Q35">
        <v>-4.9999999988358468E-2</v>
      </c>
    </row>
    <row r="36" spans="2:19" ht="11.45" customHeight="1" x14ac:dyDescent="0.25">
      <c r="B36" s="6" t="s">
        <v>91</v>
      </c>
      <c r="C36" s="19">
        <f>SUM(D14:AI14)+O36</f>
        <v>7969.8000000000029</v>
      </c>
      <c r="D36" s="19">
        <f>SUM(AJ14:AR14)</f>
        <v>895.29999999999984</v>
      </c>
      <c r="E36" s="19">
        <f>SUM(AS14:AX14)</f>
        <v>1656.8000000000002</v>
      </c>
      <c r="F36" s="19">
        <f>SUM(AY14:BB14)</f>
        <v>511.1</v>
      </c>
      <c r="G36" s="19">
        <f>SUM(BC14:BK14)-BE14</f>
        <v>2327.3999999999996</v>
      </c>
      <c r="H36" s="19">
        <f>BE14</f>
        <v>4174.2</v>
      </c>
      <c r="I36" s="19">
        <f>SUM(BL14:BO14)</f>
        <v>7068.5</v>
      </c>
      <c r="J36" s="19">
        <f>SUM(BP14:BW14)</f>
        <v>56.8</v>
      </c>
      <c r="K36" s="19">
        <f>C14</f>
        <v>24659.9</v>
      </c>
      <c r="L36" s="12">
        <f t="shared" si="0"/>
        <v>9429.1</v>
      </c>
      <c r="M36" s="19">
        <f>SUM(C36:J36)</f>
        <v>24659.9</v>
      </c>
      <c r="N36" s="19">
        <f>K36-M36</f>
        <v>0</v>
      </c>
      <c r="O36">
        <v>-95.19999999999709</v>
      </c>
      <c r="P36" s="55">
        <f>K36+L36</f>
        <v>34089</v>
      </c>
      <c r="Q36">
        <v>-95.19999999999709</v>
      </c>
      <c r="S36">
        <f>L36/P36</f>
        <v>0.27660242306902522</v>
      </c>
    </row>
    <row r="37" spans="2:19" s="15" customFormat="1" ht="11.45" customHeight="1" x14ac:dyDescent="0.25">
      <c r="B37" s="13" t="s">
        <v>92</v>
      </c>
      <c r="C37" s="19">
        <f>SUM(D15:AI15)+O37</f>
        <v>2730.3300000000013</v>
      </c>
      <c r="D37" s="20">
        <f>SUM(AJ15:AR15)</f>
        <v>94.52000000000001</v>
      </c>
      <c r="E37" s="20">
        <f>SUM(AS15:AX15)</f>
        <v>148.16</v>
      </c>
      <c r="F37" s="20">
        <f>SUM(AY15:BB15)</f>
        <v>136.19999999999999</v>
      </c>
      <c r="G37" s="19">
        <f>SUM(BC15:BK15)-BE15</f>
        <v>246.0799999999997</v>
      </c>
      <c r="H37" s="19">
        <f>BE15</f>
        <v>1275.54</v>
      </c>
      <c r="I37" s="20">
        <f>SUM(BL15:BO15)</f>
        <v>1108.1500000000001</v>
      </c>
      <c r="J37" s="20">
        <f>SUM(BP15:BW15)</f>
        <v>138.49</v>
      </c>
      <c r="K37" s="20">
        <f>C15</f>
        <v>5877.47</v>
      </c>
      <c r="L37" s="12">
        <f t="shared" si="0"/>
        <v>1175</v>
      </c>
      <c r="M37" s="20">
        <f>SUM(C37:J37)</f>
        <v>5877.4700000000012</v>
      </c>
      <c r="N37" s="20">
        <f>K37-M37</f>
        <v>0</v>
      </c>
      <c r="O37" s="15">
        <v>-113.85999999999785</v>
      </c>
      <c r="Q37" s="15">
        <v>-113.85999999999785</v>
      </c>
    </row>
    <row r="38" spans="2:19" ht="11.45" customHeight="1" x14ac:dyDescent="0.25">
      <c r="B38" s="6" t="s">
        <v>93</v>
      </c>
      <c r="C38" s="19">
        <f>SUM(D16:AI16)+O38</f>
        <v>7403.4800000000014</v>
      </c>
      <c r="D38" s="19">
        <f>SUM(AJ16:AR16)</f>
        <v>1058.5999999999999</v>
      </c>
      <c r="E38" s="19">
        <f>SUM(AS16:AX16)</f>
        <v>293.82</v>
      </c>
      <c r="F38" s="19">
        <f>SUM(AY16:BB16)</f>
        <v>72.38</v>
      </c>
      <c r="G38" s="19">
        <f>SUM(BC16:BK16)-BE16</f>
        <v>634.25999999999931</v>
      </c>
      <c r="H38" s="19">
        <f>BE16</f>
        <v>6686.64</v>
      </c>
      <c r="I38" s="19">
        <f>SUM(BL16:BO16)</f>
        <v>2661.2499999999995</v>
      </c>
      <c r="J38" s="19">
        <f>SUM(BP16:BW16)</f>
        <v>139.97</v>
      </c>
      <c r="K38" s="19">
        <f>C16</f>
        <v>18950.400000000001</v>
      </c>
      <c r="L38" s="12">
        <f t="shared" si="0"/>
        <v>7814.31</v>
      </c>
      <c r="M38" s="19">
        <f>SUM(C38:J38)</f>
        <v>18950.400000000001</v>
      </c>
      <c r="N38" s="20">
        <f>K38-M38</f>
        <v>0</v>
      </c>
      <c r="O38">
        <v>74.940000000002328</v>
      </c>
      <c r="Q38">
        <v>74.940000000002328</v>
      </c>
    </row>
    <row r="39" spans="2:19" s="15" customFormat="1" ht="11.45" customHeight="1" x14ac:dyDescent="0.25">
      <c r="B39" s="13" t="s">
        <v>94</v>
      </c>
      <c r="C39" s="20">
        <f>SUM(D17:AI17)</f>
        <v>64567</v>
      </c>
      <c r="D39" s="20">
        <f>SUM(AJ17:AR17)</f>
        <v>445</v>
      </c>
      <c r="E39" s="20">
        <f>SUM(AS17:AX17)</f>
        <v>6058</v>
      </c>
      <c r="F39" s="20">
        <f>SUM(AY17:BB17)</f>
        <v>266</v>
      </c>
      <c r="G39" s="20">
        <f>SUM(BC17:BK17)-BE17</f>
        <v>2564</v>
      </c>
      <c r="H39" s="20">
        <f>BE17</f>
        <v>29815</v>
      </c>
      <c r="I39" s="20">
        <f>SUM(BL17:BO17)</f>
        <v>19755</v>
      </c>
      <c r="J39" s="20">
        <f>SUM(BP17:BW17)</f>
        <v>401</v>
      </c>
      <c r="K39" s="20">
        <f>C17</f>
        <v>123871</v>
      </c>
      <c r="L39" s="14">
        <f t="shared" si="0"/>
        <v>25255</v>
      </c>
      <c r="M39" s="20">
        <f>SUM(C39:J39)</f>
        <v>123871</v>
      </c>
      <c r="N39" s="20">
        <f>K39-M39</f>
        <v>0</v>
      </c>
      <c r="O39" s="15">
        <v>0</v>
      </c>
      <c r="P39" s="55">
        <f>K39+L39</f>
        <v>149126</v>
      </c>
      <c r="Q39" s="15">
        <v>0</v>
      </c>
      <c r="S39">
        <f>L39/P39</f>
        <v>0.169353432667677</v>
      </c>
    </row>
    <row r="40" spans="2:19" ht="11.45" customHeight="1" x14ac:dyDescent="0.25">
      <c r="B40" s="6" t="s">
        <v>95</v>
      </c>
      <c r="C40" s="19">
        <f t="shared" ref="C40:C52" si="1">SUM(D18:AI18)</f>
        <v>484.03999999999996</v>
      </c>
      <c r="D40" s="19">
        <f t="shared" ref="D40:D52" si="2">SUM(AJ18:AR18)</f>
        <v>165.18</v>
      </c>
      <c r="E40" s="19">
        <f t="shared" ref="E40:E52" si="3">SUM(AS18:AX18)</f>
        <v>253.39</v>
      </c>
      <c r="F40" s="19">
        <f t="shared" ref="F40:F52" si="4">SUM(AY18:BB18)</f>
        <v>42.669999999999995</v>
      </c>
      <c r="G40" s="19">
        <f t="shared" ref="G40:G52" si="5">SUM(BC18:BK18)-BE18</f>
        <v>53.089999999999918</v>
      </c>
      <c r="H40" s="19">
        <f t="shared" ref="H40:H52" si="6">BE18</f>
        <v>1468.23</v>
      </c>
      <c r="I40" s="19">
        <f t="shared" ref="I40:I52" si="7">SUM(BL18:BO18)</f>
        <v>1231.9000000000001</v>
      </c>
      <c r="J40" s="19">
        <f t="shared" ref="J40:J52" si="8">SUM(BP18:BW18)</f>
        <v>6.54</v>
      </c>
      <c r="K40" s="19">
        <f t="shared" ref="K40:K52" si="9">C18</f>
        <v>3705.05</v>
      </c>
      <c r="L40" s="12">
        <f t="shared" si="0"/>
        <v>90.48</v>
      </c>
      <c r="M40" s="19">
        <f>SUM(C40:J40)</f>
        <v>3705.04</v>
      </c>
      <c r="N40" s="20">
        <f>K40-M40</f>
        <v>1.0000000000218279E-2</v>
      </c>
      <c r="O40">
        <v>1.0000000000218279E-2</v>
      </c>
      <c r="Q40">
        <v>1.0000000000218279E-2</v>
      </c>
    </row>
    <row r="41" spans="2:19" ht="11.45" customHeight="1" x14ac:dyDescent="0.25">
      <c r="B41" s="6" t="s">
        <v>96</v>
      </c>
      <c r="C41" s="19">
        <f t="shared" si="1"/>
        <v>5006.9999999999991</v>
      </c>
      <c r="D41" s="19">
        <f t="shared" si="2"/>
        <v>585.79999999999995</v>
      </c>
      <c r="E41" s="19">
        <f t="shared" si="3"/>
        <v>1680.4</v>
      </c>
      <c r="F41" s="19">
        <f t="shared" si="4"/>
        <v>103.9</v>
      </c>
      <c r="G41" s="19">
        <f t="shared" si="5"/>
        <v>1138.0999999999985</v>
      </c>
      <c r="H41" s="19">
        <f t="shared" si="6"/>
        <v>10801.3</v>
      </c>
      <c r="I41" s="19">
        <f t="shared" si="7"/>
        <v>6280.8</v>
      </c>
      <c r="J41" s="19">
        <f t="shared" si="8"/>
        <v>66.400000000000006</v>
      </c>
      <c r="K41" s="19">
        <f t="shared" si="9"/>
        <v>25663.7</v>
      </c>
      <c r="L41" s="12">
        <f t="shared" si="0"/>
        <v>751</v>
      </c>
      <c r="M41" s="19">
        <f>SUM(C41:J41)</f>
        <v>25663.699999999997</v>
      </c>
      <c r="N41" s="20">
        <f>K41-M41</f>
        <v>0</v>
      </c>
      <c r="O41">
        <v>0</v>
      </c>
      <c r="Q41">
        <v>0</v>
      </c>
    </row>
    <row r="42" spans="2:19" s="59" customFormat="1" ht="11.45" customHeight="1" x14ac:dyDescent="0.25">
      <c r="B42" s="56" t="s">
        <v>97</v>
      </c>
      <c r="C42" s="57">
        <f t="shared" si="1"/>
        <v>0</v>
      </c>
      <c r="D42" s="57">
        <f t="shared" si="2"/>
        <v>0</v>
      </c>
      <c r="E42" s="57">
        <f t="shared" si="3"/>
        <v>0</v>
      </c>
      <c r="F42" s="57">
        <f t="shared" si="4"/>
        <v>0</v>
      </c>
      <c r="G42" s="57">
        <f t="shared" si="5"/>
        <v>0</v>
      </c>
      <c r="H42" s="57">
        <f t="shared" si="6"/>
        <v>69146.899999999994</v>
      </c>
      <c r="I42" s="57">
        <f t="shared" si="7"/>
        <v>115</v>
      </c>
      <c r="J42" s="57">
        <f t="shared" si="8"/>
        <v>17</v>
      </c>
      <c r="K42" s="57">
        <f t="shared" si="9"/>
        <v>69271.899999999994</v>
      </c>
      <c r="L42" s="58">
        <f t="shared" si="0"/>
        <v>11984</v>
      </c>
      <c r="M42" s="57">
        <f>SUM(C42:J42)</f>
        <v>69278.899999999994</v>
      </c>
      <c r="N42" s="57">
        <f>K42-M42</f>
        <v>-7</v>
      </c>
      <c r="O42" s="59">
        <v>-7</v>
      </c>
      <c r="P42" s="55">
        <f>K42+L42</f>
        <v>81255.899999999994</v>
      </c>
      <c r="Q42" s="59">
        <v>-7</v>
      </c>
    </row>
    <row r="43" spans="2:19" ht="11.45" customHeight="1" x14ac:dyDescent="0.25">
      <c r="B43" s="6" t="s">
        <v>98</v>
      </c>
      <c r="C43" s="19">
        <f>SUM(D21:AI21)+O43</f>
        <v>16678.900000000001</v>
      </c>
      <c r="D43" s="19">
        <f t="shared" si="2"/>
        <v>994.79999999999984</v>
      </c>
      <c r="E43" s="19">
        <f t="shared" si="3"/>
        <v>1983.5</v>
      </c>
      <c r="F43" s="19">
        <f t="shared" si="4"/>
        <v>498.7</v>
      </c>
      <c r="G43" s="19">
        <f t="shared" si="5"/>
        <v>1353.5</v>
      </c>
      <c r="H43" s="19">
        <f t="shared" si="6"/>
        <v>21476.2</v>
      </c>
      <c r="I43" s="19">
        <f t="shared" si="7"/>
        <v>1546.6</v>
      </c>
      <c r="J43" s="19">
        <f t="shared" si="8"/>
        <v>108.49999999999999</v>
      </c>
      <c r="K43" s="19">
        <f t="shared" si="9"/>
        <v>44640.7</v>
      </c>
      <c r="L43" s="12">
        <f t="shared" si="0"/>
        <v>2231.8000000000002</v>
      </c>
      <c r="M43" s="19">
        <f>SUM(C43:J43)</f>
        <v>44640.700000000004</v>
      </c>
      <c r="N43" s="20">
        <f>K43-M43</f>
        <v>0</v>
      </c>
      <c r="O43">
        <v>9.9999999998544808E-2</v>
      </c>
      <c r="Q43">
        <v>9.9999999998544808E-2</v>
      </c>
    </row>
    <row r="44" spans="2:19" s="15" customFormat="1" ht="11.45" customHeight="1" x14ac:dyDescent="0.25">
      <c r="B44" s="13" t="s">
        <v>99</v>
      </c>
      <c r="C44" s="19">
        <f>SUM(D22:AI22)+O44</f>
        <v>1018.4099999999996</v>
      </c>
      <c r="D44" s="19">
        <f t="shared" si="2"/>
        <v>50.13</v>
      </c>
      <c r="E44" s="19">
        <f t="shared" si="3"/>
        <v>155.51</v>
      </c>
      <c r="F44" s="19">
        <f t="shared" si="4"/>
        <v>1.1000000000000001</v>
      </c>
      <c r="G44" s="19">
        <f t="shared" si="5"/>
        <v>45.529999999999973</v>
      </c>
      <c r="H44" s="19">
        <f t="shared" si="6"/>
        <v>1470.95</v>
      </c>
      <c r="I44" s="19">
        <f t="shared" si="7"/>
        <v>247.61</v>
      </c>
      <c r="J44" s="19">
        <f t="shared" si="8"/>
        <v>4.4800000000000004</v>
      </c>
      <c r="K44" s="19">
        <f t="shared" si="9"/>
        <v>2993.72</v>
      </c>
      <c r="L44" s="12">
        <f t="shared" si="0"/>
        <v>67.849999999999994</v>
      </c>
      <c r="M44" s="19">
        <f>SUM(C44:J44)</f>
        <v>2993.72</v>
      </c>
      <c r="N44" s="20">
        <f>K44-M44</f>
        <v>0</v>
      </c>
      <c r="O44" s="15">
        <v>-17.930000000000291</v>
      </c>
      <c r="Q44" s="15">
        <v>113.56999999999971</v>
      </c>
    </row>
    <row r="45" spans="2:19" ht="11.45" customHeight="1" x14ac:dyDescent="0.25">
      <c r="B45" s="6" t="s">
        <v>100</v>
      </c>
      <c r="C45" s="19">
        <f t="shared" si="1"/>
        <v>3832</v>
      </c>
      <c r="D45" s="19">
        <f t="shared" si="2"/>
        <v>685</v>
      </c>
      <c r="E45" s="19">
        <f t="shared" si="3"/>
        <v>528</v>
      </c>
      <c r="F45" s="19">
        <f t="shared" si="4"/>
        <v>339</v>
      </c>
      <c r="G45" s="19">
        <f t="shared" si="5"/>
        <v>2709</v>
      </c>
      <c r="H45" s="19">
        <f t="shared" si="6"/>
        <v>4590</v>
      </c>
      <c r="I45" s="19">
        <f t="shared" si="7"/>
        <v>4867</v>
      </c>
      <c r="J45" s="19">
        <f t="shared" si="8"/>
        <v>371</v>
      </c>
      <c r="K45" s="19">
        <f t="shared" si="9"/>
        <v>17921</v>
      </c>
      <c r="L45" s="12">
        <f t="shared" si="0"/>
        <v>5317</v>
      </c>
      <c r="M45" s="19">
        <f>SUM(C45:J45)</f>
        <v>17921</v>
      </c>
      <c r="N45" s="20">
        <f>K45-M45</f>
        <v>0</v>
      </c>
      <c r="O45">
        <v>0</v>
      </c>
      <c r="Q45">
        <v>0</v>
      </c>
    </row>
    <row r="46" spans="2:19" ht="11.45" customHeight="1" x14ac:dyDescent="0.25">
      <c r="B46" s="6" t="s">
        <v>101</v>
      </c>
      <c r="C46" s="19">
        <f t="shared" si="1"/>
        <v>6590.739999999998</v>
      </c>
      <c r="D46" s="19">
        <f t="shared" si="2"/>
        <v>1102.98</v>
      </c>
      <c r="E46" s="19">
        <f t="shared" si="3"/>
        <v>703.43999999999994</v>
      </c>
      <c r="F46" s="19">
        <f t="shared" si="4"/>
        <v>16.29</v>
      </c>
      <c r="G46" s="19">
        <f t="shared" si="5"/>
        <v>554.76000000000067</v>
      </c>
      <c r="H46" s="19">
        <f t="shared" si="6"/>
        <v>3543.82</v>
      </c>
      <c r="I46" s="19">
        <f t="shared" si="7"/>
        <v>3580.15</v>
      </c>
      <c r="J46" s="19">
        <f t="shared" si="8"/>
        <v>74.58</v>
      </c>
      <c r="K46" s="19">
        <f t="shared" si="9"/>
        <v>16166.71</v>
      </c>
      <c r="L46" s="12">
        <f t="shared" si="0"/>
        <v>1347.6</v>
      </c>
      <c r="M46" s="19">
        <f>SUM(C46:J46)</f>
        <v>16166.759999999998</v>
      </c>
      <c r="N46" s="20">
        <f>K46-M46</f>
        <v>-4.9999999999272404E-2</v>
      </c>
      <c r="O46">
        <v>-4.9999999999272404E-2</v>
      </c>
      <c r="Q46">
        <v>-4.9999999999272404E-2</v>
      </c>
    </row>
    <row r="47" spans="2:19" ht="11.45" customHeight="1" x14ac:dyDescent="0.25">
      <c r="B47" s="6" t="s">
        <v>102</v>
      </c>
      <c r="C47" s="19">
        <f t="shared" si="1"/>
        <v>1992.5600000000002</v>
      </c>
      <c r="D47" s="19">
        <f t="shared" si="2"/>
        <v>252.86</v>
      </c>
      <c r="E47" s="19">
        <f t="shared" si="3"/>
        <v>894.25</v>
      </c>
      <c r="F47" s="19">
        <f t="shared" si="4"/>
        <v>130.26000000000002</v>
      </c>
      <c r="G47" s="19">
        <f t="shared" si="5"/>
        <v>322.61999999999944</v>
      </c>
      <c r="H47" s="19">
        <f t="shared" si="6"/>
        <v>2981.37</v>
      </c>
      <c r="I47" s="19">
        <f t="shared" si="7"/>
        <v>1840.97</v>
      </c>
      <c r="J47" s="19">
        <f t="shared" si="8"/>
        <v>81.06</v>
      </c>
      <c r="K47" s="19">
        <f t="shared" si="9"/>
        <v>8502.2800000000007</v>
      </c>
      <c r="L47" s="12">
        <f t="shared" si="0"/>
        <v>356.01</v>
      </c>
      <c r="M47" s="19">
        <f>SUM(C47:J47)</f>
        <v>8495.9499999999989</v>
      </c>
      <c r="N47" s="20">
        <f>K47-M47</f>
        <v>6.3300000000017462</v>
      </c>
      <c r="O47">
        <v>6.3300000000017462</v>
      </c>
      <c r="Q47">
        <v>6.3300000000017462</v>
      </c>
    </row>
    <row r="48" spans="2:19" ht="11.45" customHeight="1" x14ac:dyDescent="0.25">
      <c r="B48" s="6" t="s">
        <v>103</v>
      </c>
      <c r="C48" s="19">
        <f t="shared" si="1"/>
        <v>1073.8800000000001</v>
      </c>
      <c r="D48" s="19">
        <f t="shared" si="2"/>
        <v>180.27999999999997</v>
      </c>
      <c r="E48" s="19">
        <f t="shared" si="3"/>
        <v>102.57</v>
      </c>
      <c r="F48" s="19">
        <f t="shared" si="4"/>
        <v>178.13</v>
      </c>
      <c r="G48" s="19">
        <f t="shared" si="5"/>
        <v>408.69999999999982</v>
      </c>
      <c r="H48" s="19">
        <f t="shared" si="6"/>
        <v>1043.51</v>
      </c>
      <c r="I48" s="19">
        <f t="shared" si="7"/>
        <v>1046.5999999999999</v>
      </c>
      <c r="J48" s="19">
        <f t="shared" si="8"/>
        <v>120.53</v>
      </c>
      <c r="K48" s="19">
        <f t="shared" si="9"/>
        <v>4154.17</v>
      </c>
      <c r="L48" s="12">
        <f t="shared" si="0"/>
        <v>257.33</v>
      </c>
      <c r="M48" s="19">
        <f>SUM(C48:J48)</f>
        <v>4154.2</v>
      </c>
      <c r="N48" s="20">
        <f>K48-M48</f>
        <v>-2.9999999999745341E-2</v>
      </c>
      <c r="O48">
        <v>-2.9999999999745341E-2</v>
      </c>
      <c r="Q48">
        <v>-2.9999999999745341E-2</v>
      </c>
    </row>
    <row r="49" spans="2:17" ht="11.45" customHeight="1" x14ac:dyDescent="0.25">
      <c r="B49" s="6" t="s">
        <v>104</v>
      </c>
      <c r="C49" s="19">
        <f t="shared" si="1"/>
        <v>0</v>
      </c>
      <c r="D49" s="19">
        <f t="shared" si="2"/>
        <v>0</v>
      </c>
      <c r="E49" s="19">
        <f t="shared" si="3"/>
        <v>0</v>
      </c>
      <c r="F49" s="19">
        <f t="shared" si="4"/>
        <v>0</v>
      </c>
      <c r="G49" s="19">
        <f t="shared" si="5"/>
        <v>0</v>
      </c>
      <c r="H49" s="19">
        <f t="shared" si="6"/>
        <v>2349.1</v>
      </c>
      <c r="I49" s="19">
        <f t="shared" si="7"/>
        <v>0</v>
      </c>
      <c r="J49" s="19">
        <f t="shared" si="8"/>
        <v>0</v>
      </c>
      <c r="K49" s="19">
        <f t="shared" si="9"/>
        <v>2349.1</v>
      </c>
      <c r="L49" s="12">
        <f t="shared" si="0"/>
        <v>284.23</v>
      </c>
      <c r="M49" s="19">
        <f>SUM(C49:J49)</f>
        <v>2349.1</v>
      </c>
      <c r="N49" s="20">
        <f>K49-M49</f>
        <v>0</v>
      </c>
      <c r="O49">
        <v>0</v>
      </c>
      <c r="Q49">
        <v>0</v>
      </c>
    </row>
    <row r="50" spans="2:17" ht="11.45" customHeight="1" x14ac:dyDescent="0.25">
      <c r="B50" s="6" t="s">
        <v>105</v>
      </c>
      <c r="C50" s="19">
        <f t="shared" si="1"/>
        <v>785.6500000000002</v>
      </c>
      <c r="D50" s="19">
        <f t="shared" si="2"/>
        <v>9.629999999999999</v>
      </c>
      <c r="E50" s="19">
        <f t="shared" si="3"/>
        <v>47.39</v>
      </c>
      <c r="F50" s="19">
        <f t="shared" si="4"/>
        <v>1.44</v>
      </c>
      <c r="G50" s="19">
        <f t="shared" si="5"/>
        <v>35.769999999999982</v>
      </c>
      <c r="H50" s="19">
        <f t="shared" si="6"/>
        <v>441.22</v>
      </c>
      <c r="I50" s="19">
        <f t="shared" si="7"/>
        <v>176.25</v>
      </c>
      <c r="J50" s="19">
        <f t="shared" si="8"/>
        <v>2.91</v>
      </c>
      <c r="K50" s="19">
        <f t="shared" si="9"/>
        <v>1500.24</v>
      </c>
      <c r="L50" s="12">
        <f t="shared" si="0"/>
        <v>83.06</v>
      </c>
      <c r="M50" s="19">
        <f>SUM(C50:J50)</f>
        <v>1500.2600000000004</v>
      </c>
      <c r="N50" s="20">
        <f>K50-M50</f>
        <v>-2.0000000000436557E-2</v>
      </c>
      <c r="O50">
        <v>-2.0000000000436557E-2</v>
      </c>
      <c r="Q50">
        <v>-2.0000000000436557E-2</v>
      </c>
    </row>
    <row r="51" spans="2:17" ht="11.45" customHeight="1" x14ac:dyDescent="0.25">
      <c r="B51" s="6" t="s">
        <v>106</v>
      </c>
      <c r="C51" s="19">
        <f t="shared" si="1"/>
        <v>3353</v>
      </c>
      <c r="D51" s="19">
        <f t="shared" si="2"/>
        <v>129.92000000000002</v>
      </c>
      <c r="E51" s="19">
        <f t="shared" si="3"/>
        <v>598</v>
      </c>
      <c r="F51" s="19">
        <f t="shared" si="4"/>
        <v>136.81</v>
      </c>
      <c r="G51" s="19">
        <f t="shared" si="5"/>
        <v>220</v>
      </c>
      <c r="H51" s="19">
        <f t="shared" si="6"/>
        <v>2735.09</v>
      </c>
      <c r="I51" s="19">
        <f t="shared" si="7"/>
        <v>1957</v>
      </c>
      <c r="J51" s="19">
        <f t="shared" si="8"/>
        <v>36</v>
      </c>
      <c r="K51" s="19">
        <f t="shared" si="9"/>
        <v>9165.82</v>
      </c>
      <c r="L51" s="12">
        <f t="shared" si="0"/>
        <v>3898.33</v>
      </c>
      <c r="M51" s="19">
        <f>SUM(C51:J51)</f>
        <v>9165.82</v>
      </c>
      <c r="N51" s="20">
        <f>K51-M51</f>
        <v>0</v>
      </c>
      <c r="O51">
        <v>0</v>
      </c>
      <c r="Q51">
        <v>0</v>
      </c>
    </row>
    <row r="52" spans="2:17" ht="11.45" customHeight="1" x14ac:dyDescent="0.25">
      <c r="B52" s="6" t="s">
        <v>107</v>
      </c>
      <c r="C52" s="19">
        <f t="shared" si="1"/>
        <v>6775.9000000000005</v>
      </c>
      <c r="D52" s="19">
        <f t="shared" si="2"/>
        <v>672.09</v>
      </c>
      <c r="E52" s="19">
        <f t="shared" si="3"/>
        <v>511.31</v>
      </c>
      <c r="F52" s="19">
        <f t="shared" si="4"/>
        <v>252.69</v>
      </c>
      <c r="G52" s="19">
        <f t="shared" si="5"/>
        <v>674.90999999999985</v>
      </c>
      <c r="H52" s="19">
        <f t="shared" si="6"/>
        <v>11793.48</v>
      </c>
      <c r="I52" s="19">
        <f t="shared" si="7"/>
        <v>555.70000000000005</v>
      </c>
      <c r="J52" s="19">
        <f t="shared" si="8"/>
        <v>19.75</v>
      </c>
      <c r="K52" s="19">
        <f t="shared" si="9"/>
        <v>21255.83</v>
      </c>
      <c r="L52" s="12">
        <f t="shared" si="0"/>
        <v>3964.97</v>
      </c>
      <c r="M52" s="19">
        <f>SUM(C52:J52)</f>
        <v>21255.83</v>
      </c>
      <c r="N52" s="20">
        <f>K52-M52</f>
        <v>0</v>
      </c>
      <c r="O52">
        <v>0</v>
      </c>
      <c r="Q52">
        <v>0</v>
      </c>
    </row>
    <row r="53" spans="2:17" ht="11.45" customHeight="1" x14ac:dyDescent="0.25">
      <c r="L5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FE51-9A73-4420-A6F1-452A99805790}">
  <dimension ref="A1:BW53"/>
  <sheetViews>
    <sheetView tabSelected="1" topLeftCell="A32" workbookViewId="0">
      <selection activeCell="C59" sqref="C59"/>
    </sheetView>
  </sheetViews>
  <sheetFormatPr baseColWidth="10" defaultColWidth="9.140625" defaultRowHeight="11.45" customHeight="1" x14ac:dyDescent="0.25"/>
  <cols>
    <col min="1" max="1" width="4" customWidth="1"/>
    <col min="2" max="2" width="22.28515625" customWidth="1"/>
    <col min="3" max="11" width="18.7109375" customWidth="1"/>
    <col min="12" max="16" width="19.85546875" customWidth="1"/>
    <col min="17" max="17" width="18" customWidth="1"/>
    <col min="18" max="20" width="19.85546875" customWidth="1"/>
    <col min="21" max="21" width="11" customWidth="1"/>
    <col min="22" max="34" width="19.85546875" customWidth="1"/>
    <col min="35" max="35" width="12" customWidth="1"/>
    <col min="36" max="39" width="19.85546875" customWidth="1"/>
    <col min="40" max="41" width="18" customWidth="1"/>
    <col min="42" max="44" width="19.85546875" customWidth="1"/>
    <col min="45" max="45" width="10" customWidth="1"/>
    <col min="46" max="48" width="19.85546875" customWidth="1"/>
    <col min="49" max="49" width="18" customWidth="1"/>
    <col min="50" max="51" width="19.85546875" customWidth="1"/>
    <col min="52" max="52" width="10" customWidth="1"/>
    <col min="53" max="64" width="19.85546875" customWidth="1"/>
    <col min="65" max="65" width="12" customWidth="1"/>
    <col min="66" max="66" width="13" customWidth="1"/>
    <col min="67" max="75" width="19.85546875" customWidth="1"/>
  </cols>
  <sheetData>
    <row r="1" spans="1:75" x14ac:dyDescent="0.25">
      <c r="B1" s="3" t="s">
        <v>0</v>
      </c>
    </row>
    <row r="2" spans="1:75" x14ac:dyDescent="0.25">
      <c r="B2" s="3" t="s">
        <v>1</v>
      </c>
      <c r="C2" s="1" t="s">
        <v>2</v>
      </c>
    </row>
    <row r="3" spans="1:75" x14ac:dyDescent="0.25">
      <c r="B3" s="3" t="s">
        <v>3</v>
      </c>
      <c r="C3" s="3" t="s">
        <v>4</v>
      </c>
    </row>
    <row r="5" spans="1:75" x14ac:dyDescent="0.25">
      <c r="B5" s="1" t="s">
        <v>5</v>
      </c>
      <c r="D5" s="3" t="s">
        <v>6</v>
      </c>
    </row>
    <row r="6" spans="1:75" x14ac:dyDescent="0.25">
      <c r="B6" s="1" t="s">
        <v>7</v>
      </c>
      <c r="D6" s="3" t="s">
        <v>8</v>
      </c>
    </row>
    <row r="7" spans="1:75" x14ac:dyDescent="0.25">
      <c r="B7" s="1" t="s">
        <v>9</v>
      </c>
      <c r="D7" s="3" t="s">
        <v>10</v>
      </c>
    </row>
    <row r="8" spans="1:75" x14ac:dyDescent="0.25">
      <c r="B8" s="1" t="s">
        <v>11</v>
      </c>
      <c r="D8" s="3" t="s">
        <v>12</v>
      </c>
    </row>
    <row r="9" spans="1:75" x14ac:dyDescent="0.25">
      <c r="B9" s="1" t="s">
        <v>13</v>
      </c>
      <c r="D9" s="3" t="s">
        <v>14</v>
      </c>
    </row>
    <row r="11" spans="1:75" x14ac:dyDescent="0.25">
      <c r="B11" s="5" t="s">
        <v>15</v>
      </c>
      <c r="C11" s="4" t="s">
        <v>10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4" t="s">
        <v>23</v>
      </c>
      <c r="L11" s="4" t="s">
        <v>24</v>
      </c>
      <c r="M11" s="4" t="s">
        <v>25</v>
      </c>
      <c r="N11" s="4" t="s">
        <v>26</v>
      </c>
      <c r="O11" s="4" t="s">
        <v>27</v>
      </c>
      <c r="P11" s="4" t="s">
        <v>28</v>
      </c>
      <c r="Q11" s="4" t="s">
        <v>29</v>
      </c>
      <c r="R11" s="4" t="s">
        <v>30</v>
      </c>
      <c r="S11" s="4" t="s">
        <v>31</v>
      </c>
      <c r="T11" s="4" t="s">
        <v>32</v>
      </c>
      <c r="U11" s="4" t="s">
        <v>33</v>
      </c>
      <c r="V11" s="4" t="s">
        <v>34</v>
      </c>
      <c r="W11" s="4" t="s">
        <v>35</v>
      </c>
      <c r="X11" s="4" t="s">
        <v>36</v>
      </c>
      <c r="Y11" s="4" t="s">
        <v>37</v>
      </c>
      <c r="Z11" s="4" t="s">
        <v>38</v>
      </c>
      <c r="AA11" s="4" t="s">
        <v>39</v>
      </c>
      <c r="AB11" s="4" t="s">
        <v>40</v>
      </c>
      <c r="AC11" s="4" t="s">
        <v>41</v>
      </c>
      <c r="AD11" s="4" t="s">
        <v>42</v>
      </c>
      <c r="AE11" s="4" t="s">
        <v>43</v>
      </c>
      <c r="AF11" s="4" t="s">
        <v>44</v>
      </c>
      <c r="AG11" s="4" t="s">
        <v>45</v>
      </c>
      <c r="AH11" s="4" t="s">
        <v>46</v>
      </c>
      <c r="AI11" s="4" t="s">
        <v>47</v>
      </c>
      <c r="AJ11" s="4" t="s">
        <v>48</v>
      </c>
      <c r="AK11" s="4" t="s">
        <v>49</v>
      </c>
      <c r="AL11" s="4" t="s">
        <v>50</v>
      </c>
      <c r="AM11" s="4" t="s">
        <v>51</v>
      </c>
      <c r="AN11" s="4" t="s">
        <v>52</v>
      </c>
      <c r="AO11" s="4" t="s">
        <v>53</v>
      </c>
      <c r="AP11" s="4" t="s">
        <v>54</v>
      </c>
      <c r="AQ11" s="4" t="s">
        <v>55</v>
      </c>
      <c r="AR11" s="4" t="s">
        <v>56</v>
      </c>
      <c r="AS11" s="4" t="s">
        <v>57</v>
      </c>
      <c r="AT11" s="4" t="s">
        <v>58</v>
      </c>
      <c r="AU11" s="4" t="s">
        <v>59</v>
      </c>
      <c r="AV11" s="4" t="s">
        <v>60</v>
      </c>
      <c r="AW11" s="4" t="s">
        <v>61</v>
      </c>
      <c r="AX11" s="4" t="s">
        <v>62</v>
      </c>
      <c r="AY11" s="4" t="s">
        <v>63</v>
      </c>
      <c r="AZ11" s="4" t="s">
        <v>64</v>
      </c>
      <c r="BA11" s="4" t="s">
        <v>65</v>
      </c>
      <c r="BB11" s="4" t="s">
        <v>66</v>
      </c>
      <c r="BC11" s="4" t="s">
        <v>67</v>
      </c>
      <c r="BD11" s="4" t="s">
        <v>68</v>
      </c>
      <c r="BE11" s="4" t="s">
        <v>69</v>
      </c>
      <c r="BF11" s="4" t="s">
        <v>70</v>
      </c>
      <c r="BG11" s="4" t="s">
        <v>71</v>
      </c>
      <c r="BH11" s="4" t="s">
        <v>72</v>
      </c>
      <c r="BI11" s="4" t="s">
        <v>73</v>
      </c>
      <c r="BJ11" s="4" t="s">
        <v>74</v>
      </c>
      <c r="BK11" s="4" t="s">
        <v>75</v>
      </c>
      <c r="BL11" s="4" t="s">
        <v>76</v>
      </c>
      <c r="BM11" s="4" t="s">
        <v>77</v>
      </c>
      <c r="BN11" s="4" t="s">
        <v>78</v>
      </c>
      <c r="BO11" s="4" t="s">
        <v>79</v>
      </c>
      <c r="BP11" s="4" t="s">
        <v>80</v>
      </c>
      <c r="BQ11" s="4" t="s">
        <v>81</v>
      </c>
      <c r="BR11" s="4" t="s">
        <v>82</v>
      </c>
      <c r="BS11" s="4" t="s">
        <v>83</v>
      </c>
      <c r="BT11" s="4" t="s">
        <v>84</v>
      </c>
      <c r="BU11" s="4" t="s">
        <v>85</v>
      </c>
      <c r="BV11" s="4" t="s">
        <v>86</v>
      </c>
      <c r="BW11" s="4" t="s">
        <v>87</v>
      </c>
    </row>
    <row r="12" spans="1:75" ht="15" x14ac:dyDescent="0.25">
      <c r="A12" s="6" t="s">
        <v>108</v>
      </c>
      <c r="B12" s="6" t="s">
        <v>88</v>
      </c>
      <c r="C12" s="7">
        <v>426773</v>
      </c>
      <c r="D12" s="9">
        <v>797.36</v>
      </c>
      <c r="E12" s="9">
        <v>28.39</v>
      </c>
      <c r="F12" s="9">
        <v>25.12</v>
      </c>
      <c r="G12" s="9">
        <v>372.41</v>
      </c>
      <c r="H12" s="9">
        <v>2285.48</v>
      </c>
      <c r="I12" s="9">
        <v>1423.52</v>
      </c>
      <c r="J12" s="7" t="s">
        <v>89</v>
      </c>
      <c r="K12" s="7" t="s">
        <v>89</v>
      </c>
      <c r="L12" s="7" t="s">
        <v>89</v>
      </c>
      <c r="M12" s="9">
        <v>214.16</v>
      </c>
      <c r="N12" s="9">
        <v>643.53</v>
      </c>
      <c r="O12" s="9">
        <v>204.56</v>
      </c>
      <c r="P12" s="9">
        <v>635.85</v>
      </c>
      <c r="Q12" s="9">
        <v>9229.27</v>
      </c>
      <c r="R12" s="9">
        <v>22855.3</v>
      </c>
      <c r="S12" s="9">
        <v>2772.64</v>
      </c>
      <c r="T12" s="9">
        <v>1016.68</v>
      </c>
      <c r="U12" s="9">
        <v>1610.6</v>
      </c>
      <c r="V12" s="9">
        <v>3188.46</v>
      </c>
      <c r="W12" s="9">
        <v>18265.7</v>
      </c>
      <c r="X12" s="9">
        <v>6845.14</v>
      </c>
      <c r="Y12" s="9">
        <v>17446.41</v>
      </c>
      <c r="Z12" s="9">
        <v>37566.120000000003</v>
      </c>
      <c r="AA12" s="9">
        <v>5762.83</v>
      </c>
      <c r="AB12" s="9">
        <v>3370.01</v>
      </c>
      <c r="AC12" s="7" t="s">
        <v>89</v>
      </c>
      <c r="AD12" s="7" t="s">
        <v>89</v>
      </c>
      <c r="AE12" s="9">
        <v>595.27</v>
      </c>
      <c r="AF12" s="9">
        <v>854.33</v>
      </c>
      <c r="AG12" s="9">
        <v>74.489999999999995</v>
      </c>
      <c r="AH12" s="9">
        <v>272.66000000000003</v>
      </c>
      <c r="AI12" s="9">
        <v>841.51</v>
      </c>
      <c r="AJ12" s="9">
        <v>360.18</v>
      </c>
      <c r="AK12" s="9">
        <v>5635.99</v>
      </c>
      <c r="AL12" s="9">
        <v>307.3</v>
      </c>
      <c r="AM12" s="9">
        <v>171.26</v>
      </c>
      <c r="AN12" s="9">
        <v>66.599999999999994</v>
      </c>
      <c r="AO12" s="7">
        <v>71</v>
      </c>
      <c r="AP12" s="9">
        <v>164.6</v>
      </c>
      <c r="AQ12" s="9">
        <v>45.62</v>
      </c>
      <c r="AR12" s="9">
        <v>32.74</v>
      </c>
      <c r="AS12" s="9">
        <v>1308.29</v>
      </c>
      <c r="AT12" s="9">
        <v>82.56</v>
      </c>
      <c r="AU12" s="7" t="s">
        <v>89</v>
      </c>
      <c r="AV12" s="7" t="s">
        <v>89</v>
      </c>
      <c r="AW12" s="9">
        <v>1496.9</v>
      </c>
      <c r="AX12" s="9">
        <v>15058.89</v>
      </c>
      <c r="AY12" s="9">
        <v>2229.91</v>
      </c>
      <c r="AZ12" s="9">
        <v>423.73</v>
      </c>
      <c r="BA12" s="9">
        <v>592.24</v>
      </c>
      <c r="BB12" s="9">
        <v>80.849999999999994</v>
      </c>
      <c r="BC12" s="9">
        <v>7396.76</v>
      </c>
      <c r="BD12" s="9">
        <v>6335.6</v>
      </c>
      <c r="BE12" s="9">
        <v>183259.48</v>
      </c>
      <c r="BF12" s="9">
        <v>393.69</v>
      </c>
      <c r="BG12" s="9">
        <v>772.91</v>
      </c>
      <c r="BH12" s="9">
        <v>814.94</v>
      </c>
      <c r="BI12" s="9">
        <v>90.38</v>
      </c>
      <c r="BJ12" s="9">
        <v>137.16999999999999</v>
      </c>
      <c r="BK12" s="9">
        <v>1414.93</v>
      </c>
      <c r="BL12" s="9">
        <v>4687.7299999999996</v>
      </c>
      <c r="BM12" s="9">
        <v>44095.95</v>
      </c>
      <c r="BN12" s="9">
        <v>8237.11</v>
      </c>
      <c r="BO12" s="9">
        <v>118.75</v>
      </c>
      <c r="BP12" s="7" t="s">
        <v>89</v>
      </c>
      <c r="BQ12" s="7" t="s">
        <v>89</v>
      </c>
      <c r="BR12" s="7" t="s">
        <v>89</v>
      </c>
      <c r="BS12" s="9">
        <v>834.36</v>
      </c>
      <c r="BT12" s="9">
        <v>41.77</v>
      </c>
      <c r="BU12" s="9">
        <v>753.08</v>
      </c>
      <c r="BV12" s="9">
        <v>19.12</v>
      </c>
      <c r="BW12" s="9">
        <v>42.85</v>
      </c>
    </row>
    <row r="13" spans="1:75" ht="15" x14ac:dyDescent="0.25">
      <c r="A13" s="6" t="s">
        <v>109</v>
      </c>
      <c r="B13" s="6" t="s">
        <v>90</v>
      </c>
      <c r="C13" s="10">
        <v>370614.89</v>
      </c>
      <c r="D13" s="10">
        <v>723.04</v>
      </c>
      <c r="E13" s="10">
        <v>23.76</v>
      </c>
      <c r="F13" s="10">
        <v>22.91</v>
      </c>
      <c r="G13" s="10">
        <v>278.26</v>
      </c>
      <c r="H13" s="10">
        <v>2054.11</v>
      </c>
      <c r="I13" s="10">
        <v>1349.49</v>
      </c>
      <c r="J13" s="8" t="s">
        <v>89</v>
      </c>
      <c r="K13" s="8" t="s">
        <v>89</v>
      </c>
      <c r="L13" s="8" t="s">
        <v>89</v>
      </c>
      <c r="M13" s="10">
        <v>177.67</v>
      </c>
      <c r="N13" s="10">
        <v>476.75</v>
      </c>
      <c r="O13" s="10">
        <v>174.39</v>
      </c>
      <c r="P13" s="10">
        <v>609.5</v>
      </c>
      <c r="Q13" s="10">
        <v>8541.57</v>
      </c>
      <c r="R13" s="10">
        <v>19054.25</v>
      </c>
      <c r="S13" s="10">
        <v>2491.69</v>
      </c>
      <c r="T13" s="10">
        <v>918.78</v>
      </c>
      <c r="U13" s="10">
        <v>1409.2</v>
      </c>
      <c r="V13" s="10">
        <v>2534.91</v>
      </c>
      <c r="W13" s="10">
        <v>16852.34</v>
      </c>
      <c r="X13" s="10">
        <v>6017.2</v>
      </c>
      <c r="Y13" s="10">
        <v>15039.21</v>
      </c>
      <c r="Z13" s="10">
        <v>33467.919999999998</v>
      </c>
      <c r="AA13" s="10">
        <v>5185.8599999999997</v>
      </c>
      <c r="AB13" s="10">
        <v>2756.99</v>
      </c>
      <c r="AC13" s="8" t="s">
        <v>89</v>
      </c>
      <c r="AD13" s="8" t="s">
        <v>89</v>
      </c>
      <c r="AE13" s="10">
        <v>447.67</v>
      </c>
      <c r="AF13" s="10">
        <v>698.5</v>
      </c>
      <c r="AG13" s="10">
        <v>65.14</v>
      </c>
      <c r="AH13" s="10">
        <v>226.71</v>
      </c>
      <c r="AI13" s="10">
        <v>704.49</v>
      </c>
      <c r="AJ13" s="10">
        <v>333.42</v>
      </c>
      <c r="AK13" s="10">
        <v>4471.53</v>
      </c>
      <c r="AL13" s="10">
        <v>268.42</v>
      </c>
      <c r="AM13" s="10">
        <v>160.27000000000001</v>
      </c>
      <c r="AN13" s="10">
        <v>61.41</v>
      </c>
      <c r="AO13" s="8">
        <v>71</v>
      </c>
      <c r="AP13" s="10">
        <v>143.24</v>
      </c>
      <c r="AQ13" s="10">
        <v>42.29</v>
      </c>
      <c r="AR13" s="10">
        <v>26.41</v>
      </c>
      <c r="AS13" s="10">
        <v>780.99</v>
      </c>
      <c r="AT13" s="10">
        <v>61.09</v>
      </c>
      <c r="AU13" s="8" t="s">
        <v>89</v>
      </c>
      <c r="AV13" s="8" t="s">
        <v>89</v>
      </c>
      <c r="AW13" s="10">
        <v>1086.94</v>
      </c>
      <c r="AX13" s="10">
        <v>13916.36</v>
      </c>
      <c r="AY13" s="10">
        <v>1804.51</v>
      </c>
      <c r="AZ13" s="10">
        <v>389.79</v>
      </c>
      <c r="BA13" s="10">
        <v>441.48</v>
      </c>
      <c r="BB13" s="10">
        <v>62.43</v>
      </c>
      <c r="BC13" s="10">
        <v>7169.95</v>
      </c>
      <c r="BD13" s="10">
        <v>5558.23</v>
      </c>
      <c r="BE13" s="10">
        <v>156522.85</v>
      </c>
      <c r="BF13" s="10">
        <v>254.4</v>
      </c>
      <c r="BG13" s="10">
        <v>470.06</v>
      </c>
      <c r="BH13" s="10">
        <v>770.69</v>
      </c>
      <c r="BI13" s="10">
        <v>72.41</v>
      </c>
      <c r="BJ13" s="10">
        <v>112.19</v>
      </c>
      <c r="BK13" s="10">
        <v>1369.81</v>
      </c>
      <c r="BL13" s="10">
        <v>4246.9399999999996</v>
      </c>
      <c r="BM13" s="10">
        <v>38461.410000000003</v>
      </c>
      <c r="BN13" s="10">
        <v>7671.56</v>
      </c>
      <c r="BO13" s="10">
        <v>63.18</v>
      </c>
      <c r="BP13" s="8" t="s">
        <v>89</v>
      </c>
      <c r="BQ13" s="8" t="s">
        <v>89</v>
      </c>
      <c r="BR13" s="8" t="s">
        <v>89</v>
      </c>
      <c r="BS13" s="10">
        <v>695.04</v>
      </c>
      <c r="BT13" s="10">
        <v>39.01</v>
      </c>
      <c r="BU13" s="10">
        <v>656.44</v>
      </c>
      <c r="BV13" s="10">
        <v>17.170000000000002</v>
      </c>
      <c r="BW13" s="10">
        <v>39.71</v>
      </c>
    </row>
    <row r="14" spans="1:75" s="15" customFormat="1" ht="15" x14ac:dyDescent="0.25">
      <c r="A14" s="6" t="s">
        <v>91</v>
      </c>
      <c r="B14" s="13" t="s">
        <v>91</v>
      </c>
      <c r="C14" s="16">
        <v>24659.9</v>
      </c>
      <c r="D14" s="17">
        <v>28</v>
      </c>
      <c r="E14" s="17">
        <v>0</v>
      </c>
      <c r="F14" s="16">
        <v>0.2</v>
      </c>
      <c r="G14" s="16">
        <v>3.4</v>
      </c>
      <c r="H14" s="16">
        <v>145.19999999999999</v>
      </c>
      <c r="I14" s="16">
        <v>29.5</v>
      </c>
      <c r="J14" s="16">
        <v>25.7</v>
      </c>
      <c r="K14" s="16">
        <v>3.7</v>
      </c>
      <c r="L14" s="16">
        <v>0.1</v>
      </c>
      <c r="M14" s="16">
        <v>4.3</v>
      </c>
      <c r="N14" s="16">
        <v>15.2</v>
      </c>
      <c r="O14" s="16">
        <v>1.9</v>
      </c>
      <c r="P14" s="16">
        <v>24.9</v>
      </c>
      <c r="Q14" s="17">
        <v>343</v>
      </c>
      <c r="R14" s="16">
        <v>5683.7</v>
      </c>
      <c r="S14" s="16">
        <v>99.3</v>
      </c>
      <c r="T14" s="16">
        <v>56.5</v>
      </c>
      <c r="U14" s="16">
        <v>138.9</v>
      </c>
      <c r="V14" s="17">
        <v>84</v>
      </c>
      <c r="W14" s="16">
        <v>374.8</v>
      </c>
      <c r="X14" s="17">
        <v>181</v>
      </c>
      <c r="Y14" s="16">
        <v>359.3</v>
      </c>
      <c r="Z14" s="16">
        <v>110.1</v>
      </c>
      <c r="AA14" s="16">
        <v>63.5</v>
      </c>
      <c r="AB14" s="16">
        <v>56.1</v>
      </c>
      <c r="AC14" s="16">
        <v>11.6</v>
      </c>
      <c r="AD14" s="16">
        <v>44.5</v>
      </c>
      <c r="AE14" s="16">
        <v>28.4</v>
      </c>
      <c r="AF14" s="16">
        <v>30.6</v>
      </c>
      <c r="AG14" s="16">
        <v>6.4</v>
      </c>
      <c r="AH14" s="16">
        <v>42.9</v>
      </c>
      <c r="AI14" s="16">
        <v>68.3</v>
      </c>
      <c r="AJ14" s="16">
        <v>235.4</v>
      </c>
      <c r="AK14" s="16">
        <v>584.4</v>
      </c>
      <c r="AL14" s="17">
        <v>9</v>
      </c>
      <c r="AM14" s="16">
        <v>17.8</v>
      </c>
      <c r="AN14" s="16">
        <v>3.3</v>
      </c>
      <c r="AO14" s="17">
        <v>0</v>
      </c>
      <c r="AP14" s="16">
        <v>42.8</v>
      </c>
      <c r="AQ14" s="17">
        <v>0</v>
      </c>
      <c r="AR14" s="16">
        <v>2.6</v>
      </c>
      <c r="AS14" s="16">
        <v>70.8</v>
      </c>
      <c r="AT14" s="16">
        <v>4.7</v>
      </c>
      <c r="AU14" s="16">
        <v>2.7</v>
      </c>
      <c r="AV14" s="17">
        <v>2</v>
      </c>
      <c r="AW14" s="16">
        <v>125.7</v>
      </c>
      <c r="AX14" s="16">
        <v>1450.9</v>
      </c>
      <c r="AY14" s="16">
        <v>335.9</v>
      </c>
      <c r="AZ14" s="16">
        <v>114.3</v>
      </c>
      <c r="BA14" s="16">
        <v>60.3</v>
      </c>
      <c r="BB14" s="16">
        <v>0.6</v>
      </c>
      <c r="BC14" s="16">
        <v>673.1</v>
      </c>
      <c r="BD14" s="16">
        <v>713.8</v>
      </c>
      <c r="BE14" s="16">
        <v>4174.2</v>
      </c>
      <c r="BF14" s="16">
        <v>58.9</v>
      </c>
      <c r="BG14" s="16">
        <v>59.8</v>
      </c>
      <c r="BH14" s="16">
        <v>552.9</v>
      </c>
      <c r="BI14" s="16">
        <v>20.9</v>
      </c>
      <c r="BJ14" s="16">
        <v>0.3</v>
      </c>
      <c r="BK14" s="16">
        <v>247.7</v>
      </c>
      <c r="BL14" s="16">
        <v>1666.1</v>
      </c>
      <c r="BM14" s="16">
        <v>5218.8999999999996</v>
      </c>
      <c r="BN14" s="16">
        <v>182.6</v>
      </c>
      <c r="BO14" s="16">
        <v>0.9</v>
      </c>
      <c r="BP14" s="16">
        <v>3.9</v>
      </c>
      <c r="BQ14" s="16">
        <v>0.3</v>
      </c>
      <c r="BR14" s="16">
        <v>0.7</v>
      </c>
      <c r="BS14" s="16">
        <v>4.9000000000000004</v>
      </c>
      <c r="BT14" s="17">
        <v>0</v>
      </c>
      <c r="BU14" s="16">
        <v>20.399999999999999</v>
      </c>
      <c r="BV14" s="16">
        <v>26.2</v>
      </c>
      <c r="BW14" s="16">
        <v>0.4</v>
      </c>
    </row>
    <row r="15" spans="1:75" ht="15" x14ac:dyDescent="0.25">
      <c r="A15" s="13" t="s">
        <v>92</v>
      </c>
      <c r="B15" s="6" t="s">
        <v>92</v>
      </c>
      <c r="C15" s="10">
        <v>5877.47</v>
      </c>
      <c r="D15" s="10">
        <v>9.73</v>
      </c>
      <c r="E15" s="10">
        <v>1.1000000000000001</v>
      </c>
      <c r="F15" s="10">
        <v>0.33</v>
      </c>
      <c r="G15" s="10">
        <v>2.36</v>
      </c>
      <c r="H15" s="10">
        <v>15.96</v>
      </c>
      <c r="I15" s="10">
        <v>16.73</v>
      </c>
      <c r="J15" s="10">
        <v>14.08</v>
      </c>
      <c r="K15" s="10">
        <v>1.67</v>
      </c>
      <c r="L15" s="10">
        <v>0.98</v>
      </c>
      <c r="M15" s="10">
        <v>2.16</v>
      </c>
      <c r="N15" s="10">
        <v>5.58</v>
      </c>
      <c r="O15" s="10">
        <v>0.61</v>
      </c>
      <c r="P15" s="10">
        <v>0.49</v>
      </c>
      <c r="Q15" s="10">
        <v>59.88</v>
      </c>
      <c r="R15" s="10">
        <v>67.33</v>
      </c>
      <c r="S15" s="10">
        <v>73.11</v>
      </c>
      <c r="T15" s="10">
        <v>30.04</v>
      </c>
      <c r="U15" s="10">
        <v>11.97</v>
      </c>
      <c r="V15" s="10">
        <v>77.55</v>
      </c>
      <c r="W15" s="10">
        <v>186.31</v>
      </c>
      <c r="X15" s="10">
        <v>301.23</v>
      </c>
      <c r="Y15" s="10">
        <v>234.63</v>
      </c>
      <c r="Z15" s="10">
        <v>1340.31</v>
      </c>
      <c r="AA15" s="10">
        <v>159.24</v>
      </c>
      <c r="AB15" s="10">
        <v>35.659999999999997</v>
      </c>
      <c r="AC15" s="10">
        <v>2.97</v>
      </c>
      <c r="AD15" s="10">
        <v>32.69</v>
      </c>
      <c r="AE15" s="10">
        <v>93.95</v>
      </c>
      <c r="AF15" s="10">
        <v>26.74</v>
      </c>
      <c r="AG15" s="10">
        <v>0.49</v>
      </c>
      <c r="AH15" s="10">
        <v>6.64</v>
      </c>
      <c r="AI15" s="10">
        <v>31.67</v>
      </c>
      <c r="AJ15" s="10">
        <v>5.17</v>
      </c>
      <c r="AK15" s="10">
        <v>83.45</v>
      </c>
      <c r="AL15" s="10">
        <v>5.37</v>
      </c>
      <c r="AM15" s="10">
        <v>0.45</v>
      </c>
      <c r="AN15" s="8">
        <v>0</v>
      </c>
      <c r="AO15" s="8">
        <v>0</v>
      </c>
      <c r="AP15" s="10">
        <v>0.08</v>
      </c>
      <c r="AQ15" s="8">
        <v>0</v>
      </c>
      <c r="AR15" s="8">
        <v>0</v>
      </c>
      <c r="AS15" s="10">
        <v>15.83</v>
      </c>
      <c r="AT15" s="10">
        <v>0.28000000000000003</v>
      </c>
      <c r="AU15" s="10">
        <v>0.28000000000000003</v>
      </c>
      <c r="AV15" s="8">
        <v>0</v>
      </c>
      <c r="AW15" s="10">
        <v>7.98</v>
      </c>
      <c r="AX15" s="10">
        <v>123.79</v>
      </c>
      <c r="AY15" s="10">
        <v>127.29</v>
      </c>
      <c r="AZ15" s="10">
        <v>4.8</v>
      </c>
      <c r="BA15" s="10">
        <v>1.1399999999999999</v>
      </c>
      <c r="BB15" s="10">
        <v>2.97</v>
      </c>
      <c r="BC15" s="10">
        <v>16.73</v>
      </c>
      <c r="BD15" s="10">
        <v>193.89</v>
      </c>
      <c r="BE15" s="10">
        <v>1275.54</v>
      </c>
      <c r="BF15" s="10">
        <v>13.11</v>
      </c>
      <c r="BG15" s="10">
        <v>8.06</v>
      </c>
      <c r="BH15" s="10">
        <v>10.83</v>
      </c>
      <c r="BI15" s="10">
        <v>0.04</v>
      </c>
      <c r="BJ15" s="10">
        <v>0.69</v>
      </c>
      <c r="BK15" s="10">
        <v>2.73</v>
      </c>
      <c r="BL15" s="10">
        <v>43.31</v>
      </c>
      <c r="BM15" s="10">
        <v>977.57</v>
      </c>
      <c r="BN15" s="10">
        <v>87.19</v>
      </c>
      <c r="BO15" s="10">
        <v>0.08</v>
      </c>
      <c r="BP15" s="10">
        <v>0.33</v>
      </c>
      <c r="BQ15" s="10">
        <v>60.86</v>
      </c>
      <c r="BR15" s="8">
        <v>0</v>
      </c>
      <c r="BS15" s="10">
        <v>61.18</v>
      </c>
      <c r="BT15" s="10">
        <v>1.47</v>
      </c>
      <c r="BU15" s="10">
        <v>13.47</v>
      </c>
      <c r="BV15" s="10">
        <v>1.18</v>
      </c>
      <c r="BW15" s="8">
        <v>0</v>
      </c>
    </row>
    <row r="16" spans="1:75" ht="15" x14ac:dyDescent="0.25">
      <c r="A16" s="6" t="s">
        <v>93</v>
      </c>
      <c r="B16" s="6" t="s">
        <v>93</v>
      </c>
      <c r="C16" s="9">
        <v>18950.400000000001</v>
      </c>
      <c r="D16" s="9">
        <v>37.57</v>
      </c>
      <c r="E16" s="9">
        <v>0.51</v>
      </c>
      <c r="F16" s="7">
        <v>0</v>
      </c>
      <c r="G16" s="9">
        <v>12.57</v>
      </c>
      <c r="H16" s="9">
        <v>177.2</v>
      </c>
      <c r="I16" s="9">
        <v>8.56</v>
      </c>
      <c r="J16" s="9">
        <v>4.12</v>
      </c>
      <c r="K16" s="9">
        <v>4.91</v>
      </c>
      <c r="L16" s="9">
        <v>0.03</v>
      </c>
      <c r="M16" s="9">
        <v>5.03</v>
      </c>
      <c r="N16" s="9">
        <v>1.54</v>
      </c>
      <c r="O16" s="7">
        <v>0</v>
      </c>
      <c r="P16" s="9">
        <v>0.15</v>
      </c>
      <c r="Q16" s="9">
        <v>699.4</v>
      </c>
      <c r="R16" s="9">
        <v>3384.71</v>
      </c>
      <c r="S16" s="9">
        <v>31.18</v>
      </c>
      <c r="T16" s="9">
        <v>7.4</v>
      </c>
      <c r="U16" s="9">
        <v>5.12</v>
      </c>
      <c r="V16" s="9">
        <v>30.43</v>
      </c>
      <c r="W16" s="9">
        <v>561.49</v>
      </c>
      <c r="X16" s="9">
        <v>80.64</v>
      </c>
      <c r="Y16" s="9">
        <v>927.81</v>
      </c>
      <c r="Z16" s="9">
        <v>3.53</v>
      </c>
      <c r="AA16" s="9">
        <v>20.67</v>
      </c>
      <c r="AB16" s="9">
        <v>510.54</v>
      </c>
      <c r="AC16" s="9">
        <v>11.66</v>
      </c>
      <c r="AD16" s="9">
        <v>731.81</v>
      </c>
      <c r="AE16" s="9">
        <v>25.38</v>
      </c>
      <c r="AF16" s="9">
        <v>27.71</v>
      </c>
      <c r="AG16" s="9">
        <v>0.9</v>
      </c>
      <c r="AH16" s="9">
        <v>1.98</v>
      </c>
      <c r="AI16" s="9">
        <v>13.99</v>
      </c>
      <c r="AJ16" s="9">
        <v>26.99</v>
      </c>
      <c r="AK16" s="9">
        <v>823.14</v>
      </c>
      <c r="AL16" s="9">
        <v>167.4</v>
      </c>
      <c r="AM16" s="9">
        <v>0.99</v>
      </c>
      <c r="AN16" s="9">
        <v>29.5</v>
      </c>
      <c r="AO16" s="9">
        <v>1.33</v>
      </c>
      <c r="AP16" s="9">
        <v>0.22</v>
      </c>
      <c r="AQ16" s="9">
        <v>1.57</v>
      </c>
      <c r="AR16" s="9">
        <v>7.46</v>
      </c>
      <c r="AS16" s="9">
        <v>95.57</v>
      </c>
      <c r="AT16" s="9">
        <v>1.72</v>
      </c>
      <c r="AU16" s="9">
        <v>45.54</v>
      </c>
      <c r="AV16" s="9">
        <v>17.88</v>
      </c>
      <c r="AW16" s="9">
        <v>28.25</v>
      </c>
      <c r="AX16" s="9">
        <v>104.86</v>
      </c>
      <c r="AY16" s="9">
        <v>34.409999999999997</v>
      </c>
      <c r="AZ16" s="9">
        <v>14.79</v>
      </c>
      <c r="BA16" s="9">
        <v>5.27</v>
      </c>
      <c r="BB16" s="9">
        <v>17.91</v>
      </c>
      <c r="BC16" s="9">
        <v>126.11</v>
      </c>
      <c r="BD16" s="9">
        <v>290.3</v>
      </c>
      <c r="BE16" s="9">
        <v>6686.64</v>
      </c>
      <c r="BF16" s="9">
        <v>3.1</v>
      </c>
      <c r="BG16" s="9">
        <v>15.82</v>
      </c>
      <c r="BH16" s="9">
        <v>194.23</v>
      </c>
      <c r="BI16" s="9">
        <v>4.47</v>
      </c>
      <c r="BJ16" s="7">
        <v>0</v>
      </c>
      <c r="BK16" s="9">
        <v>0.23</v>
      </c>
      <c r="BL16" s="9">
        <v>116.95</v>
      </c>
      <c r="BM16" s="9">
        <v>2200.87</v>
      </c>
      <c r="BN16" s="9">
        <v>319.83</v>
      </c>
      <c r="BO16" s="9">
        <v>23.6</v>
      </c>
      <c r="BP16" s="9">
        <v>31.13</v>
      </c>
      <c r="BQ16" s="9">
        <v>18.43</v>
      </c>
      <c r="BR16" s="9">
        <v>8.59</v>
      </c>
      <c r="BS16" s="7">
        <v>27</v>
      </c>
      <c r="BT16" s="9">
        <v>4.6500000000000004</v>
      </c>
      <c r="BU16" s="9">
        <v>43.9</v>
      </c>
      <c r="BV16" s="9">
        <v>0.13</v>
      </c>
      <c r="BW16" s="9">
        <v>6.14</v>
      </c>
    </row>
    <row r="17" spans="1:75" ht="15" x14ac:dyDescent="0.25">
      <c r="A17" s="6" t="s">
        <v>94</v>
      </c>
      <c r="B17" s="6" t="s">
        <v>94</v>
      </c>
      <c r="C17" s="8">
        <v>123871</v>
      </c>
      <c r="D17" s="8">
        <v>235</v>
      </c>
      <c r="E17" s="8">
        <v>0</v>
      </c>
      <c r="F17" s="8">
        <v>0</v>
      </c>
      <c r="G17" s="8">
        <v>6</v>
      </c>
      <c r="H17" s="8">
        <v>284</v>
      </c>
      <c r="I17" s="8">
        <v>122</v>
      </c>
      <c r="J17" s="8" t="s">
        <v>89</v>
      </c>
      <c r="K17" s="8" t="s">
        <v>89</v>
      </c>
      <c r="L17" s="8" t="s">
        <v>89</v>
      </c>
      <c r="M17" s="8">
        <v>6</v>
      </c>
      <c r="N17" s="8">
        <v>85</v>
      </c>
      <c r="O17" s="8">
        <v>87</v>
      </c>
      <c r="P17" s="8">
        <v>147</v>
      </c>
      <c r="Q17" s="8">
        <v>4099</v>
      </c>
      <c r="R17" s="8">
        <v>5437</v>
      </c>
      <c r="S17" s="8">
        <v>1354</v>
      </c>
      <c r="T17" s="8">
        <v>349</v>
      </c>
      <c r="U17" s="8">
        <v>436</v>
      </c>
      <c r="V17" s="8">
        <v>1018</v>
      </c>
      <c r="W17" s="8">
        <v>9632</v>
      </c>
      <c r="X17" s="8">
        <v>3131</v>
      </c>
      <c r="Y17" s="8">
        <v>7549</v>
      </c>
      <c r="Z17" s="8">
        <v>27020</v>
      </c>
      <c r="AA17" s="8">
        <v>1752</v>
      </c>
      <c r="AB17" s="8">
        <v>1543</v>
      </c>
      <c r="AC17" s="8" t="s">
        <v>89</v>
      </c>
      <c r="AD17" s="8" t="s">
        <v>89</v>
      </c>
      <c r="AE17" s="8">
        <v>66</v>
      </c>
      <c r="AF17" s="8">
        <v>117</v>
      </c>
      <c r="AG17" s="8">
        <v>2</v>
      </c>
      <c r="AH17" s="8">
        <v>18</v>
      </c>
      <c r="AI17" s="8">
        <v>72</v>
      </c>
      <c r="AJ17" s="8">
        <v>2</v>
      </c>
      <c r="AK17" s="8">
        <v>338</v>
      </c>
      <c r="AL17" s="8">
        <v>0</v>
      </c>
      <c r="AM17" s="8">
        <v>29</v>
      </c>
      <c r="AN17" s="8">
        <v>46</v>
      </c>
      <c r="AO17" s="8">
        <v>12</v>
      </c>
      <c r="AP17" s="8">
        <v>0</v>
      </c>
      <c r="AQ17" s="8">
        <v>18</v>
      </c>
      <c r="AR17" s="8">
        <v>0</v>
      </c>
      <c r="AS17" s="8">
        <v>0</v>
      </c>
      <c r="AT17" s="8">
        <v>0</v>
      </c>
      <c r="AU17" s="8" t="s">
        <v>89</v>
      </c>
      <c r="AV17" s="8" t="s">
        <v>89</v>
      </c>
      <c r="AW17" s="8">
        <v>167</v>
      </c>
      <c r="AX17" s="8">
        <v>5891</v>
      </c>
      <c r="AY17" s="8">
        <v>91</v>
      </c>
      <c r="AZ17" s="8">
        <v>63</v>
      </c>
      <c r="BA17" s="8">
        <v>112</v>
      </c>
      <c r="BB17" s="8" t="s">
        <v>89</v>
      </c>
      <c r="BC17" s="8">
        <v>238</v>
      </c>
      <c r="BD17" s="8">
        <v>2226</v>
      </c>
      <c r="BE17" s="8">
        <v>29815</v>
      </c>
      <c r="BF17" s="8">
        <v>9</v>
      </c>
      <c r="BG17" s="8">
        <v>31</v>
      </c>
      <c r="BH17" s="8">
        <v>0</v>
      </c>
      <c r="BI17" s="8">
        <v>0</v>
      </c>
      <c r="BJ17" s="8">
        <v>0</v>
      </c>
      <c r="BK17" s="8">
        <v>60</v>
      </c>
      <c r="BL17" s="8">
        <v>1029</v>
      </c>
      <c r="BM17" s="8">
        <v>14299</v>
      </c>
      <c r="BN17" s="8">
        <v>4427</v>
      </c>
      <c r="BO17" s="8">
        <v>0</v>
      </c>
      <c r="BP17" s="8" t="s">
        <v>89</v>
      </c>
      <c r="BQ17" s="8" t="s">
        <v>89</v>
      </c>
      <c r="BR17" s="8" t="s">
        <v>89</v>
      </c>
      <c r="BS17" s="8">
        <v>389</v>
      </c>
      <c r="BT17" s="8">
        <v>0</v>
      </c>
      <c r="BU17" s="8">
        <v>5</v>
      </c>
      <c r="BV17" s="8">
        <v>0</v>
      </c>
      <c r="BW17" s="8">
        <v>7</v>
      </c>
    </row>
    <row r="18" spans="1:75" ht="15" x14ac:dyDescent="0.25">
      <c r="A18" s="6" t="s">
        <v>95</v>
      </c>
      <c r="B18" s="6" t="s">
        <v>95</v>
      </c>
      <c r="C18" s="10">
        <v>3705.05</v>
      </c>
      <c r="D18" s="10">
        <v>2.04</v>
      </c>
      <c r="E18" s="8">
        <v>0</v>
      </c>
      <c r="F18" s="10">
        <v>4.45</v>
      </c>
      <c r="G18" s="10">
        <v>2.59</v>
      </c>
      <c r="H18" s="10">
        <v>40.44</v>
      </c>
      <c r="I18" s="10">
        <v>4.97</v>
      </c>
      <c r="J18" s="8" t="s">
        <v>89</v>
      </c>
      <c r="K18" s="8" t="s">
        <v>89</v>
      </c>
      <c r="L18" s="8" t="s">
        <v>89</v>
      </c>
      <c r="M18" s="10">
        <v>2.37</v>
      </c>
      <c r="N18" s="10">
        <v>3.77</v>
      </c>
      <c r="O18" s="10">
        <v>1.75</v>
      </c>
      <c r="P18" s="10">
        <v>66.27</v>
      </c>
      <c r="Q18" s="10">
        <v>28.08</v>
      </c>
      <c r="R18" s="10">
        <v>140.13</v>
      </c>
      <c r="S18" s="10">
        <v>10.17</v>
      </c>
      <c r="T18" s="10">
        <v>13.03</v>
      </c>
      <c r="U18" s="10">
        <v>25.53</v>
      </c>
      <c r="V18" s="10">
        <v>35.81</v>
      </c>
      <c r="W18" s="10">
        <v>19.52</v>
      </c>
      <c r="X18" s="10">
        <v>27.86</v>
      </c>
      <c r="Y18" s="10">
        <v>8.16</v>
      </c>
      <c r="Z18" s="10">
        <v>0.56999999999999995</v>
      </c>
      <c r="AA18" s="10">
        <v>1.91</v>
      </c>
      <c r="AB18" s="10">
        <v>4.62</v>
      </c>
      <c r="AC18" s="8" t="s">
        <v>89</v>
      </c>
      <c r="AD18" s="8" t="s">
        <v>89</v>
      </c>
      <c r="AE18" s="10">
        <v>3.85</v>
      </c>
      <c r="AF18" s="10">
        <v>9.94</v>
      </c>
      <c r="AG18" s="10">
        <v>0.9</v>
      </c>
      <c r="AH18" s="10">
        <v>9.56</v>
      </c>
      <c r="AI18" s="10">
        <v>15.75</v>
      </c>
      <c r="AJ18" s="8">
        <v>0</v>
      </c>
      <c r="AK18" s="10">
        <v>119.81</v>
      </c>
      <c r="AL18" s="10">
        <v>1.18</v>
      </c>
      <c r="AM18" s="10">
        <v>35.17</v>
      </c>
      <c r="AN18" s="10">
        <v>0.26</v>
      </c>
      <c r="AO18" s="10">
        <v>0.32</v>
      </c>
      <c r="AP18" s="10">
        <v>6.96</v>
      </c>
      <c r="AQ18" s="10">
        <v>1.48</v>
      </c>
      <c r="AR18" s="8">
        <v>0</v>
      </c>
      <c r="AS18" s="10">
        <v>34.409999999999997</v>
      </c>
      <c r="AT18" s="10">
        <v>1.92</v>
      </c>
      <c r="AU18" s="8" t="s">
        <v>89</v>
      </c>
      <c r="AV18" s="8" t="s">
        <v>89</v>
      </c>
      <c r="AW18" s="10">
        <v>22.59</v>
      </c>
      <c r="AX18" s="10">
        <v>194.47</v>
      </c>
      <c r="AY18" s="10">
        <v>36.94</v>
      </c>
      <c r="AZ18" s="10">
        <v>4.76</v>
      </c>
      <c r="BA18" s="10">
        <v>0.82</v>
      </c>
      <c r="BB18" s="10">
        <v>0.15</v>
      </c>
      <c r="BC18" s="10">
        <v>17.940000000000001</v>
      </c>
      <c r="BD18" s="10">
        <v>27.12</v>
      </c>
      <c r="BE18" s="10">
        <v>1468.23</v>
      </c>
      <c r="BF18" s="10">
        <v>1.25</v>
      </c>
      <c r="BG18" s="10">
        <v>0.41</v>
      </c>
      <c r="BH18" s="10">
        <v>4.5999999999999996</v>
      </c>
      <c r="BI18" s="8">
        <v>0</v>
      </c>
      <c r="BJ18" s="8">
        <v>0</v>
      </c>
      <c r="BK18" s="10">
        <v>1.77</v>
      </c>
      <c r="BL18" s="10">
        <v>201.62</v>
      </c>
      <c r="BM18" s="8">
        <v>734</v>
      </c>
      <c r="BN18" s="10">
        <v>296.27999999999997</v>
      </c>
      <c r="BO18" s="8">
        <v>0</v>
      </c>
      <c r="BP18" s="8" t="s">
        <v>89</v>
      </c>
      <c r="BQ18" s="8" t="s">
        <v>89</v>
      </c>
      <c r="BR18" s="8" t="s">
        <v>89</v>
      </c>
      <c r="BS18" s="10">
        <v>2.67</v>
      </c>
      <c r="BT18" s="8">
        <v>0</v>
      </c>
      <c r="BU18" s="10">
        <v>3.87</v>
      </c>
      <c r="BV18" s="8">
        <v>0</v>
      </c>
      <c r="BW18" s="8">
        <v>0</v>
      </c>
    </row>
    <row r="19" spans="1:75" ht="15" x14ac:dyDescent="0.25">
      <c r="A19" s="6" t="s">
        <v>96</v>
      </c>
      <c r="B19" s="6" t="s">
        <v>96</v>
      </c>
      <c r="C19" s="9">
        <v>25663.7</v>
      </c>
      <c r="D19" s="9">
        <v>74.400000000000006</v>
      </c>
      <c r="E19" s="9">
        <v>3.3</v>
      </c>
      <c r="F19" s="9">
        <v>5.3</v>
      </c>
      <c r="G19" s="9">
        <v>14.1</v>
      </c>
      <c r="H19" s="9">
        <v>265.8</v>
      </c>
      <c r="I19" s="9">
        <v>47.1</v>
      </c>
      <c r="J19" s="7" t="s">
        <v>89</v>
      </c>
      <c r="K19" s="7" t="s">
        <v>89</v>
      </c>
      <c r="L19" s="7" t="s">
        <v>89</v>
      </c>
      <c r="M19" s="9">
        <v>24.3</v>
      </c>
      <c r="N19" s="9">
        <v>19.5</v>
      </c>
      <c r="O19" s="9">
        <v>22.5</v>
      </c>
      <c r="P19" s="9">
        <v>72.7</v>
      </c>
      <c r="Q19" s="9">
        <v>364.8</v>
      </c>
      <c r="R19" s="9">
        <v>802.9</v>
      </c>
      <c r="S19" s="9">
        <v>103.8</v>
      </c>
      <c r="T19" s="9">
        <v>44.5</v>
      </c>
      <c r="U19" s="9">
        <v>74.7</v>
      </c>
      <c r="V19" s="9">
        <v>138.6</v>
      </c>
      <c r="W19" s="9">
        <v>211.1</v>
      </c>
      <c r="X19" s="9">
        <v>176.6</v>
      </c>
      <c r="Y19" s="7">
        <v>269</v>
      </c>
      <c r="Z19" s="9">
        <v>1083.8</v>
      </c>
      <c r="AA19" s="9">
        <v>794.4</v>
      </c>
      <c r="AB19" s="9">
        <v>83.1</v>
      </c>
      <c r="AC19" s="7" t="s">
        <v>89</v>
      </c>
      <c r="AD19" s="7" t="s">
        <v>89</v>
      </c>
      <c r="AE19" s="9">
        <v>22.6</v>
      </c>
      <c r="AF19" s="9">
        <v>132.9</v>
      </c>
      <c r="AG19" s="7">
        <v>20</v>
      </c>
      <c r="AH19" s="9">
        <v>34.9</v>
      </c>
      <c r="AI19" s="9">
        <v>100.3</v>
      </c>
      <c r="AJ19" s="9">
        <v>21.9</v>
      </c>
      <c r="AK19" s="9">
        <v>431.6</v>
      </c>
      <c r="AL19" s="9">
        <v>43.1</v>
      </c>
      <c r="AM19" s="9">
        <v>16.8</v>
      </c>
      <c r="AN19" s="9">
        <v>3.9</v>
      </c>
      <c r="AO19" s="9">
        <v>29.9</v>
      </c>
      <c r="AP19" s="7">
        <v>32</v>
      </c>
      <c r="AQ19" s="9">
        <v>1.4</v>
      </c>
      <c r="AR19" s="9">
        <v>5.2</v>
      </c>
      <c r="AS19" s="9">
        <v>73.2</v>
      </c>
      <c r="AT19" s="9">
        <v>22.7</v>
      </c>
      <c r="AU19" s="7" t="s">
        <v>89</v>
      </c>
      <c r="AV19" s="7" t="s">
        <v>89</v>
      </c>
      <c r="AW19" s="9">
        <v>217.8</v>
      </c>
      <c r="AX19" s="9">
        <v>1366.7</v>
      </c>
      <c r="AY19" s="9">
        <v>44.5</v>
      </c>
      <c r="AZ19" s="9">
        <v>27.9</v>
      </c>
      <c r="BA19" s="9">
        <v>17.899999999999999</v>
      </c>
      <c r="BB19" s="9">
        <v>13.6</v>
      </c>
      <c r="BC19" s="9">
        <v>230.4</v>
      </c>
      <c r="BD19" s="9">
        <v>698.1</v>
      </c>
      <c r="BE19" s="9">
        <v>10801.3</v>
      </c>
      <c r="BF19" s="9">
        <v>42.8</v>
      </c>
      <c r="BG19" s="9">
        <v>66.5</v>
      </c>
      <c r="BH19" s="9">
        <v>14.4</v>
      </c>
      <c r="BI19" s="9">
        <v>3.5</v>
      </c>
      <c r="BJ19" s="7">
        <v>27</v>
      </c>
      <c r="BK19" s="9">
        <v>55.4</v>
      </c>
      <c r="BL19" s="7">
        <v>140</v>
      </c>
      <c r="BM19" s="9">
        <v>5240.6000000000004</v>
      </c>
      <c r="BN19" s="9">
        <v>871.5</v>
      </c>
      <c r="BO19" s="9">
        <v>28.7</v>
      </c>
      <c r="BP19" s="7" t="s">
        <v>89</v>
      </c>
      <c r="BQ19" s="7" t="s">
        <v>89</v>
      </c>
      <c r="BR19" s="7" t="s">
        <v>89</v>
      </c>
      <c r="BS19" s="9">
        <v>3.3</v>
      </c>
      <c r="BT19" s="9">
        <v>7.8</v>
      </c>
      <c r="BU19" s="9">
        <v>49.7</v>
      </c>
      <c r="BV19" s="9">
        <v>2.4</v>
      </c>
      <c r="BW19" s="9">
        <v>3.2</v>
      </c>
    </row>
    <row r="20" spans="1:75" ht="15" x14ac:dyDescent="0.25">
      <c r="A20" s="6" t="s">
        <v>97</v>
      </c>
      <c r="B20" s="6" t="s">
        <v>97</v>
      </c>
      <c r="C20" s="10">
        <v>69271.899999999994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10">
        <v>69146.899999999994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102</v>
      </c>
      <c r="BM20" s="8">
        <v>13</v>
      </c>
      <c r="BN20" s="8">
        <v>0</v>
      </c>
      <c r="BO20" s="8">
        <v>0</v>
      </c>
      <c r="BP20" s="8">
        <v>7</v>
      </c>
      <c r="BQ20" s="8">
        <v>0</v>
      </c>
      <c r="BR20" s="8">
        <v>0</v>
      </c>
      <c r="BS20" s="8">
        <v>7</v>
      </c>
      <c r="BT20" s="8">
        <v>0</v>
      </c>
      <c r="BU20" s="8">
        <v>3</v>
      </c>
      <c r="BV20" s="8">
        <v>0</v>
      </c>
      <c r="BW20" s="8">
        <v>0</v>
      </c>
    </row>
    <row r="21" spans="1:75" ht="15" x14ac:dyDescent="0.25">
      <c r="A21" s="6" t="s">
        <v>98</v>
      </c>
      <c r="B21" s="6" t="s">
        <v>98</v>
      </c>
      <c r="C21" s="10">
        <v>44640.7</v>
      </c>
      <c r="D21" s="10">
        <v>32.200000000000003</v>
      </c>
      <c r="E21" s="10">
        <v>0.2</v>
      </c>
      <c r="F21" s="8">
        <v>0</v>
      </c>
      <c r="G21" s="10">
        <v>2.7</v>
      </c>
      <c r="H21" s="10">
        <v>369.6</v>
      </c>
      <c r="I21" s="10">
        <v>837.9</v>
      </c>
      <c r="J21" s="8" t="s">
        <v>89</v>
      </c>
      <c r="K21" s="8" t="s">
        <v>89</v>
      </c>
      <c r="L21" s="8" t="s">
        <v>89</v>
      </c>
      <c r="M21" s="10">
        <v>28.4</v>
      </c>
      <c r="N21" s="8">
        <v>96</v>
      </c>
      <c r="O21" s="10">
        <v>31.7</v>
      </c>
      <c r="P21" s="10">
        <v>24.8</v>
      </c>
      <c r="Q21" s="10">
        <v>1249.4000000000001</v>
      </c>
      <c r="R21" s="10">
        <v>1717.4</v>
      </c>
      <c r="S21" s="10">
        <v>475.8</v>
      </c>
      <c r="T21" s="10">
        <v>165.5</v>
      </c>
      <c r="U21" s="10">
        <v>121.1</v>
      </c>
      <c r="V21" s="10">
        <v>449.6</v>
      </c>
      <c r="W21" s="10">
        <v>1523.7</v>
      </c>
      <c r="X21" s="10">
        <v>780.2</v>
      </c>
      <c r="Y21" s="10">
        <v>2460.6999999999998</v>
      </c>
      <c r="Z21" s="10">
        <v>3512.3</v>
      </c>
      <c r="AA21" s="8">
        <v>1909</v>
      </c>
      <c r="AB21" s="10">
        <v>347.1</v>
      </c>
      <c r="AC21" s="8" t="s">
        <v>89</v>
      </c>
      <c r="AD21" s="8" t="s">
        <v>89</v>
      </c>
      <c r="AE21" s="10">
        <v>117.5</v>
      </c>
      <c r="AF21" s="10">
        <v>204.4</v>
      </c>
      <c r="AG21" s="10">
        <v>13.3</v>
      </c>
      <c r="AH21" s="10">
        <v>64.900000000000006</v>
      </c>
      <c r="AI21" s="10">
        <v>143.4</v>
      </c>
      <c r="AJ21" s="10">
        <v>30.4</v>
      </c>
      <c r="AK21" s="10">
        <v>718.4</v>
      </c>
      <c r="AL21" s="10">
        <v>151.80000000000001</v>
      </c>
      <c r="AM21" s="10">
        <v>33.299999999999997</v>
      </c>
      <c r="AN21" s="10">
        <v>0.5</v>
      </c>
      <c r="AO21" s="8">
        <v>0</v>
      </c>
      <c r="AP21" s="10">
        <v>47.1</v>
      </c>
      <c r="AQ21" s="10">
        <v>7.3</v>
      </c>
      <c r="AR21" s="8">
        <v>6</v>
      </c>
      <c r="AS21" s="10">
        <v>35.700000000000003</v>
      </c>
      <c r="AT21" s="10">
        <v>5.7</v>
      </c>
      <c r="AU21" s="8" t="s">
        <v>89</v>
      </c>
      <c r="AV21" s="8" t="s">
        <v>89</v>
      </c>
      <c r="AW21" s="10">
        <v>336.7</v>
      </c>
      <c r="AX21" s="10">
        <v>1605.4</v>
      </c>
      <c r="AY21" s="10">
        <v>344.3</v>
      </c>
      <c r="AZ21" s="8">
        <v>90</v>
      </c>
      <c r="BA21" s="10">
        <v>56.7</v>
      </c>
      <c r="BB21" s="10">
        <v>7.7</v>
      </c>
      <c r="BC21" s="10">
        <v>229.8</v>
      </c>
      <c r="BD21" s="10">
        <v>759.6</v>
      </c>
      <c r="BE21" s="10">
        <v>21476.2</v>
      </c>
      <c r="BF21" s="8">
        <v>26</v>
      </c>
      <c r="BG21" s="10">
        <v>107.7</v>
      </c>
      <c r="BH21" s="10">
        <v>47.3</v>
      </c>
      <c r="BI21" s="10">
        <v>24.1</v>
      </c>
      <c r="BJ21" s="10">
        <v>8.6999999999999993</v>
      </c>
      <c r="BK21" s="10">
        <v>150.30000000000001</v>
      </c>
      <c r="BL21" s="8">
        <v>296</v>
      </c>
      <c r="BM21" s="10">
        <v>72.900000000000006</v>
      </c>
      <c r="BN21" s="10">
        <v>1160.0999999999999</v>
      </c>
      <c r="BO21" s="10">
        <v>17.600000000000001</v>
      </c>
      <c r="BP21" s="8" t="s">
        <v>89</v>
      </c>
      <c r="BQ21" s="8" t="s">
        <v>89</v>
      </c>
      <c r="BR21" s="8" t="s">
        <v>89</v>
      </c>
      <c r="BS21" s="8">
        <v>36</v>
      </c>
      <c r="BT21" s="10">
        <v>40.1</v>
      </c>
      <c r="BU21" s="10">
        <v>14.3</v>
      </c>
      <c r="BV21" s="10">
        <v>7.3</v>
      </c>
      <c r="BW21" s="10">
        <v>10.8</v>
      </c>
    </row>
    <row r="22" spans="1:75" ht="15" x14ac:dyDescent="0.25">
      <c r="A22" s="13" t="s">
        <v>99</v>
      </c>
      <c r="B22" s="6" t="s">
        <v>99</v>
      </c>
      <c r="C22" s="9">
        <v>2993.72</v>
      </c>
      <c r="D22" s="9">
        <v>15.54</v>
      </c>
      <c r="E22" s="9">
        <v>0.88</v>
      </c>
      <c r="F22" s="9">
        <v>0.35</v>
      </c>
      <c r="G22" s="9">
        <v>0.15</v>
      </c>
      <c r="H22" s="9">
        <v>22.82</v>
      </c>
      <c r="I22" s="9">
        <v>2.74</v>
      </c>
      <c r="J22" s="9">
        <v>2.2799999999999998</v>
      </c>
      <c r="K22" s="9">
        <v>0.33</v>
      </c>
      <c r="L22" s="9">
        <v>0.13</v>
      </c>
      <c r="M22" s="9">
        <v>7.0000000000000007E-2</v>
      </c>
      <c r="N22" s="9">
        <v>4.18</v>
      </c>
      <c r="O22" s="9">
        <v>2.74</v>
      </c>
      <c r="P22" s="9">
        <v>5.23</v>
      </c>
      <c r="Q22" s="9">
        <v>14.08</v>
      </c>
      <c r="R22" s="9">
        <v>306.95999999999998</v>
      </c>
      <c r="S22" s="9">
        <v>15.74</v>
      </c>
      <c r="T22" s="9">
        <v>6.58</v>
      </c>
      <c r="U22" s="9">
        <v>1.69</v>
      </c>
      <c r="V22" s="9">
        <v>18.670000000000002</v>
      </c>
      <c r="W22" s="9">
        <v>200.21</v>
      </c>
      <c r="X22" s="9">
        <v>40.17</v>
      </c>
      <c r="Y22" s="9">
        <v>61.55</v>
      </c>
      <c r="Z22" s="9">
        <v>245.44</v>
      </c>
      <c r="AA22" s="9">
        <v>7.49</v>
      </c>
      <c r="AB22" s="9">
        <v>14.95</v>
      </c>
      <c r="AC22" s="9">
        <v>2.69</v>
      </c>
      <c r="AD22" s="9">
        <v>12.26</v>
      </c>
      <c r="AE22" s="9">
        <v>7.41</v>
      </c>
      <c r="AF22" s="9">
        <v>4.6500000000000004</v>
      </c>
      <c r="AG22" s="9">
        <v>0.98</v>
      </c>
      <c r="AH22" s="9">
        <v>2.14</v>
      </c>
      <c r="AI22" s="9">
        <v>15.24</v>
      </c>
      <c r="AJ22" s="9">
        <v>2.06</v>
      </c>
      <c r="AK22" s="9">
        <v>40.590000000000003</v>
      </c>
      <c r="AL22" s="9">
        <v>4.67</v>
      </c>
      <c r="AM22" s="9">
        <v>0.66</v>
      </c>
      <c r="AN22" s="7">
        <v>0</v>
      </c>
      <c r="AO22" s="7">
        <v>0</v>
      </c>
      <c r="AP22" s="9">
        <v>1.97</v>
      </c>
      <c r="AQ22" s="9">
        <v>0.01</v>
      </c>
      <c r="AR22" s="9">
        <v>0.17</v>
      </c>
      <c r="AS22" s="9">
        <v>23.6</v>
      </c>
      <c r="AT22" s="9">
        <v>0.04</v>
      </c>
      <c r="AU22" s="9">
        <v>0.04</v>
      </c>
      <c r="AV22" s="7">
        <v>0</v>
      </c>
      <c r="AW22" s="9">
        <v>0.76</v>
      </c>
      <c r="AX22" s="9">
        <v>131.07</v>
      </c>
      <c r="AY22" s="7">
        <v>0</v>
      </c>
      <c r="AZ22" s="7">
        <v>0</v>
      </c>
      <c r="BA22" s="7">
        <v>0</v>
      </c>
      <c r="BB22" s="9">
        <v>1.1000000000000001</v>
      </c>
      <c r="BC22" s="9">
        <v>8.85</v>
      </c>
      <c r="BD22" s="9">
        <v>28.06</v>
      </c>
      <c r="BE22" s="9">
        <v>1470.95</v>
      </c>
      <c r="BF22" s="9">
        <v>0.79</v>
      </c>
      <c r="BG22" s="9">
        <v>1.68</v>
      </c>
      <c r="BH22" s="9">
        <v>0.1</v>
      </c>
      <c r="BI22" s="9">
        <v>0.12</v>
      </c>
      <c r="BJ22" s="7">
        <v>0</v>
      </c>
      <c r="BK22" s="9">
        <v>5.93</v>
      </c>
      <c r="BL22" s="7">
        <v>0</v>
      </c>
      <c r="BM22" s="9">
        <v>243.83</v>
      </c>
      <c r="BN22" s="9">
        <v>3.78</v>
      </c>
      <c r="BO22" s="7">
        <v>0</v>
      </c>
      <c r="BP22" s="9">
        <v>0.22</v>
      </c>
      <c r="BQ22" s="7">
        <v>0</v>
      </c>
      <c r="BR22" s="7">
        <v>0</v>
      </c>
      <c r="BS22" s="9">
        <v>0.22</v>
      </c>
      <c r="BT22" s="9">
        <v>0.79</v>
      </c>
      <c r="BU22" s="9">
        <v>2.99</v>
      </c>
      <c r="BV22" s="9">
        <v>0.26</v>
      </c>
      <c r="BW22" s="7">
        <v>0</v>
      </c>
    </row>
    <row r="23" spans="1:75" ht="15" x14ac:dyDescent="0.25">
      <c r="A23" s="6" t="s">
        <v>100</v>
      </c>
      <c r="B23" s="6" t="s">
        <v>100</v>
      </c>
      <c r="C23" s="8">
        <v>17921</v>
      </c>
      <c r="D23" s="8">
        <v>201</v>
      </c>
      <c r="E23" s="8">
        <v>11</v>
      </c>
      <c r="F23" s="8">
        <v>1</v>
      </c>
      <c r="G23" s="8">
        <v>5</v>
      </c>
      <c r="H23" s="8">
        <v>152</v>
      </c>
      <c r="I23" s="8">
        <v>30</v>
      </c>
      <c r="J23" s="8" t="s">
        <v>89</v>
      </c>
      <c r="K23" s="8" t="s">
        <v>89</v>
      </c>
      <c r="L23" s="8" t="s">
        <v>89</v>
      </c>
      <c r="M23" s="8">
        <v>5</v>
      </c>
      <c r="N23" s="8">
        <v>17</v>
      </c>
      <c r="O23" s="8">
        <v>0</v>
      </c>
      <c r="P23" s="8">
        <v>2</v>
      </c>
      <c r="Q23" s="8">
        <v>415</v>
      </c>
      <c r="R23" s="8">
        <v>211</v>
      </c>
      <c r="S23" s="8">
        <v>18</v>
      </c>
      <c r="T23" s="8">
        <v>17</v>
      </c>
      <c r="U23" s="8">
        <v>35</v>
      </c>
      <c r="V23" s="8">
        <v>108</v>
      </c>
      <c r="W23" s="8">
        <v>632</v>
      </c>
      <c r="X23" s="8">
        <v>147</v>
      </c>
      <c r="Y23" s="8">
        <v>1354</v>
      </c>
      <c r="Z23" s="8">
        <v>137</v>
      </c>
      <c r="AA23" s="8">
        <v>42</v>
      </c>
      <c r="AB23" s="8">
        <v>73</v>
      </c>
      <c r="AC23" s="8" t="s">
        <v>89</v>
      </c>
      <c r="AD23" s="8" t="s">
        <v>89</v>
      </c>
      <c r="AE23" s="8">
        <v>57</v>
      </c>
      <c r="AF23" s="8">
        <v>28</v>
      </c>
      <c r="AG23" s="8">
        <v>9</v>
      </c>
      <c r="AH23" s="8">
        <v>40</v>
      </c>
      <c r="AI23" s="8">
        <v>85</v>
      </c>
      <c r="AJ23" s="8">
        <v>41</v>
      </c>
      <c r="AK23" s="8">
        <v>559</v>
      </c>
      <c r="AL23" s="8">
        <v>21</v>
      </c>
      <c r="AM23" s="8">
        <v>23</v>
      </c>
      <c r="AN23" s="8">
        <v>2</v>
      </c>
      <c r="AO23" s="8">
        <v>15</v>
      </c>
      <c r="AP23" s="8">
        <v>17</v>
      </c>
      <c r="AQ23" s="8">
        <v>5</v>
      </c>
      <c r="AR23" s="8">
        <v>2</v>
      </c>
      <c r="AS23" s="8">
        <v>29</v>
      </c>
      <c r="AT23" s="8">
        <v>16</v>
      </c>
      <c r="AU23" s="8" t="s">
        <v>89</v>
      </c>
      <c r="AV23" s="8" t="s">
        <v>89</v>
      </c>
      <c r="AW23" s="8">
        <v>65</v>
      </c>
      <c r="AX23" s="8">
        <v>418</v>
      </c>
      <c r="AY23" s="8">
        <v>217</v>
      </c>
      <c r="AZ23" s="8">
        <v>27</v>
      </c>
      <c r="BA23" s="8">
        <v>87</v>
      </c>
      <c r="BB23" s="8">
        <v>8</v>
      </c>
      <c r="BC23" s="8">
        <v>2467</v>
      </c>
      <c r="BD23" s="8">
        <v>114</v>
      </c>
      <c r="BE23" s="8">
        <v>4590</v>
      </c>
      <c r="BF23" s="8">
        <v>15</v>
      </c>
      <c r="BG23" s="8">
        <v>17</v>
      </c>
      <c r="BH23" s="8">
        <v>30</v>
      </c>
      <c r="BI23" s="8">
        <v>13</v>
      </c>
      <c r="BJ23" s="8">
        <v>27</v>
      </c>
      <c r="BK23" s="8">
        <v>26</v>
      </c>
      <c r="BL23" s="8">
        <v>306</v>
      </c>
      <c r="BM23" s="8">
        <v>4396</v>
      </c>
      <c r="BN23" s="8">
        <v>156</v>
      </c>
      <c r="BO23" s="8">
        <v>9</v>
      </c>
      <c r="BP23" s="8" t="s">
        <v>89</v>
      </c>
      <c r="BQ23" s="8" t="s">
        <v>89</v>
      </c>
      <c r="BR23" s="8" t="s">
        <v>89</v>
      </c>
      <c r="BS23" s="8">
        <v>9</v>
      </c>
      <c r="BT23" s="8">
        <v>2</v>
      </c>
      <c r="BU23" s="8">
        <v>350</v>
      </c>
      <c r="BV23" s="8">
        <v>8</v>
      </c>
      <c r="BW23" s="8">
        <v>2</v>
      </c>
    </row>
    <row r="24" spans="1:75" ht="15" x14ac:dyDescent="0.25">
      <c r="A24" s="6" t="s">
        <v>101</v>
      </c>
      <c r="B24" s="6" t="s">
        <v>101</v>
      </c>
      <c r="C24" s="9">
        <v>16166.71</v>
      </c>
      <c r="D24" s="9">
        <v>5.71</v>
      </c>
      <c r="E24" s="9">
        <v>0.77</v>
      </c>
      <c r="F24" s="9">
        <v>1.94</v>
      </c>
      <c r="G24" s="9">
        <v>7.15</v>
      </c>
      <c r="H24" s="9">
        <v>51.44</v>
      </c>
      <c r="I24" s="9">
        <v>28.34</v>
      </c>
      <c r="J24" s="7" t="s">
        <v>89</v>
      </c>
      <c r="K24" s="7" t="s">
        <v>89</v>
      </c>
      <c r="L24" s="7" t="s">
        <v>89</v>
      </c>
      <c r="M24" s="9">
        <v>18.61</v>
      </c>
      <c r="N24" s="9">
        <v>38.119999999999997</v>
      </c>
      <c r="O24" s="9">
        <v>5.94</v>
      </c>
      <c r="P24" s="9">
        <v>14.53</v>
      </c>
      <c r="Q24" s="9">
        <v>308.69</v>
      </c>
      <c r="R24" s="9">
        <v>585.80999999999995</v>
      </c>
      <c r="S24" s="9">
        <v>198.86</v>
      </c>
      <c r="T24" s="9">
        <v>92.86</v>
      </c>
      <c r="U24" s="9">
        <v>216.58</v>
      </c>
      <c r="V24" s="9">
        <v>229.56</v>
      </c>
      <c r="W24" s="9">
        <v>1561.12</v>
      </c>
      <c r="X24" s="9">
        <v>681.3</v>
      </c>
      <c r="Y24" s="9">
        <v>1269.29</v>
      </c>
      <c r="Z24" s="9">
        <v>764.94</v>
      </c>
      <c r="AA24" s="9">
        <v>189.21</v>
      </c>
      <c r="AB24" s="9">
        <v>148.44</v>
      </c>
      <c r="AC24" s="7" t="s">
        <v>89</v>
      </c>
      <c r="AD24" s="7" t="s">
        <v>89</v>
      </c>
      <c r="AE24" s="9">
        <v>81.69</v>
      </c>
      <c r="AF24" s="9">
        <v>26.98</v>
      </c>
      <c r="AG24" s="9">
        <v>0.16</v>
      </c>
      <c r="AH24" s="9">
        <v>4.71</v>
      </c>
      <c r="AI24" s="9">
        <v>57.99</v>
      </c>
      <c r="AJ24" s="9">
        <v>1.41</v>
      </c>
      <c r="AK24" s="9">
        <v>1079.43</v>
      </c>
      <c r="AL24" s="9">
        <v>18.23</v>
      </c>
      <c r="AM24" s="9">
        <v>1.44</v>
      </c>
      <c r="AN24" s="7">
        <v>0</v>
      </c>
      <c r="AO24" s="7">
        <v>0</v>
      </c>
      <c r="AP24" s="9">
        <v>0.61</v>
      </c>
      <c r="AQ24" s="9">
        <v>1.74</v>
      </c>
      <c r="AR24" s="9">
        <v>0.12</v>
      </c>
      <c r="AS24" s="9">
        <v>47.1</v>
      </c>
      <c r="AT24" s="9">
        <v>4.83</v>
      </c>
      <c r="AU24" s="7" t="s">
        <v>89</v>
      </c>
      <c r="AV24" s="7" t="s">
        <v>89</v>
      </c>
      <c r="AW24" s="9">
        <v>46.24</v>
      </c>
      <c r="AX24" s="9">
        <v>605.27</v>
      </c>
      <c r="AY24" s="9">
        <v>13.48</v>
      </c>
      <c r="AZ24" s="9">
        <v>0.44</v>
      </c>
      <c r="BA24" s="9">
        <v>1.46</v>
      </c>
      <c r="BB24" s="9">
        <v>0.91</v>
      </c>
      <c r="BC24" s="9">
        <v>117.36</v>
      </c>
      <c r="BD24" s="9">
        <v>367.69</v>
      </c>
      <c r="BE24" s="9">
        <v>3543.82</v>
      </c>
      <c r="BF24" s="9">
        <v>5.18</v>
      </c>
      <c r="BG24" s="9">
        <v>52.81</v>
      </c>
      <c r="BH24" s="9">
        <v>3.78</v>
      </c>
      <c r="BI24" s="9">
        <v>0.17</v>
      </c>
      <c r="BJ24" s="7">
        <v>0</v>
      </c>
      <c r="BK24" s="9">
        <v>7.77</v>
      </c>
      <c r="BL24" s="9">
        <v>147.03</v>
      </c>
      <c r="BM24" s="9">
        <v>3173.08</v>
      </c>
      <c r="BN24" s="9">
        <v>259.75</v>
      </c>
      <c r="BO24" s="9">
        <v>0.28999999999999998</v>
      </c>
      <c r="BP24" s="7" t="s">
        <v>89</v>
      </c>
      <c r="BQ24" s="7" t="s">
        <v>89</v>
      </c>
      <c r="BR24" s="7" t="s">
        <v>89</v>
      </c>
      <c r="BS24" s="9">
        <v>36.82</v>
      </c>
      <c r="BT24" s="9">
        <v>1.31</v>
      </c>
      <c r="BU24" s="9">
        <v>33.04</v>
      </c>
      <c r="BV24" s="7">
        <v>0</v>
      </c>
      <c r="BW24" s="9">
        <v>3.41</v>
      </c>
    </row>
    <row r="25" spans="1:75" ht="15" x14ac:dyDescent="0.25">
      <c r="A25" s="6" t="s">
        <v>102</v>
      </c>
      <c r="B25" s="6" t="s">
        <v>102</v>
      </c>
      <c r="C25" s="10">
        <v>8502.2800000000007</v>
      </c>
      <c r="D25" s="10">
        <v>13.95</v>
      </c>
      <c r="E25" s="8">
        <v>0</v>
      </c>
      <c r="F25" s="10">
        <v>0.35</v>
      </c>
      <c r="G25" s="10">
        <v>8.65</v>
      </c>
      <c r="H25" s="10">
        <v>80.239999999999995</v>
      </c>
      <c r="I25" s="10">
        <v>38.24</v>
      </c>
      <c r="J25" s="8" t="s">
        <v>89</v>
      </c>
      <c r="K25" s="8" t="s">
        <v>89</v>
      </c>
      <c r="L25" s="8" t="s">
        <v>89</v>
      </c>
      <c r="M25" s="10">
        <v>11.75</v>
      </c>
      <c r="N25" s="10">
        <v>17.22</v>
      </c>
      <c r="O25" s="10">
        <v>18.600000000000001</v>
      </c>
      <c r="P25" s="10">
        <v>8.39</v>
      </c>
      <c r="Q25" s="10">
        <v>89.75</v>
      </c>
      <c r="R25" s="10">
        <v>128.31</v>
      </c>
      <c r="S25" s="10">
        <v>121.05</v>
      </c>
      <c r="T25" s="10">
        <v>48.83</v>
      </c>
      <c r="U25" s="10">
        <v>75.430000000000007</v>
      </c>
      <c r="V25" s="10">
        <v>149.69999999999999</v>
      </c>
      <c r="W25" s="10">
        <v>194.42</v>
      </c>
      <c r="X25" s="10">
        <v>129.26</v>
      </c>
      <c r="Y25" s="10">
        <v>159.76</v>
      </c>
      <c r="Z25" s="10">
        <v>400.04</v>
      </c>
      <c r="AA25" s="10">
        <v>100.2</v>
      </c>
      <c r="AB25" s="10">
        <v>71.73</v>
      </c>
      <c r="AC25" s="8" t="s">
        <v>89</v>
      </c>
      <c r="AD25" s="8" t="s">
        <v>89</v>
      </c>
      <c r="AE25" s="10">
        <v>50.64</v>
      </c>
      <c r="AF25" s="10">
        <v>10.66</v>
      </c>
      <c r="AG25" s="10">
        <v>0.81</v>
      </c>
      <c r="AH25" s="10">
        <v>10.65</v>
      </c>
      <c r="AI25" s="10">
        <v>53.93</v>
      </c>
      <c r="AJ25" s="10">
        <v>10.37</v>
      </c>
      <c r="AK25" s="10">
        <v>222.54</v>
      </c>
      <c r="AL25" s="10">
        <v>15.62</v>
      </c>
      <c r="AM25" s="10">
        <v>4.1100000000000003</v>
      </c>
      <c r="AN25" s="8" t="s">
        <v>89</v>
      </c>
      <c r="AO25" s="8" t="s">
        <v>89</v>
      </c>
      <c r="AP25" s="8" t="s">
        <v>89</v>
      </c>
      <c r="AQ25" s="8" t="s">
        <v>89</v>
      </c>
      <c r="AR25" s="10">
        <v>0.22</v>
      </c>
      <c r="AS25" s="10">
        <v>141.35</v>
      </c>
      <c r="AT25" s="10">
        <v>6.51</v>
      </c>
      <c r="AU25" s="8" t="s">
        <v>89</v>
      </c>
      <c r="AV25" s="8" t="s">
        <v>89</v>
      </c>
      <c r="AW25" s="10">
        <v>367.79</v>
      </c>
      <c r="AX25" s="10">
        <v>378.6</v>
      </c>
      <c r="AY25" s="10">
        <v>73.349999999999994</v>
      </c>
      <c r="AZ25" s="10">
        <v>5.98</v>
      </c>
      <c r="BA25" s="10">
        <v>47.88</v>
      </c>
      <c r="BB25" s="10">
        <v>3.05</v>
      </c>
      <c r="BC25" s="8">
        <v>28</v>
      </c>
      <c r="BD25" s="10">
        <v>128.24</v>
      </c>
      <c r="BE25" s="10">
        <v>2981.37</v>
      </c>
      <c r="BF25" s="10">
        <v>109.02</v>
      </c>
      <c r="BG25" s="10">
        <v>31.17</v>
      </c>
      <c r="BH25" s="10">
        <v>10.96</v>
      </c>
      <c r="BI25" s="10">
        <v>5.68</v>
      </c>
      <c r="BJ25" s="10">
        <v>4.99</v>
      </c>
      <c r="BK25" s="10">
        <v>4.5599999999999996</v>
      </c>
      <c r="BL25" s="10">
        <v>11.55</v>
      </c>
      <c r="BM25" s="10">
        <v>1765.44</v>
      </c>
      <c r="BN25" s="10">
        <v>63.83</v>
      </c>
      <c r="BO25" s="10">
        <v>0.15</v>
      </c>
      <c r="BP25" s="8" t="s">
        <v>89</v>
      </c>
      <c r="BQ25" s="8" t="s">
        <v>89</v>
      </c>
      <c r="BR25" s="8" t="s">
        <v>89</v>
      </c>
      <c r="BS25" s="10">
        <v>33.65</v>
      </c>
      <c r="BT25" s="10">
        <v>2.13</v>
      </c>
      <c r="BU25" s="10">
        <v>42.17</v>
      </c>
      <c r="BV25" s="10">
        <v>1.7</v>
      </c>
      <c r="BW25" s="10">
        <v>1.41</v>
      </c>
    </row>
    <row r="26" spans="1:75" ht="15" x14ac:dyDescent="0.25">
      <c r="A26" s="6" t="s">
        <v>103</v>
      </c>
      <c r="B26" s="6" t="s">
        <v>103</v>
      </c>
      <c r="C26" s="9">
        <v>4154.17</v>
      </c>
      <c r="D26" s="9">
        <v>23.41</v>
      </c>
      <c r="E26" s="9">
        <v>2.36</v>
      </c>
      <c r="F26" s="9">
        <v>5.65</v>
      </c>
      <c r="G26" s="9">
        <v>12.48</v>
      </c>
      <c r="H26" s="9">
        <v>85.81</v>
      </c>
      <c r="I26" s="9">
        <v>71.260000000000005</v>
      </c>
      <c r="J26" s="7" t="s">
        <v>89</v>
      </c>
      <c r="K26" s="7" t="s">
        <v>89</v>
      </c>
      <c r="L26" s="7" t="s">
        <v>89</v>
      </c>
      <c r="M26" s="9">
        <v>34.68</v>
      </c>
      <c r="N26" s="9">
        <v>34.81</v>
      </c>
      <c r="O26" s="9">
        <v>2.61</v>
      </c>
      <c r="P26" s="9">
        <v>17.27</v>
      </c>
      <c r="Q26" s="9">
        <v>51.85</v>
      </c>
      <c r="R26" s="9">
        <v>139.36000000000001</v>
      </c>
      <c r="S26" s="9">
        <v>42.3</v>
      </c>
      <c r="T26" s="9">
        <v>43.94</v>
      </c>
      <c r="U26" s="9">
        <v>14.14</v>
      </c>
      <c r="V26" s="9">
        <v>74.14</v>
      </c>
      <c r="W26" s="9">
        <v>59.85</v>
      </c>
      <c r="X26" s="9">
        <v>68.05</v>
      </c>
      <c r="Y26" s="9">
        <v>62.82</v>
      </c>
      <c r="Z26" s="9">
        <v>78.5</v>
      </c>
      <c r="AA26" s="9">
        <v>18.89</v>
      </c>
      <c r="AB26" s="9">
        <v>17.43</v>
      </c>
      <c r="AC26" s="7" t="s">
        <v>89</v>
      </c>
      <c r="AD26" s="7" t="s">
        <v>89</v>
      </c>
      <c r="AE26" s="9">
        <v>27.82</v>
      </c>
      <c r="AF26" s="9">
        <v>16.579999999999998</v>
      </c>
      <c r="AG26" s="9">
        <v>4.9400000000000004</v>
      </c>
      <c r="AH26" s="9">
        <v>12.44</v>
      </c>
      <c r="AI26" s="9">
        <v>50.49</v>
      </c>
      <c r="AJ26" s="9">
        <v>3.05</v>
      </c>
      <c r="AK26" s="9">
        <v>123.71</v>
      </c>
      <c r="AL26" s="9">
        <v>28.73</v>
      </c>
      <c r="AM26" s="9">
        <v>4.6500000000000004</v>
      </c>
      <c r="AN26" s="9">
        <v>0.51</v>
      </c>
      <c r="AO26" s="9">
        <v>1.8</v>
      </c>
      <c r="AP26" s="9">
        <v>6.98</v>
      </c>
      <c r="AQ26" s="9">
        <v>5.7</v>
      </c>
      <c r="AR26" s="9">
        <v>5.15</v>
      </c>
      <c r="AS26" s="9">
        <v>4.9400000000000004</v>
      </c>
      <c r="AT26" s="9">
        <v>1.44</v>
      </c>
      <c r="AU26" s="7" t="s">
        <v>89</v>
      </c>
      <c r="AV26" s="7" t="s">
        <v>89</v>
      </c>
      <c r="AW26" s="9">
        <v>22.75</v>
      </c>
      <c r="AX26" s="9">
        <v>73.44</v>
      </c>
      <c r="AY26" s="9">
        <v>144.19999999999999</v>
      </c>
      <c r="AZ26" s="9">
        <v>25.92</v>
      </c>
      <c r="BA26" s="9">
        <v>3.69</v>
      </c>
      <c r="BB26" s="9">
        <v>4.32</v>
      </c>
      <c r="BC26" s="9">
        <v>191.34</v>
      </c>
      <c r="BD26" s="9">
        <v>132.36000000000001</v>
      </c>
      <c r="BE26" s="9">
        <v>1043.51</v>
      </c>
      <c r="BF26" s="9">
        <v>5.61</v>
      </c>
      <c r="BG26" s="7">
        <v>46</v>
      </c>
      <c r="BH26" s="9">
        <v>2.12</v>
      </c>
      <c r="BI26" s="7">
        <v>0</v>
      </c>
      <c r="BJ26" s="9">
        <v>1.1100000000000001</v>
      </c>
      <c r="BK26" s="9">
        <v>30.16</v>
      </c>
      <c r="BL26" s="9">
        <v>18.61</v>
      </c>
      <c r="BM26" s="9">
        <v>918.8</v>
      </c>
      <c r="BN26" s="9">
        <v>105.99</v>
      </c>
      <c r="BO26" s="9">
        <v>3.2</v>
      </c>
      <c r="BP26" s="7" t="s">
        <v>89</v>
      </c>
      <c r="BQ26" s="7" t="s">
        <v>89</v>
      </c>
      <c r="BR26" s="7" t="s">
        <v>89</v>
      </c>
      <c r="BS26" s="9">
        <v>3.15</v>
      </c>
      <c r="BT26" s="9">
        <v>8.14</v>
      </c>
      <c r="BU26" s="9">
        <v>108.56</v>
      </c>
      <c r="BV26" s="9">
        <v>0.33</v>
      </c>
      <c r="BW26" s="9">
        <v>0.35</v>
      </c>
    </row>
    <row r="27" spans="1:75" ht="15" x14ac:dyDescent="0.25">
      <c r="A27" s="6" t="s">
        <v>104</v>
      </c>
      <c r="B27" s="6" t="s">
        <v>104</v>
      </c>
      <c r="C27" s="10">
        <v>2349.1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10">
        <v>2349.1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</row>
    <row r="28" spans="1:75" ht="15" x14ac:dyDescent="0.25">
      <c r="A28" s="6" t="s">
        <v>105</v>
      </c>
      <c r="B28" s="6" t="s">
        <v>105</v>
      </c>
      <c r="C28" s="9">
        <v>1500.24</v>
      </c>
      <c r="D28" s="9">
        <v>0.36</v>
      </c>
      <c r="E28" s="7">
        <v>0</v>
      </c>
      <c r="F28" s="7">
        <v>0</v>
      </c>
      <c r="G28" s="9">
        <v>2.72</v>
      </c>
      <c r="H28" s="9">
        <v>8.01</v>
      </c>
      <c r="I28" s="9">
        <v>8.6199999999999992</v>
      </c>
      <c r="J28" s="7" t="s">
        <v>89</v>
      </c>
      <c r="K28" s="7" t="s">
        <v>89</v>
      </c>
      <c r="L28" s="7" t="s">
        <v>89</v>
      </c>
      <c r="M28" s="9">
        <v>5.55</v>
      </c>
      <c r="N28" s="9">
        <v>1.39</v>
      </c>
      <c r="O28" s="9">
        <v>0.87</v>
      </c>
      <c r="P28" s="7">
        <v>0</v>
      </c>
      <c r="Q28" s="9">
        <v>24.98</v>
      </c>
      <c r="R28" s="9">
        <v>345.35</v>
      </c>
      <c r="S28" s="9">
        <v>15.41</v>
      </c>
      <c r="T28" s="9">
        <v>3.64</v>
      </c>
      <c r="U28" s="9">
        <v>9.34</v>
      </c>
      <c r="V28" s="9">
        <v>16.82</v>
      </c>
      <c r="W28" s="9">
        <v>60.73</v>
      </c>
      <c r="X28" s="9">
        <v>124.26</v>
      </c>
      <c r="Y28" s="9">
        <v>51.6</v>
      </c>
      <c r="Z28" s="9">
        <v>66.2</v>
      </c>
      <c r="AA28" s="9">
        <v>9.0299999999999994</v>
      </c>
      <c r="AB28" s="9">
        <v>18.21</v>
      </c>
      <c r="AC28" s="7" t="s">
        <v>89</v>
      </c>
      <c r="AD28" s="7" t="s">
        <v>89</v>
      </c>
      <c r="AE28" s="9">
        <v>1.01</v>
      </c>
      <c r="AF28" s="9">
        <v>6.58</v>
      </c>
      <c r="AG28" s="9">
        <v>0.19</v>
      </c>
      <c r="AH28" s="9">
        <v>1.1200000000000001</v>
      </c>
      <c r="AI28" s="9">
        <v>3.66</v>
      </c>
      <c r="AJ28" s="7">
        <v>0</v>
      </c>
      <c r="AK28" s="9">
        <v>7.09</v>
      </c>
      <c r="AL28" s="9">
        <v>1.78</v>
      </c>
      <c r="AM28" s="7">
        <v>0</v>
      </c>
      <c r="AN28" s="7">
        <v>0</v>
      </c>
      <c r="AO28" s="9">
        <v>0.02</v>
      </c>
      <c r="AP28" s="9">
        <v>0.38</v>
      </c>
      <c r="AQ28" s="9">
        <v>0.26</v>
      </c>
      <c r="AR28" s="9">
        <v>0.1</v>
      </c>
      <c r="AS28" s="9">
        <v>0.94</v>
      </c>
      <c r="AT28" s="7">
        <v>0</v>
      </c>
      <c r="AU28" s="7" t="s">
        <v>89</v>
      </c>
      <c r="AV28" s="7" t="s">
        <v>89</v>
      </c>
      <c r="AW28" s="9">
        <v>1.02</v>
      </c>
      <c r="AX28" s="9">
        <v>45.43</v>
      </c>
      <c r="AY28" s="9">
        <v>0.9</v>
      </c>
      <c r="AZ28" s="9">
        <v>0.01</v>
      </c>
      <c r="BA28" s="7">
        <v>0</v>
      </c>
      <c r="BB28" s="9">
        <v>0.53</v>
      </c>
      <c r="BC28" s="9">
        <v>15.63</v>
      </c>
      <c r="BD28" s="9">
        <v>15.79</v>
      </c>
      <c r="BE28" s="9">
        <v>441.22</v>
      </c>
      <c r="BF28" s="9">
        <v>1.86</v>
      </c>
      <c r="BG28" s="9">
        <v>1.01</v>
      </c>
      <c r="BH28" s="9">
        <v>0.44</v>
      </c>
      <c r="BI28" s="9">
        <v>0.06</v>
      </c>
      <c r="BJ28" s="9">
        <v>0.08</v>
      </c>
      <c r="BK28" s="9">
        <v>0.9</v>
      </c>
      <c r="BL28" s="9">
        <v>0.54</v>
      </c>
      <c r="BM28" s="9">
        <v>152.31</v>
      </c>
      <c r="BN28" s="9">
        <v>23.34</v>
      </c>
      <c r="BO28" s="9">
        <v>0.06</v>
      </c>
      <c r="BP28" s="7" t="s">
        <v>89</v>
      </c>
      <c r="BQ28" s="7" t="s">
        <v>89</v>
      </c>
      <c r="BR28" s="7" t="s">
        <v>89</v>
      </c>
      <c r="BS28" s="9">
        <v>1.38</v>
      </c>
      <c r="BT28" s="7">
        <v>0</v>
      </c>
      <c r="BU28" s="9">
        <v>1.49</v>
      </c>
      <c r="BV28" s="9">
        <v>0.04</v>
      </c>
      <c r="BW28" s="7">
        <v>0</v>
      </c>
    </row>
    <row r="29" spans="1:75" ht="15" x14ac:dyDescent="0.25">
      <c r="A29" s="6" t="s">
        <v>106</v>
      </c>
      <c r="B29" s="6" t="s">
        <v>106</v>
      </c>
      <c r="C29" s="9">
        <v>9165.82</v>
      </c>
      <c r="D29" s="7">
        <v>3</v>
      </c>
      <c r="E29" s="7">
        <v>3</v>
      </c>
      <c r="F29" s="7" t="s">
        <v>89</v>
      </c>
      <c r="G29" s="7">
        <v>15</v>
      </c>
      <c r="H29" s="7">
        <v>61</v>
      </c>
      <c r="I29" s="7">
        <v>13</v>
      </c>
      <c r="J29" s="7" t="s">
        <v>89</v>
      </c>
      <c r="K29" s="7" t="s">
        <v>89</v>
      </c>
      <c r="L29" s="7" t="s">
        <v>89</v>
      </c>
      <c r="M29" s="7">
        <v>19</v>
      </c>
      <c r="N29" s="7">
        <v>101</v>
      </c>
      <c r="O29" s="7">
        <v>5</v>
      </c>
      <c r="P29" s="7">
        <v>54</v>
      </c>
      <c r="Q29" s="7">
        <v>131</v>
      </c>
      <c r="R29" s="7">
        <v>292</v>
      </c>
      <c r="S29" s="7">
        <v>36</v>
      </c>
      <c r="T29" s="7">
        <v>15</v>
      </c>
      <c r="U29" s="7">
        <v>32</v>
      </c>
      <c r="V29" s="7">
        <v>78</v>
      </c>
      <c r="W29" s="7">
        <v>1201</v>
      </c>
      <c r="X29" s="7">
        <v>260</v>
      </c>
      <c r="Y29" s="7">
        <v>782</v>
      </c>
      <c r="Z29" s="7">
        <v>56</v>
      </c>
      <c r="AA29" s="7">
        <v>38</v>
      </c>
      <c r="AB29" s="7">
        <v>46</v>
      </c>
      <c r="AC29" s="7" t="s">
        <v>89</v>
      </c>
      <c r="AD29" s="7" t="s">
        <v>89</v>
      </c>
      <c r="AE29" s="7">
        <v>6</v>
      </c>
      <c r="AF29" s="7">
        <v>66</v>
      </c>
      <c r="AG29" s="7">
        <v>1</v>
      </c>
      <c r="AH29" s="7">
        <v>6</v>
      </c>
      <c r="AI29" s="7">
        <v>33</v>
      </c>
      <c r="AJ29" s="7">
        <v>2</v>
      </c>
      <c r="AK29" s="9">
        <v>116.92</v>
      </c>
      <c r="AL29" s="7">
        <v>2</v>
      </c>
      <c r="AM29" s="7" t="s">
        <v>89</v>
      </c>
      <c r="AN29" s="7">
        <v>1</v>
      </c>
      <c r="AO29" s="7" t="s">
        <v>89</v>
      </c>
      <c r="AP29" s="7">
        <v>8</v>
      </c>
      <c r="AQ29" s="7" t="s">
        <v>89</v>
      </c>
      <c r="AR29" s="7" t="s">
        <v>89</v>
      </c>
      <c r="AS29" s="7">
        <v>176</v>
      </c>
      <c r="AT29" s="7">
        <v>1</v>
      </c>
      <c r="AU29" s="7" t="s">
        <v>89</v>
      </c>
      <c r="AV29" s="7" t="s">
        <v>89</v>
      </c>
      <c r="AW29" s="7">
        <v>27</v>
      </c>
      <c r="AX29" s="7">
        <v>394</v>
      </c>
      <c r="AY29" s="7">
        <v>12</v>
      </c>
      <c r="AZ29" s="7">
        <v>24</v>
      </c>
      <c r="BA29" s="7">
        <v>76</v>
      </c>
      <c r="BB29" s="9">
        <v>24.81</v>
      </c>
      <c r="BC29" s="7">
        <v>64</v>
      </c>
      <c r="BD29" s="7">
        <v>122</v>
      </c>
      <c r="BE29" s="9">
        <v>2735.09</v>
      </c>
      <c r="BF29" s="7">
        <v>4</v>
      </c>
      <c r="BG29" s="7">
        <v>13</v>
      </c>
      <c r="BH29" s="7">
        <v>5</v>
      </c>
      <c r="BI29" s="7">
        <v>4</v>
      </c>
      <c r="BJ29" s="7" t="s">
        <v>89</v>
      </c>
      <c r="BK29" s="7">
        <v>8</v>
      </c>
      <c r="BL29" s="7">
        <v>125</v>
      </c>
      <c r="BM29" s="7">
        <v>1799</v>
      </c>
      <c r="BN29" s="7">
        <v>22</v>
      </c>
      <c r="BO29" s="7">
        <v>11</v>
      </c>
      <c r="BP29" s="7" t="s">
        <v>89</v>
      </c>
      <c r="BQ29" s="7" t="s">
        <v>89</v>
      </c>
      <c r="BR29" s="7" t="s">
        <v>89</v>
      </c>
      <c r="BS29" s="7">
        <v>21</v>
      </c>
      <c r="BT29" s="7" t="s">
        <v>89</v>
      </c>
      <c r="BU29" s="7">
        <v>12</v>
      </c>
      <c r="BV29" s="7" t="s">
        <v>89</v>
      </c>
      <c r="BW29" s="7">
        <v>3</v>
      </c>
    </row>
    <row r="30" spans="1:75" ht="15" x14ac:dyDescent="0.25">
      <c r="A30" s="6" t="s">
        <v>107</v>
      </c>
      <c r="B30" s="6" t="s">
        <v>107</v>
      </c>
      <c r="C30" s="10">
        <v>21255.83</v>
      </c>
      <c r="D30" s="10">
        <v>4.33</v>
      </c>
      <c r="E30" s="10">
        <v>2.0699999999999998</v>
      </c>
      <c r="F30" s="10">
        <v>1.1299999999999999</v>
      </c>
      <c r="G30" s="10">
        <v>66.319999999999993</v>
      </c>
      <c r="H30" s="10">
        <v>37.07</v>
      </c>
      <c r="I30" s="10">
        <v>6.4</v>
      </c>
      <c r="J30" s="8" t="s">
        <v>89</v>
      </c>
      <c r="K30" s="8" t="s">
        <v>89</v>
      </c>
      <c r="L30" s="8" t="s">
        <v>89</v>
      </c>
      <c r="M30" s="10">
        <v>15.99</v>
      </c>
      <c r="N30" s="10">
        <v>138.1</v>
      </c>
      <c r="O30" s="8">
        <v>0</v>
      </c>
      <c r="P30" s="10">
        <v>7.81</v>
      </c>
      <c r="Q30" s="10">
        <v>137.16</v>
      </c>
      <c r="R30" s="10">
        <v>1161.76</v>
      </c>
      <c r="S30" s="10">
        <v>20.13</v>
      </c>
      <c r="T30" s="10">
        <v>12.7</v>
      </c>
      <c r="U30" s="10">
        <v>99.91</v>
      </c>
      <c r="V30" s="10">
        <v>369.72</v>
      </c>
      <c r="W30" s="10">
        <v>324.85000000000002</v>
      </c>
      <c r="X30" s="10">
        <v>294.27</v>
      </c>
      <c r="Y30" s="10">
        <v>1451.32</v>
      </c>
      <c r="Z30" s="10">
        <v>2083.15</v>
      </c>
      <c r="AA30" s="10">
        <v>308.67</v>
      </c>
      <c r="AB30" s="10">
        <v>92.29</v>
      </c>
      <c r="AC30" s="8" t="s">
        <v>89</v>
      </c>
      <c r="AD30" s="8" t="s">
        <v>89</v>
      </c>
      <c r="AE30" s="10">
        <v>1.1299999999999999</v>
      </c>
      <c r="AF30" s="10">
        <v>72.63</v>
      </c>
      <c r="AG30" s="10">
        <v>4.99</v>
      </c>
      <c r="AH30" s="10">
        <v>23.33</v>
      </c>
      <c r="AI30" s="10">
        <v>38.67</v>
      </c>
      <c r="AJ30" s="8">
        <v>0</v>
      </c>
      <c r="AK30" s="10">
        <v>646.97</v>
      </c>
      <c r="AL30" s="10">
        <v>2.63</v>
      </c>
      <c r="AM30" s="10">
        <v>5.36</v>
      </c>
      <c r="AN30" s="10">
        <v>2.92</v>
      </c>
      <c r="AO30" s="8">
        <v>0</v>
      </c>
      <c r="AP30" s="10">
        <v>13.74</v>
      </c>
      <c r="AQ30" s="10">
        <v>0.09</v>
      </c>
      <c r="AR30" s="10">
        <v>0.38</v>
      </c>
      <c r="AS30" s="10">
        <v>291.92</v>
      </c>
      <c r="AT30" s="10">
        <v>4.2300000000000004</v>
      </c>
      <c r="AU30" s="8" t="s">
        <v>89</v>
      </c>
      <c r="AV30" s="8" t="s">
        <v>89</v>
      </c>
      <c r="AW30" s="10">
        <v>50.9</v>
      </c>
      <c r="AX30" s="10">
        <v>164.26</v>
      </c>
      <c r="AY30" s="10">
        <v>111.95</v>
      </c>
      <c r="AZ30" s="10">
        <v>15.62</v>
      </c>
      <c r="BA30" s="10">
        <v>119.38</v>
      </c>
      <c r="BB30" s="10">
        <v>5.74</v>
      </c>
      <c r="BC30" s="10">
        <v>48.64</v>
      </c>
      <c r="BD30" s="10">
        <v>297.38</v>
      </c>
      <c r="BE30" s="10">
        <v>11793.48</v>
      </c>
      <c r="BF30" s="10">
        <v>9.5</v>
      </c>
      <c r="BG30" s="10">
        <v>254.76</v>
      </c>
      <c r="BH30" s="10">
        <v>18.72</v>
      </c>
      <c r="BI30" s="10">
        <v>14.3</v>
      </c>
      <c r="BJ30" s="8">
        <v>0</v>
      </c>
      <c r="BK30" s="10">
        <v>31.61</v>
      </c>
      <c r="BL30" s="10">
        <v>232.93</v>
      </c>
      <c r="BM30" s="10">
        <v>182.13</v>
      </c>
      <c r="BN30" s="10">
        <v>111.29</v>
      </c>
      <c r="BO30" s="10">
        <v>29.35</v>
      </c>
      <c r="BP30" s="8" t="s">
        <v>89</v>
      </c>
      <c r="BQ30" s="8" t="s">
        <v>89</v>
      </c>
      <c r="BR30" s="8" t="s">
        <v>89</v>
      </c>
      <c r="BS30" s="10">
        <v>1.22</v>
      </c>
      <c r="BT30" s="8">
        <v>0</v>
      </c>
      <c r="BU30" s="10">
        <v>18.53</v>
      </c>
      <c r="BV30" s="8">
        <v>0</v>
      </c>
      <c r="BW30" s="8">
        <v>0</v>
      </c>
    </row>
    <row r="31" spans="1:75" s="18" customFormat="1" x14ac:dyDescent="0.25">
      <c r="B31" s="22"/>
      <c r="C31" s="23"/>
      <c r="D31" s="23"/>
      <c r="E31" s="23"/>
      <c r="F31" s="23"/>
      <c r="G31" s="23"/>
      <c r="H31" s="23"/>
      <c r="I31" s="23"/>
      <c r="J31" s="24"/>
      <c r="K31" s="24"/>
      <c r="L31" s="24"/>
      <c r="M31" s="23"/>
      <c r="N31" s="23"/>
      <c r="O31" s="24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4"/>
      <c r="AD31" s="24"/>
      <c r="AE31" s="23"/>
      <c r="AF31" s="23"/>
      <c r="AG31" s="23"/>
      <c r="AH31" s="23"/>
      <c r="AI31" s="23"/>
      <c r="AJ31" s="24"/>
      <c r="AK31" s="23"/>
      <c r="AL31" s="23"/>
      <c r="AM31" s="23"/>
      <c r="AN31" s="23"/>
      <c r="AO31" s="24"/>
      <c r="AP31" s="23"/>
      <c r="AQ31" s="23"/>
      <c r="AR31" s="23"/>
      <c r="AS31" s="23"/>
      <c r="AT31" s="23"/>
      <c r="AU31" s="24"/>
      <c r="AV31" s="24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4"/>
      <c r="BK31" s="23"/>
      <c r="BL31" s="23"/>
      <c r="BM31" s="23"/>
      <c r="BN31" s="23"/>
      <c r="BO31" s="23"/>
      <c r="BP31" s="24"/>
      <c r="BQ31" s="24"/>
      <c r="BR31" s="24"/>
      <c r="BS31" s="23"/>
      <c r="BT31" s="24"/>
      <c r="BU31" s="23"/>
      <c r="BV31" s="24"/>
      <c r="BW31" s="24"/>
    </row>
    <row r="32" spans="1:75" s="18" customFormat="1" x14ac:dyDescent="0.25">
      <c r="B32" s="22"/>
      <c r="C32" s="23"/>
      <c r="D32" s="23"/>
      <c r="E32" s="23"/>
      <c r="F32" s="23"/>
      <c r="G32" s="23"/>
      <c r="H32" s="23"/>
      <c r="I32" s="23"/>
      <c r="J32" s="24"/>
      <c r="K32" s="24"/>
      <c r="L32" s="24"/>
      <c r="M32" s="23"/>
      <c r="N32" s="23"/>
      <c r="O32" s="24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4"/>
      <c r="AD32" s="24"/>
      <c r="AE32" s="23"/>
      <c r="AF32" s="23"/>
      <c r="AG32" s="23"/>
      <c r="AH32" s="23"/>
      <c r="AI32" s="23"/>
      <c r="AJ32" s="24"/>
      <c r="AK32" s="23"/>
      <c r="AL32" s="23"/>
      <c r="AM32" s="23"/>
      <c r="AN32" s="23"/>
      <c r="AO32" s="24"/>
      <c r="AP32" s="23"/>
      <c r="AQ32" s="23"/>
      <c r="AR32" s="23"/>
      <c r="AS32" s="23"/>
      <c r="AT32" s="23"/>
      <c r="AU32" s="24"/>
      <c r="AV32" s="24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4"/>
      <c r="BK32" s="23"/>
      <c r="BL32" s="23"/>
      <c r="BM32" s="23"/>
      <c r="BN32" s="23"/>
      <c r="BO32" s="23"/>
      <c r="BP32" s="24"/>
      <c r="BQ32" s="24"/>
      <c r="BR32" s="24"/>
      <c r="BS32" s="23"/>
      <c r="BT32" s="24"/>
      <c r="BU32" s="23"/>
      <c r="BV32" s="24"/>
      <c r="BW32" s="24"/>
    </row>
    <row r="33" spans="1:27" ht="60.75" customHeight="1" x14ac:dyDescent="0.25">
      <c r="B33" s="43"/>
      <c r="C33" s="40" t="s">
        <v>110</v>
      </c>
      <c r="D33" s="41" t="s">
        <v>111</v>
      </c>
      <c r="E33" s="41" t="s">
        <v>112</v>
      </c>
      <c r="F33" s="41" t="s">
        <v>114</v>
      </c>
      <c r="G33" s="41" t="s">
        <v>113</v>
      </c>
      <c r="H33" s="41" t="s">
        <v>117</v>
      </c>
      <c r="I33" s="41" t="s">
        <v>118</v>
      </c>
      <c r="J33" s="41" t="s">
        <v>116</v>
      </c>
      <c r="K33" s="42" t="s">
        <v>10</v>
      </c>
    </row>
    <row r="34" spans="1:27" ht="20.100000000000001" customHeight="1" x14ac:dyDescent="0.25">
      <c r="A34" s="18"/>
      <c r="B34" s="44" t="s">
        <v>108</v>
      </c>
      <c r="C34" s="45">
        <f>'Feuille 1'!C34/1000</f>
        <v>139.1978</v>
      </c>
      <c r="D34" s="46">
        <f>'Feuille 1'!D34/1000</f>
        <v>6.855290000000001</v>
      </c>
      <c r="E34" s="46">
        <f>'Feuille 1'!E34/1000</f>
        <v>17.946639999999999</v>
      </c>
      <c r="F34" s="46">
        <f>'Feuille 1'!F34/1000</f>
        <v>3.32673</v>
      </c>
      <c r="G34" s="46">
        <f>'Feuille 1'!G34/1000</f>
        <v>17.356380000000033</v>
      </c>
      <c r="H34" s="46">
        <f>'Feuille 1'!H34/1000</f>
        <v>183.25948</v>
      </c>
      <c r="I34" s="46">
        <f>'Feuille 1'!I34/1000</f>
        <v>57.139539999999997</v>
      </c>
      <c r="J34" s="46">
        <f>'Feuille 1'!J34/1000</f>
        <v>1.6911799999999999</v>
      </c>
      <c r="K34" s="29">
        <f>'Feuille 1'!K34/1000</f>
        <v>426.77300000000002</v>
      </c>
      <c r="M34" s="19">
        <f>SUM(C34:J34)</f>
        <v>426.77303999999998</v>
      </c>
      <c r="N34" s="19">
        <f>K34-M34</f>
        <v>-3.9999999955853127E-5</v>
      </c>
      <c r="O34">
        <v>-4.0000000037252903E-2</v>
      </c>
      <c r="Q34">
        <v>-4.0000000037252903E-2</v>
      </c>
    </row>
    <row r="35" spans="1:27" ht="20.100000000000001" customHeight="1" x14ac:dyDescent="0.25">
      <c r="A35" s="18"/>
      <c r="B35" s="47" t="s">
        <v>109</v>
      </c>
      <c r="C35" s="48">
        <f>'Feuille 1'!C35/1000</f>
        <v>122.30231000000001</v>
      </c>
      <c r="D35" s="49">
        <f>'Feuille 1'!D35/1000</f>
        <v>5.5779899999999998</v>
      </c>
      <c r="E35" s="49">
        <f>'Feuille 1'!E35/1000</f>
        <v>15.84538</v>
      </c>
      <c r="F35" s="49">
        <f>'Feuille 1'!F35/1000</f>
        <v>2.69821</v>
      </c>
      <c r="G35" s="49">
        <f>'Feuille 1'!G35/1000</f>
        <v>15.777739999999991</v>
      </c>
      <c r="H35" s="49">
        <f>'Feuille 1'!H35/1000</f>
        <v>156.52285000000001</v>
      </c>
      <c r="I35" s="49">
        <f>'Feuille 1'!I35/1000</f>
        <v>50.443090000000005</v>
      </c>
      <c r="J35" s="49">
        <f>'Feuille 1'!J35/1000</f>
        <v>1.44737</v>
      </c>
      <c r="K35" s="30">
        <f>'Feuille 1'!K35/1000</f>
        <v>370.61489</v>
      </c>
      <c r="M35" s="19">
        <f>SUM(C35:J35)</f>
        <v>370.61493999999993</v>
      </c>
      <c r="N35" s="19">
        <f>K35-M35</f>
        <v>-4.9999999930605554E-5</v>
      </c>
      <c r="O35">
        <v>-4.9999999988358468E-2</v>
      </c>
      <c r="Q35">
        <v>-4.9999999988358468E-2</v>
      </c>
    </row>
    <row r="36" spans="1:27" ht="20.100000000000001" customHeight="1" x14ac:dyDescent="0.25">
      <c r="A36" s="18"/>
      <c r="B36" s="26" t="s">
        <v>91</v>
      </c>
      <c r="C36" s="31">
        <f>'Feuille 1'!C36/1000</f>
        <v>7.9698000000000029</v>
      </c>
      <c r="D36" s="32">
        <f>'Feuille 1'!D36/1000</f>
        <v>0.89529999999999987</v>
      </c>
      <c r="E36" s="32">
        <f>'Feuille 1'!E36/1000</f>
        <v>1.6568000000000003</v>
      </c>
      <c r="F36" s="32">
        <f>'Feuille 1'!F36/1000</f>
        <v>0.5111</v>
      </c>
      <c r="G36" s="32">
        <f>'Feuille 1'!G36/1000</f>
        <v>2.3273999999999995</v>
      </c>
      <c r="H36" s="32">
        <f>'Feuille 1'!H36/1000</f>
        <v>4.1741999999999999</v>
      </c>
      <c r="I36" s="32">
        <f>'Feuille 1'!I36/1000</f>
        <v>7.0685000000000002</v>
      </c>
      <c r="J36" s="32">
        <f>'Feuille 1'!J36/1000</f>
        <v>5.6799999999999996E-2</v>
      </c>
      <c r="K36" s="33">
        <f>'Feuille 1'!K36/1000</f>
        <v>24.6599</v>
      </c>
      <c r="M36" s="19">
        <f>SUM(C36:J36)</f>
        <v>24.659900000000004</v>
      </c>
      <c r="N36" s="19">
        <f>K36-M36</f>
        <v>0</v>
      </c>
      <c r="O36">
        <v>-95.19999999999709</v>
      </c>
      <c r="Q36">
        <v>-95.19999999999709</v>
      </c>
    </row>
    <row r="37" spans="1:27" s="15" customFormat="1" ht="20.100000000000001" customHeight="1" x14ac:dyDescent="0.25">
      <c r="A37" s="18"/>
      <c r="B37" s="26" t="s">
        <v>92</v>
      </c>
      <c r="C37" s="31">
        <f>'Feuille 1'!C37/1000</f>
        <v>2.7303300000000013</v>
      </c>
      <c r="D37" s="32">
        <f>'Feuille 1'!D37/1000</f>
        <v>9.4520000000000007E-2</v>
      </c>
      <c r="E37" s="32">
        <f>'Feuille 1'!E37/1000</f>
        <v>0.14815999999999999</v>
      </c>
      <c r="F37" s="32">
        <f>'Feuille 1'!F37/1000</f>
        <v>0.13619999999999999</v>
      </c>
      <c r="G37" s="32">
        <f>'Feuille 1'!G37/1000</f>
        <v>0.24607999999999969</v>
      </c>
      <c r="H37" s="32">
        <f>'Feuille 1'!H37/1000</f>
        <v>1.2755399999999999</v>
      </c>
      <c r="I37" s="32">
        <f>'Feuille 1'!I37/1000</f>
        <v>1.1081500000000002</v>
      </c>
      <c r="J37" s="32">
        <f>'Feuille 1'!J37/1000</f>
        <v>0.13849</v>
      </c>
      <c r="K37" s="33">
        <f>'Feuille 1'!K37/1000</f>
        <v>5.8774700000000006</v>
      </c>
      <c r="L37" s="18"/>
      <c r="M37" s="21">
        <f>SUM(C37:J37)</f>
        <v>5.8774700000000015</v>
      </c>
      <c r="N37" s="21">
        <f>K37-M37</f>
        <v>0</v>
      </c>
      <c r="O37" s="18">
        <v>-113.85999999999785</v>
      </c>
      <c r="P37" s="18"/>
      <c r="Q37" s="18">
        <v>-113.85999999999785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20.100000000000001" customHeight="1" x14ac:dyDescent="0.25">
      <c r="A38" s="18"/>
      <c r="B38" s="26" t="s">
        <v>93</v>
      </c>
      <c r="C38" s="31">
        <f>'Feuille 1'!C38/1000</f>
        <v>7.4034800000000009</v>
      </c>
      <c r="D38" s="32">
        <f>'Feuille 1'!D38/1000</f>
        <v>1.0586</v>
      </c>
      <c r="E38" s="32">
        <f>'Feuille 1'!E38/1000</f>
        <v>0.29381999999999997</v>
      </c>
      <c r="F38" s="32">
        <f>'Feuille 1'!F38/1000</f>
        <v>7.238E-2</v>
      </c>
      <c r="G38" s="32">
        <f>'Feuille 1'!G38/1000</f>
        <v>0.63425999999999927</v>
      </c>
      <c r="H38" s="32">
        <f>'Feuille 1'!H38/1000</f>
        <v>6.6866400000000006</v>
      </c>
      <c r="I38" s="32">
        <f>'Feuille 1'!I38/1000</f>
        <v>2.6612499999999994</v>
      </c>
      <c r="J38" s="32">
        <f>'Feuille 1'!J38/1000</f>
        <v>0.13997000000000001</v>
      </c>
      <c r="K38" s="33">
        <f>'Feuille 1'!K38/1000</f>
        <v>18.950400000000002</v>
      </c>
      <c r="L38" s="18"/>
      <c r="M38" s="21">
        <f>SUM(C38:J38)</f>
        <v>18.950400000000002</v>
      </c>
      <c r="N38" s="21">
        <f>K38-M38</f>
        <v>0</v>
      </c>
      <c r="O38" s="18">
        <v>74.940000000002328</v>
      </c>
      <c r="P38" s="18"/>
      <c r="Q38" s="18">
        <v>74.940000000002328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20.100000000000001" customHeight="1" x14ac:dyDescent="0.25">
      <c r="A39" s="18"/>
      <c r="B39" s="26" t="s">
        <v>94</v>
      </c>
      <c r="C39" s="31">
        <f>'Feuille 1'!C39/1000</f>
        <v>64.566999999999993</v>
      </c>
      <c r="D39" s="32">
        <f>'Feuille 1'!D39/1000</f>
        <v>0.44500000000000001</v>
      </c>
      <c r="E39" s="32">
        <f>'Feuille 1'!E39/1000</f>
        <v>6.0579999999999998</v>
      </c>
      <c r="F39" s="32">
        <f>'Feuille 1'!F39/1000</f>
        <v>0.26600000000000001</v>
      </c>
      <c r="G39" s="32">
        <f>'Feuille 1'!G39/1000</f>
        <v>2.5640000000000001</v>
      </c>
      <c r="H39" s="32">
        <f>'Feuille 1'!H39/1000</f>
        <v>29.815000000000001</v>
      </c>
      <c r="I39" s="32">
        <f>'Feuille 1'!I39/1000</f>
        <v>19.754999999999999</v>
      </c>
      <c r="J39" s="32">
        <f>'Feuille 1'!J39/1000</f>
        <v>0.40100000000000002</v>
      </c>
      <c r="K39" s="33">
        <f>'Feuille 1'!K39/1000</f>
        <v>123.871</v>
      </c>
      <c r="L39" s="18"/>
      <c r="M39" s="21">
        <f>SUM(C39:J39)</f>
        <v>123.871</v>
      </c>
      <c r="N39" s="21">
        <f>K39-M39</f>
        <v>0</v>
      </c>
      <c r="O39" s="18">
        <v>0</v>
      </c>
      <c r="P39" s="18"/>
      <c r="Q39" s="18">
        <v>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20.100000000000001" customHeight="1" x14ac:dyDescent="0.25">
      <c r="A40" s="18"/>
      <c r="B40" s="26" t="s">
        <v>95</v>
      </c>
      <c r="C40" s="31">
        <f>'Feuille 1'!C40/1000</f>
        <v>0.48403999999999997</v>
      </c>
      <c r="D40" s="32">
        <f>'Feuille 1'!D40/1000</f>
        <v>0.16517999999999999</v>
      </c>
      <c r="E40" s="32">
        <f>'Feuille 1'!E40/1000</f>
        <v>0.25339</v>
      </c>
      <c r="F40" s="32">
        <f>'Feuille 1'!F40/1000</f>
        <v>4.2669999999999993E-2</v>
      </c>
      <c r="G40" s="32">
        <f>'Feuille 1'!G40/1000</f>
        <v>5.3089999999999915E-2</v>
      </c>
      <c r="H40" s="32">
        <f>'Feuille 1'!H40/1000</f>
        <v>1.4682299999999999</v>
      </c>
      <c r="I40" s="32">
        <f>'Feuille 1'!I40/1000</f>
        <v>1.2319</v>
      </c>
      <c r="J40" s="32">
        <f>'Feuille 1'!J40/1000</f>
        <v>6.5399999999999998E-3</v>
      </c>
      <c r="K40" s="33">
        <f>'Feuille 1'!K40/1000</f>
        <v>3.7050500000000004</v>
      </c>
      <c r="L40" s="18"/>
      <c r="M40" s="21">
        <f>SUM(C40:J40)</f>
        <v>3.7050399999999999</v>
      </c>
      <c r="N40" s="21">
        <f>K40-M40</f>
        <v>1.0000000000509601E-5</v>
      </c>
      <c r="O40" s="18">
        <v>1.0000000000218279E-2</v>
      </c>
      <c r="P40" s="18"/>
      <c r="Q40" s="18">
        <v>1.0000000000218279E-2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20.100000000000001" customHeight="1" x14ac:dyDescent="0.25">
      <c r="A41" s="18"/>
      <c r="B41" s="26" t="s">
        <v>96</v>
      </c>
      <c r="C41" s="31">
        <f>'Feuille 1'!C41/1000</f>
        <v>5.0069999999999988</v>
      </c>
      <c r="D41" s="32">
        <f>'Feuille 1'!D41/1000</f>
        <v>0.58579999999999999</v>
      </c>
      <c r="E41" s="32">
        <f>'Feuille 1'!E41/1000</f>
        <v>1.6804000000000001</v>
      </c>
      <c r="F41" s="32">
        <f>'Feuille 1'!F41/1000</f>
        <v>0.10390000000000001</v>
      </c>
      <c r="G41" s="32">
        <f>'Feuille 1'!G41/1000</f>
        <v>1.1380999999999986</v>
      </c>
      <c r="H41" s="32">
        <f>'Feuille 1'!H41/1000</f>
        <v>10.801299999999999</v>
      </c>
      <c r="I41" s="32">
        <f>'Feuille 1'!I41/1000</f>
        <v>6.2808000000000002</v>
      </c>
      <c r="J41" s="32">
        <f>'Feuille 1'!J41/1000</f>
        <v>6.6400000000000001E-2</v>
      </c>
      <c r="K41" s="33">
        <f>'Feuille 1'!K41/1000</f>
        <v>25.663700000000002</v>
      </c>
      <c r="L41" s="18"/>
      <c r="M41" s="21">
        <f>SUM(C41:J41)</f>
        <v>25.663699999999999</v>
      </c>
      <c r="N41" s="21">
        <f>K41-M41</f>
        <v>0</v>
      </c>
      <c r="O41" s="18">
        <v>0</v>
      </c>
      <c r="P41" s="18"/>
      <c r="Q41" s="18">
        <v>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20.100000000000001" customHeight="1" x14ac:dyDescent="0.25">
      <c r="A42" s="18"/>
      <c r="B42" s="28" t="s">
        <v>97</v>
      </c>
      <c r="C42" s="34">
        <f>'Feuille 1'!C42/1000</f>
        <v>0</v>
      </c>
      <c r="D42" s="35">
        <f>'Feuille 1'!D42/1000</f>
        <v>0</v>
      </c>
      <c r="E42" s="35">
        <f>'Feuille 1'!E42/1000</f>
        <v>0</v>
      </c>
      <c r="F42" s="35">
        <f>'Feuille 1'!F42/1000</f>
        <v>0</v>
      </c>
      <c r="G42" s="35">
        <f>'Feuille 1'!G42/1000</f>
        <v>0</v>
      </c>
      <c r="H42" s="35">
        <f>'Feuille 1'!H42/1000</f>
        <v>69.146899999999988</v>
      </c>
      <c r="I42" s="35">
        <f>'Feuille 1'!I42/1000</f>
        <v>0.115</v>
      </c>
      <c r="J42" s="35">
        <f>'Feuille 1'!J42/1000</f>
        <v>1.7000000000000001E-2</v>
      </c>
      <c r="K42" s="36">
        <f>'Feuille 1'!K42/1000</f>
        <v>69.271899999999988</v>
      </c>
      <c r="L42" s="18"/>
      <c r="M42" s="21">
        <f>SUM(C42:J42)</f>
        <v>69.278899999999979</v>
      </c>
      <c r="N42" s="21">
        <f>K42-M42</f>
        <v>-6.9999999999907914E-3</v>
      </c>
      <c r="O42" s="18">
        <v>-7</v>
      </c>
      <c r="P42" s="18"/>
      <c r="Q42" s="18">
        <v>-7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20.100000000000001" customHeight="1" x14ac:dyDescent="0.25">
      <c r="A43" s="18"/>
      <c r="B43" s="26" t="s">
        <v>98</v>
      </c>
      <c r="C43" s="31">
        <f>'Feuille 1'!C43/1000</f>
        <v>16.678900000000002</v>
      </c>
      <c r="D43" s="32">
        <f>'Feuille 1'!D43/1000</f>
        <v>0.9947999999999998</v>
      </c>
      <c r="E43" s="32">
        <f>'Feuille 1'!E43/1000</f>
        <v>1.9835</v>
      </c>
      <c r="F43" s="32">
        <f>'Feuille 1'!F43/1000</f>
        <v>0.49869999999999998</v>
      </c>
      <c r="G43" s="32">
        <f>'Feuille 1'!G43/1000</f>
        <v>1.3534999999999999</v>
      </c>
      <c r="H43" s="32">
        <f>'Feuille 1'!H43/1000</f>
        <v>21.476200000000002</v>
      </c>
      <c r="I43" s="32">
        <f>'Feuille 1'!I43/1000</f>
        <v>1.5466</v>
      </c>
      <c r="J43" s="32">
        <f>'Feuille 1'!J43/1000</f>
        <v>0.10849999999999999</v>
      </c>
      <c r="K43" s="33">
        <f>'Feuille 1'!K43/1000</f>
        <v>44.640699999999995</v>
      </c>
      <c r="L43" s="18"/>
      <c r="M43" s="21">
        <f>SUM(C43:J43)</f>
        <v>44.640700000000002</v>
      </c>
      <c r="N43" s="21">
        <f>K43-M43</f>
        <v>0</v>
      </c>
      <c r="O43" s="18">
        <v>9.9999999998544808E-2</v>
      </c>
      <c r="P43" s="18"/>
      <c r="Q43" s="18">
        <v>9.9999999998544808E-2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s="15" customFormat="1" ht="20.100000000000001" customHeight="1" x14ac:dyDescent="0.25">
      <c r="A44" s="18"/>
      <c r="B44" s="26" t="s">
        <v>99</v>
      </c>
      <c r="C44" s="31">
        <f>'Feuille 1'!C44/1000</f>
        <v>1.0184099999999996</v>
      </c>
      <c r="D44" s="32">
        <f>'Feuille 1'!D44/1000</f>
        <v>5.0130000000000001E-2</v>
      </c>
      <c r="E44" s="32">
        <f>'Feuille 1'!E44/1000</f>
        <v>0.15550999999999998</v>
      </c>
      <c r="F44" s="32">
        <f>'Feuille 1'!F44/1000</f>
        <v>1.1000000000000001E-3</v>
      </c>
      <c r="G44" s="32">
        <f>'Feuille 1'!G44/1000</f>
        <v>4.5529999999999973E-2</v>
      </c>
      <c r="H44" s="32">
        <f>'Feuille 1'!H44/1000</f>
        <v>1.47095</v>
      </c>
      <c r="I44" s="32">
        <f>'Feuille 1'!I44/1000</f>
        <v>0.24761000000000002</v>
      </c>
      <c r="J44" s="32">
        <f>'Feuille 1'!J44/1000</f>
        <v>4.4800000000000005E-3</v>
      </c>
      <c r="K44" s="33">
        <f>'Feuille 1'!K44/1000</f>
        <v>2.9937199999999997</v>
      </c>
      <c r="L44" s="18"/>
      <c r="M44" s="21">
        <f>SUM(C44:J44)</f>
        <v>2.9937199999999997</v>
      </c>
      <c r="N44" s="21">
        <f>K44-M44</f>
        <v>0</v>
      </c>
      <c r="O44" s="18">
        <v>-17.930000000000291</v>
      </c>
      <c r="P44" s="18"/>
      <c r="Q44" s="18">
        <v>113.56999999999971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20.100000000000001" customHeight="1" x14ac:dyDescent="0.25">
      <c r="A45" s="18"/>
      <c r="B45" s="26" t="s">
        <v>100</v>
      </c>
      <c r="C45" s="31">
        <f>'Feuille 1'!C45/1000</f>
        <v>3.8319999999999999</v>
      </c>
      <c r="D45" s="32">
        <f>'Feuille 1'!D45/1000</f>
        <v>0.68500000000000005</v>
      </c>
      <c r="E45" s="32">
        <f>'Feuille 1'!E45/1000</f>
        <v>0.52800000000000002</v>
      </c>
      <c r="F45" s="32">
        <f>'Feuille 1'!F45/1000</f>
        <v>0.33900000000000002</v>
      </c>
      <c r="G45" s="32">
        <f>'Feuille 1'!G45/1000</f>
        <v>2.7090000000000001</v>
      </c>
      <c r="H45" s="32">
        <f>'Feuille 1'!H45/1000</f>
        <v>4.59</v>
      </c>
      <c r="I45" s="32">
        <f>'Feuille 1'!I45/1000</f>
        <v>4.867</v>
      </c>
      <c r="J45" s="32">
        <f>'Feuille 1'!J45/1000</f>
        <v>0.371</v>
      </c>
      <c r="K45" s="33">
        <f>'Feuille 1'!K45/1000</f>
        <v>17.920999999999999</v>
      </c>
      <c r="L45" s="18"/>
      <c r="M45" s="21">
        <f>SUM(C45:J45)</f>
        <v>17.920999999999999</v>
      </c>
      <c r="N45" s="21">
        <f>K45-M45</f>
        <v>0</v>
      </c>
      <c r="O45" s="18">
        <v>0</v>
      </c>
      <c r="P45" s="18"/>
      <c r="Q45" s="18">
        <v>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20.100000000000001" customHeight="1" x14ac:dyDescent="0.25">
      <c r="A46" s="18"/>
      <c r="B46" s="26" t="s">
        <v>101</v>
      </c>
      <c r="C46" s="31">
        <f>'Feuille 1'!C46/1000</f>
        <v>6.5907399999999976</v>
      </c>
      <c r="D46" s="32">
        <f>'Feuille 1'!D46/1000</f>
        <v>1.1029800000000001</v>
      </c>
      <c r="E46" s="32">
        <f>'Feuille 1'!E46/1000</f>
        <v>0.70343999999999995</v>
      </c>
      <c r="F46" s="32">
        <f>'Feuille 1'!F46/1000</f>
        <v>1.6289999999999999E-2</v>
      </c>
      <c r="G46" s="32">
        <f>'Feuille 1'!G46/1000</f>
        <v>0.5547600000000007</v>
      </c>
      <c r="H46" s="32">
        <f>'Feuille 1'!H46/1000</f>
        <v>3.5438200000000002</v>
      </c>
      <c r="I46" s="32">
        <f>'Feuille 1'!I46/1000</f>
        <v>3.5801500000000002</v>
      </c>
      <c r="J46" s="32">
        <f>'Feuille 1'!J46/1000</f>
        <v>7.4579999999999994E-2</v>
      </c>
      <c r="K46" s="33">
        <f>'Feuille 1'!K46/1000</f>
        <v>16.166709999999998</v>
      </c>
      <c r="L46" s="18"/>
      <c r="M46" s="21">
        <f>SUM(C46:J46)</f>
        <v>16.16676</v>
      </c>
      <c r="N46" s="21">
        <f>K46-M46</f>
        <v>-5.0000000001659828E-5</v>
      </c>
      <c r="O46" s="18">
        <v>-4.9999999999272404E-2</v>
      </c>
      <c r="P46" s="18"/>
      <c r="Q46" s="18">
        <v>-4.9999999999272404E-2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20.100000000000001" customHeight="1" x14ac:dyDescent="0.25">
      <c r="A47" s="18"/>
      <c r="B47" s="26" t="s">
        <v>102</v>
      </c>
      <c r="C47" s="31">
        <f>'Feuille 1'!C47/1000</f>
        <v>1.9925600000000001</v>
      </c>
      <c r="D47" s="32">
        <f>'Feuille 1'!D47/1000</f>
        <v>0.25286000000000003</v>
      </c>
      <c r="E47" s="32">
        <f>'Feuille 1'!E47/1000</f>
        <v>0.89424999999999999</v>
      </c>
      <c r="F47" s="32">
        <f>'Feuille 1'!F47/1000</f>
        <v>0.13026000000000001</v>
      </c>
      <c r="G47" s="32">
        <f>'Feuille 1'!G47/1000</f>
        <v>0.32261999999999946</v>
      </c>
      <c r="H47" s="32">
        <f>'Feuille 1'!H47/1000</f>
        <v>2.9813700000000001</v>
      </c>
      <c r="I47" s="32">
        <f>'Feuille 1'!I47/1000</f>
        <v>1.84097</v>
      </c>
      <c r="J47" s="32">
        <f>'Feuille 1'!J47/1000</f>
        <v>8.1060000000000007E-2</v>
      </c>
      <c r="K47" s="33">
        <f>'Feuille 1'!K47/1000</f>
        <v>8.5022800000000007</v>
      </c>
      <c r="L47" s="18"/>
      <c r="M47" s="21">
        <f>SUM(C47:J47)</f>
        <v>8.4959500000000006</v>
      </c>
      <c r="N47" s="21">
        <f>K47-M47</f>
        <v>6.3300000000001688E-3</v>
      </c>
      <c r="O47" s="18">
        <v>6.3300000000017462</v>
      </c>
      <c r="P47" s="18"/>
      <c r="Q47" s="18">
        <v>6.3300000000017462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20.100000000000001" customHeight="1" x14ac:dyDescent="0.25">
      <c r="A48" s="18"/>
      <c r="B48" s="26" t="s">
        <v>103</v>
      </c>
      <c r="C48" s="31">
        <f>'Feuille 1'!C48/1000</f>
        <v>1.0738800000000002</v>
      </c>
      <c r="D48" s="32">
        <f>'Feuille 1'!D48/1000</f>
        <v>0.18027999999999997</v>
      </c>
      <c r="E48" s="32">
        <f>'Feuille 1'!E48/1000</f>
        <v>0.10256999999999999</v>
      </c>
      <c r="F48" s="32">
        <f>'Feuille 1'!F48/1000</f>
        <v>0.17812999999999998</v>
      </c>
      <c r="G48" s="32">
        <f>'Feuille 1'!G48/1000</f>
        <v>0.40869999999999984</v>
      </c>
      <c r="H48" s="32">
        <f>'Feuille 1'!H48/1000</f>
        <v>1.0435099999999999</v>
      </c>
      <c r="I48" s="32">
        <f>'Feuille 1'!I48/1000</f>
        <v>1.0466</v>
      </c>
      <c r="J48" s="32">
        <f>'Feuille 1'!J48/1000</f>
        <v>0.12053</v>
      </c>
      <c r="K48" s="33">
        <f>'Feuille 1'!K48/1000</f>
        <v>4.1541699999999997</v>
      </c>
      <c r="L48" s="18"/>
      <c r="M48" s="21">
        <f>SUM(C48:J48)</f>
        <v>4.1541999999999994</v>
      </c>
      <c r="N48" s="21">
        <f>K48-M48</f>
        <v>-2.9999999999752447E-5</v>
      </c>
      <c r="O48" s="18">
        <v>-2.9999999999745341E-2</v>
      </c>
      <c r="P48" s="18"/>
      <c r="Q48" s="18">
        <v>-2.9999999999745341E-2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20.100000000000001" customHeight="1" x14ac:dyDescent="0.25">
      <c r="A49" s="18"/>
      <c r="B49" s="26" t="s">
        <v>104</v>
      </c>
      <c r="C49" s="31">
        <f>'Feuille 1'!C49/1000</f>
        <v>0</v>
      </c>
      <c r="D49" s="32">
        <f>'Feuille 1'!D49/1000</f>
        <v>0</v>
      </c>
      <c r="E49" s="32">
        <f>'Feuille 1'!E49/1000</f>
        <v>0</v>
      </c>
      <c r="F49" s="32">
        <f>'Feuille 1'!F49/1000</f>
        <v>0</v>
      </c>
      <c r="G49" s="32">
        <f>'Feuille 1'!G49/1000</f>
        <v>0</v>
      </c>
      <c r="H49" s="32">
        <f>'Feuille 1'!H49/1000</f>
        <v>2.3491</v>
      </c>
      <c r="I49" s="32">
        <f>'Feuille 1'!I49/1000</f>
        <v>0</v>
      </c>
      <c r="J49" s="32">
        <f>'Feuille 1'!J49/1000</f>
        <v>0</v>
      </c>
      <c r="K49" s="33">
        <f>'Feuille 1'!K49/1000</f>
        <v>2.3491</v>
      </c>
      <c r="L49" s="18"/>
      <c r="M49" s="21">
        <f>SUM(C49:J49)</f>
        <v>2.3491</v>
      </c>
      <c r="N49" s="21">
        <f>K49-M49</f>
        <v>0</v>
      </c>
      <c r="O49" s="18">
        <v>0</v>
      </c>
      <c r="P49" s="18"/>
      <c r="Q49" s="18">
        <v>0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20.100000000000001" customHeight="1" x14ac:dyDescent="0.25">
      <c r="A50" s="18"/>
      <c r="B50" s="26" t="s">
        <v>105</v>
      </c>
      <c r="C50" s="31">
        <f>'Feuille 1'!C50/1000</f>
        <v>0.78565000000000018</v>
      </c>
      <c r="D50" s="32">
        <f>'Feuille 1'!D50/1000</f>
        <v>9.6299999999999997E-3</v>
      </c>
      <c r="E50" s="32">
        <f>'Feuille 1'!E50/1000</f>
        <v>4.7390000000000002E-2</v>
      </c>
      <c r="F50" s="32">
        <f>'Feuille 1'!F50/1000</f>
        <v>1.4399999999999999E-3</v>
      </c>
      <c r="G50" s="32">
        <f>'Feuille 1'!G50/1000</f>
        <v>3.5769999999999982E-2</v>
      </c>
      <c r="H50" s="32">
        <f>'Feuille 1'!H50/1000</f>
        <v>0.44122</v>
      </c>
      <c r="I50" s="32">
        <f>'Feuille 1'!I50/1000</f>
        <v>0.17624999999999999</v>
      </c>
      <c r="J50" s="32">
        <f>'Feuille 1'!J50/1000</f>
        <v>2.9100000000000003E-3</v>
      </c>
      <c r="K50" s="33">
        <f>'Feuille 1'!K50/1000</f>
        <v>1.50024</v>
      </c>
      <c r="L50" s="18"/>
      <c r="M50" s="21">
        <f>SUM(C50:J50)</f>
        <v>1.5002600000000001</v>
      </c>
      <c r="N50" s="21">
        <f>K50-M50</f>
        <v>-2.0000000000131024E-5</v>
      </c>
      <c r="O50" s="18">
        <v>-2.0000000000436557E-2</v>
      </c>
      <c r="P50" s="18"/>
      <c r="Q50" s="18">
        <v>-2.0000000000436557E-2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20.100000000000001" customHeight="1" x14ac:dyDescent="0.25">
      <c r="A51" s="18"/>
      <c r="B51" s="26" t="s">
        <v>106</v>
      </c>
      <c r="C51" s="31">
        <f>'Feuille 1'!C51/1000</f>
        <v>3.3530000000000002</v>
      </c>
      <c r="D51" s="32">
        <f>'Feuille 1'!D51/1000</f>
        <v>0.12992000000000001</v>
      </c>
      <c r="E51" s="32">
        <f>'Feuille 1'!E51/1000</f>
        <v>0.59799999999999998</v>
      </c>
      <c r="F51" s="32">
        <f>'Feuille 1'!F51/1000</f>
        <v>0.13681000000000001</v>
      </c>
      <c r="G51" s="32">
        <f>'Feuille 1'!G51/1000</f>
        <v>0.22</v>
      </c>
      <c r="H51" s="32">
        <f>'Feuille 1'!H51/1000</f>
        <v>2.73509</v>
      </c>
      <c r="I51" s="32">
        <f>'Feuille 1'!I51/1000</f>
        <v>1.9570000000000001</v>
      </c>
      <c r="J51" s="32">
        <f>'Feuille 1'!J51/1000</f>
        <v>3.5999999999999997E-2</v>
      </c>
      <c r="K51" s="33">
        <f>'Feuille 1'!K51/1000</f>
        <v>9.1658200000000001</v>
      </c>
      <c r="L51" s="18"/>
      <c r="M51" s="21">
        <f>SUM(C51:J51)</f>
        <v>9.1658200000000001</v>
      </c>
      <c r="N51" s="21">
        <f>K51-M51</f>
        <v>0</v>
      </c>
      <c r="O51" s="18">
        <v>0</v>
      </c>
      <c r="P51" s="18"/>
      <c r="Q51" s="18">
        <v>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20.100000000000001" customHeight="1" x14ac:dyDescent="0.25">
      <c r="A52" s="18"/>
      <c r="B52" s="27" t="s">
        <v>107</v>
      </c>
      <c r="C52" s="37">
        <f>'Feuille 1'!C52/1000</f>
        <v>6.7759000000000009</v>
      </c>
      <c r="D52" s="38">
        <f>'Feuille 1'!D52/1000</f>
        <v>0.67209000000000008</v>
      </c>
      <c r="E52" s="38">
        <f>'Feuille 1'!E52/1000</f>
        <v>0.51131000000000004</v>
      </c>
      <c r="F52" s="38">
        <f>'Feuille 1'!F52/1000</f>
        <v>0.25268999999999997</v>
      </c>
      <c r="G52" s="38">
        <f>'Feuille 1'!G52/1000</f>
        <v>0.6749099999999999</v>
      </c>
      <c r="H52" s="38">
        <f>'Feuille 1'!H52/1000</f>
        <v>11.793479999999999</v>
      </c>
      <c r="I52" s="38">
        <f>'Feuille 1'!I52/1000</f>
        <v>0.55570000000000008</v>
      </c>
      <c r="J52" s="38">
        <f>'Feuille 1'!J52/1000</f>
        <v>1.975E-2</v>
      </c>
      <c r="K52" s="39">
        <f>'Feuille 1'!K52/1000</f>
        <v>21.255830000000003</v>
      </c>
      <c r="L52" s="18"/>
      <c r="M52" s="21">
        <f>SUM(C52:J52)</f>
        <v>21.25583</v>
      </c>
      <c r="N52" s="21">
        <f>K52-M52</f>
        <v>0</v>
      </c>
      <c r="O52" s="18">
        <v>0</v>
      </c>
      <c r="P52" s="18"/>
      <c r="Q52" s="18">
        <v>0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4.25" customHeight="1" x14ac:dyDescent="0.25">
      <c r="B53" s="25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1</vt:lpstr>
      <vt:lpstr>Feuille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2026-04-04T05:29:35Z</dcterms:created>
  <dcterms:modified xsi:type="dcterms:W3CDTF">2026-04-04T08:18:51Z</dcterms:modified>
</cp:coreProperties>
</file>