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9.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Tableaux excel1\"/>
    </mc:Choice>
  </mc:AlternateContent>
  <xr:revisionPtr revIDLastSave="0" documentId="13_ncr:1_{2AA112E2-87B9-408B-946A-343FFB27968C}" xr6:coauthVersionLast="36" xr6:coauthVersionMax="36" xr10:uidLastSave="{00000000-0000-0000-0000-000000000000}"/>
  <bookViews>
    <workbookView xWindow="0" yWindow="0" windowWidth="21600" windowHeight="11775" firstSheet="1" activeTab="2" xr2:uid="{00000000-000D-0000-FFFF-FFFF00000000}"/>
  </bookViews>
  <sheets>
    <sheet name="Sommaire" sheetId="1" r:id="rId1"/>
    <sheet name="Structure" sheetId="2" r:id="rId2"/>
    <sheet name="total" sheetId="3" r:id="rId3"/>
    <sheet name="industrie" sheetId="4" r:id="rId4"/>
    <sheet name="commerce transport" sheetId="5" r:id="rId5"/>
    <sheet name="information communication" sheetId="6" r:id="rId6"/>
    <sheet name="activites financieres" sheetId="7" r:id="rId7"/>
    <sheet name="activites immobilieres" sheetId="8" r:id="rId8"/>
    <sheet name="services aux entreprises" sheetId="9" r:id="rId9"/>
    <sheet name="services pr. non marchands" sheetId="10" r:id="rId10"/>
    <sheet name="services aux ménages" sheetId="11" r:id="rId11"/>
    <sheet name="tertiaire hors immobilier" sheetId="12" r:id="rId12"/>
    <sheet name="construction" sheetId="16" r:id="rId13"/>
    <sheet name="agriculture" sheetId="17" r:id="rId14"/>
    <sheet name="Feuil3" sheetId="15" r:id="rId15"/>
    <sheet name="Feuil1" sheetId="13" r:id="rId16"/>
    <sheet name="Feuil2" sheetId="14" r:id="rId17"/>
  </sheets>
  <calcPr calcId="191029"/>
</workbook>
</file>

<file path=xl/calcChain.xml><?xml version="1.0" encoding="utf-8"?>
<calcChain xmlns="http://schemas.openxmlformats.org/spreadsheetml/2006/main">
  <c r="H134" i="16" l="1"/>
  <c r="H129" i="16"/>
  <c r="H137" i="16"/>
  <c r="B166" i="17"/>
  <c r="B165" i="17"/>
  <c r="B164" i="17"/>
  <c r="B163" i="17"/>
  <c r="B162" i="17"/>
  <c r="B161" i="17"/>
  <c r="B160" i="17"/>
  <c r="B159" i="17"/>
  <c r="AC124" i="17"/>
  <c r="AB124" i="17"/>
  <c r="AA124" i="17"/>
  <c r="Z124" i="17"/>
  <c r="Y124" i="17"/>
  <c r="X124" i="17"/>
  <c r="W124" i="17"/>
  <c r="V124" i="17"/>
  <c r="U124" i="17"/>
  <c r="T124" i="17"/>
  <c r="S124" i="17"/>
  <c r="R124" i="17"/>
  <c r="Q124" i="17"/>
  <c r="P124" i="17"/>
  <c r="O124" i="17"/>
  <c r="N124" i="17"/>
  <c r="M124" i="17"/>
  <c r="L124" i="17"/>
  <c r="K124" i="17"/>
  <c r="J124" i="17"/>
  <c r="I124" i="17"/>
  <c r="H124" i="17"/>
  <c r="G124" i="17"/>
  <c r="F124" i="17"/>
  <c r="E124" i="17"/>
  <c r="D124" i="17"/>
  <c r="C124" i="17"/>
  <c r="AC123" i="17"/>
  <c r="AB123" i="17"/>
  <c r="AA123" i="17"/>
  <c r="Z123" i="17"/>
  <c r="Y123" i="17"/>
  <c r="X123" i="17"/>
  <c r="W123" i="17"/>
  <c r="V123" i="17"/>
  <c r="U123" i="17"/>
  <c r="T123" i="17"/>
  <c r="S123" i="17"/>
  <c r="R123" i="17"/>
  <c r="Q123" i="17"/>
  <c r="P123" i="17"/>
  <c r="O123" i="17"/>
  <c r="N123" i="17"/>
  <c r="M123" i="17"/>
  <c r="L123" i="17"/>
  <c r="K123" i="17"/>
  <c r="J123" i="17"/>
  <c r="I123" i="17"/>
  <c r="H123" i="17"/>
  <c r="G123" i="17"/>
  <c r="F123" i="17"/>
  <c r="E123" i="17"/>
  <c r="D123" i="17"/>
  <c r="C123" i="17"/>
  <c r="AC122" i="17"/>
  <c r="AB122" i="17"/>
  <c r="AA122" i="17"/>
  <c r="Z122" i="17"/>
  <c r="Y122" i="17"/>
  <c r="X122" i="17"/>
  <c r="W122" i="17"/>
  <c r="V122" i="17"/>
  <c r="U122" i="17"/>
  <c r="T122" i="17"/>
  <c r="S122" i="17"/>
  <c r="R122" i="17"/>
  <c r="Q122" i="17"/>
  <c r="P122" i="17"/>
  <c r="O122" i="17"/>
  <c r="N122" i="17"/>
  <c r="M122" i="17"/>
  <c r="L122" i="17"/>
  <c r="C151" i="17" s="1"/>
  <c r="K122" i="17"/>
  <c r="J122" i="17"/>
  <c r="I122" i="17"/>
  <c r="H122" i="17"/>
  <c r="G122" i="17"/>
  <c r="F122" i="17"/>
  <c r="E122" i="17"/>
  <c r="D122" i="17"/>
  <c r="C122" i="17"/>
  <c r="AC121" i="17"/>
  <c r="AB121" i="17"/>
  <c r="AB166" i="17" s="1"/>
  <c r="AA121" i="17"/>
  <c r="AA166" i="17" s="1"/>
  <c r="Z121" i="17"/>
  <c r="Z166" i="17" s="1"/>
  <c r="Y121" i="17"/>
  <c r="Y166" i="17" s="1"/>
  <c r="X121" i="17"/>
  <c r="X166" i="17" s="1"/>
  <c r="W121" i="17"/>
  <c r="W166" i="17" s="1"/>
  <c r="V121" i="17"/>
  <c r="V166" i="17" s="1"/>
  <c r="U121" i="17"/>
  <c r="U166" i="17" s="1"/>
  <c r="T121" i="17"/>
  <c r="T166" i="17" s="1"/>
  <c r="S121" i="17"/>
  <c r="S166" i="17" s="1"/>
  <c r="R121" i="17"/>
  <c r="R166" i="17" s="1"/>
  <c r="Q121" i="17"/>
  <c r="Q166" i="17" s="1"/>
  <c r="P121" i="17"/>
  <c r="P166" i="17" s="1"/>
  <c r="O121" i="17"/>
  <c r="O166" i="17" s="1"/>
  <c r="N121" i="17"/>
  <c r="N166" i="17" s="1"/>
  <c r="M121" i="17"/>
  <c r="M166" i="17" s="1"/>
  <c r="L121" i="17"/>
  <c r="K121" i="17"/>
  <c r="K166" i="17" s="1"/>
  <c r="J121" i="17"/>
  <c r="J166" i="17" s="1"/>
  <c r="I121" i="17"/>
  <c r="I166" i="17" s="1"/>
  <c r="H121" i="17"/>
  <c r="H166" i="17" s="1"/>
  <c r="G121" i="17"/>
  <c r="G166" i="17" s="1"/>
  <c r="F121" i="17"/>
  <c r="F166" i="17" s="1"/>
  <c r="E121" i="17"/>
  <c r="E166" i="17" s="1"/>
  <c r="D121" i="17"/>
  <c r="D166" i="17" s="1"/>
  <c r="C121" i="17"/>
  <c r="C166" i="17" s="1"/>
  <c r="AC120" i="17"/>
  <c r="AB120" i="17"/>
  <c r="AA120" i="17"/>
  <c r="Z120" i="17"/>
  <c r="Y120" i="17"/>
  <c r="X120" i="17"/>
  <c r="W120" i="17"/>
  <c r="V120" i="17"/>
  <c r="U120" i="17"/>
  <c r="T120" i="17"/>
  <c r="S120" i="17"/>
  <c r="R120" i="17"/>
  <c r="Q120" i="17"/>
  <c r="P120" i="17"/>
  <c r="O120" i="17"/>
  <c r="N120" i="17"/>
  <c r="M120" i="17"/>
  <c r="L120" i="17"/>
  <c r="K120" i="17"/>
  <c r="J120" i="17"/>
  <c r="I120" i="17"/>
  <c r="H120" i="17"/>
  <c r="G120" i="17"/>
  <c r="F120" i="17"/>
  <c r="E120" i="17"/>
  <c r="D120" i="17"/>
  <c r="C120" i="17"/>
  <c r="AC119" i="17"/>
  <c r="AB119" i="17"/>
  <c r="AA119" i="17"/>
  <c r="Z119" i="17"/>
  <c r="Y119" i="17"/>
  <c r="X119" i="17"/>
  <c r="W119" i="17"/>
  <c r="V119" i="17"/>
  <c r="U119" i="17"/>
  <c r="T119" i="17"/>
  <c r="S119" i="17"/>
  <c r="R119" i="17"/>
  <c r="Q119" i="17"/>
  <c r="P119" i="17"/>
  <c r="O119" i="17"/>
  <c r="N119" i="17"/>
  <c r="M119" i="17"/>
  <c r="L119" i="17"/>
  <c r="K119" i="17"/>
  <c r="J119" i="17"/>
  <c r="I119" i="17"/>
  <c r="H119" i="17"/>
  <c r="G119" i="17"/>
  <c r="F119" i="17"/>
  <c r="E119" i="17"/>
  <c r="D119" i="17"/>
  <c r="C119" i="17"/>
  <c r="AC118" i="17"/>
  <c r="AB118" i="17"/>
  <c r="AA118" i="17"/>
  <c r="Z118" i="17"/>
  <c r="Y118" i="17"/>
  <c r="X118" i="17"/>
  <c r="W118" i="17"/>
  <c r="V118" i="17"/>
  <c r="U118" i="17"/>
  <c r="T118" i="17"/>
  <c r="S118" i="17"/>
  <c r="R118" i="17"/>
  <c r="Q118" i="17"/>
  <c r="P118" i="17"/>
  <c r="O118" i="17"/>
  <c r="N118" i="17"/>
  <c r="M118" i="17"/>
  <c r="L118" i="17"/>
  <c r="C147" i="17" s="1"/>
  <c r="K118" i="17"/>
  <c r="J118" i="17"/>
  <c r="I118" i="17"/>
  <c r="H118" i="17"/>
  <c r="G118" i="17"/>
  <c r="F118" i="17"/>
  <c r="E118" i="17"/>
  <c r="D118" i="17"/>
  <c r="C118" i="17"/>
  <c r="AC117" i="17"/>
  <c r="AB117" i="17"/>
  <c r="AA117" i="17"/>
  <c r="Z117" i="17"/>
  <c r="Y117" i="17"/>
  <c r="X117" i="17"/>
  <c r="W117" i="17"/>
  <c r="V117" i="17"/>
  <c r="U117" i="17"/>
  <c r="T117" i="17"/>
  <c r="S117" i="17"/>
  <c r="R117" i="17"/>
  <c r="Q117" i="17"/>
  <c r="P117" i="17"/>
  <c r="O117" i="17"/>
  <c r="N117" i="17"/>
  <c r="M117" i="17"/>
  <c r="L117" i="17"/>
  <c r="K117" i="17"/>
  <c r="J117" i="17"/>
  <c r="I117" i="17"/>
  <c r="H117" i="17"/>
  <c r="G117" i="17"/>
  <c r="F117" i="17"/>
  <c r="E117" i="17"/>
  <c r="D117" i="17"/>
  <c r="C117" i="17"/>
  <c r="AC116" i="17"/>
  <c r="AB116" i="17"/>
  <c r="AA116" i="17"/>
  <c r="Z116" i="17"/>
  <c r="Y116" i="17"/>
  <c r="X116" i="17"/>
  <c r="W116" i="17"/>
  <c r="V116" i="17"/>
  <c r="U116" i="17"/>
  <c r="T116" i="17"/>
  <c r="S116" i="17"/>
  <c r="R116" i="17"/>
  <c r="Q116" i="17"/>
  <c r="P116" i="17"/>
  <c r="O116" i="17"/>
  <c r="N116" i="17"/>
  <c r="M116" i="17"/>
  <c r="L116" i="17"/>
  <c r="K116" i="17"/>
  <c r="J116" i="17"/>
  <c r="I116" i="17"/>
  <c r="H116" i="17"/>
  <c r="G116" i="17"/>
  <c r="F116" i="17"/>
  <c r="E116" i="17"/>
  <c r="D116" i="17"/>
  <c r="C116" i="17"/>
  <c r="AC115" i="17"/>
  <c r="AB115" i="17"/>
  <c r="AA115" i="17"/>
  <c r="Z115" i="17"/>
  <c r="Y115" i="17"/>
  <c r="X115" i="17"/>
  <c r="W115" i="17"/>
  <c r="V115" i="17"/>
  <c r="U115" i="17"/>
  <c r="T115" i="17"/>
  <c r="S115" i="17"/>
  <c r="R115" i="17"/>
  <c r="Q115" i="17"/>
  <c r="P115" i="17"/>
  <c r="O115" i="17"/>
  <c r="N115" i="17"/>
  <c r="M115" i="17"/>
  <c r="L115" i="17"/>
  <c r="K115" i="17"/>
  <c r="J115" i="17"/>
  <c r="I115" i="17"/>
  <c r="H115" i="17"/>
  <c r="G115" i="17"/>
  <c r="F115" i="17"/>
  <c r="E115" i="17"/>
  <c r="D115" i="17"/>
  <c r="C115" i="17"/>
  <c r="AC114" i="17"/>
  <c r="AB114" i="17"/>
  <c r="AA114" i="17"/>
  <c r="Z114" i="17"/>
  <c r="Y114" i="17"/>
  <c r="X114" i="17"/>
  <c r="W114" i="17"/>
  <c r="V114" i="17"/>
  <c r="U114" i="17"/>
  <c r="T114" i="17"/>
  <c r="S114" i="17"/>
  <c r="R114" i="17"/>
  <c r="Q114" i="17"/>
  <c r="P114" i="17"/>
  <c r="O114" i="17"/>
  <c r="N114" i="17"/>
  <c r="M114" i="17"/>
  <c r="L114" i="17"/>
  <c r="C143" i="17" s="1"/>
  <c r="K114" i="17"/>
  <c r="J114" i="17"/>
  <c r="I114" i="17"/>
  <c r="H114" i="17"/>
  <c r="G114" i="17"/>
  <c r="F114" i="17"/>
  <c r="E114" i="17"/>
  <c r="D114" i="17"/>
  <c r="C114" i="17"/>
  <c r="AC113" i="17"/>
  <c r="AB113" i="17"/>
  <c r="AB165" i="17" s="1"/>
  <c r="AA113" i="17"/>
  <c r="AA165" i="17" s="1"/>
  <c r="Z113" i="17"/>
  <c r="Z165" i="17" s="1"/>
  <c r="Y113" i="17"/>
  <c r="Y165" i="17" s="1"/>
  <c r="X113" i="17"/>
  <c r="X165" i="17" s="1"/>
  <c r="W113" i="17"/>
  <c r="W165" i="17" s="1"/>
  <c r="V113" i="17"/>
  <c r="V165" i="17" s="1"/>
  <c r="U113" i="17"/>
  <c r="U165" i="17" s="1"/>
  <c r="T113" i="17"/>
  <c r="T165" i="17" s="1"/>
  <c r="S113" i="17"/>
  <c r="S165" i="17" s="1"/>
  <c r="R113" i="17"/>
  <c r="R165" i="17" s="1"/>
  <c r="Q113" i="17"/>
  <c r="Q165" i="17" s="1"/>
  <c r="P113" i="17"/>
  <c r="P165" i="17" s="1"/>
  <c r="O113" i="17"/>
  <c r="O165" i="17" s="1"/>
  <c r="N113" i="17"/>
  <c r="N165" i="17" s="1"/>
  <c r="M113" i="17"/>
  <c r="M165" i="17" s="1"/>
  <c r="L113" i="17"/>
  <c r="K113" i="17"/>
  <c r="K165" i="17" s="1"/>
  <c r="J113" i="17"/>
  <c r="J165" i="17" s="1"/>
  <c r="I113" i="17"/>
  <c r="I165" i="17" s="1"/>
  <c r="H113" i="17"/>
  <c r="H165" i="17" s="1"/>
  <c r="G113" i="17"/>
  <c r="G165" i="17" s="1"/>
  <c r="F113" i="17"/>
  <c r="F165" i="17" s="1"/>
  <c r="E113" i="17"/>
  <c r="E165" i="17" s="1"/>
  <c r="D113" i="17"/>
  <c r="D165" i="17" s="1"/>
  <c r="C113" i="17"/>
  <c r="C165" i="17" s="1"/>
  <c r="AC112" i="17"/>
  <c r="AB112" i="17"/>
  <c r="AA112" i="17"/>
  <c r="Z112" i="17"/>
  <c r="Y112" i="17"/>
  <c r="X112" i="17"/>
  <c r="W112" i="17"/>
  <c r="V112" i="17"/>
  <c r="U112" i="17"/>
  <c r="T112" i="17"/>
  <c r="S112" i="17"/>
  <c r="R112" i="17"/>
  <c r="Q112" i="17"/>
  <c r="P112" i="17"/>
  <c r="O112" i="17"/>
  <c r="N112" i="17"/>
  <c r="M112" i="17"/>
  <c r="L112" i="17"/>
  <c r="K112" i="17"/>
  <c r="J112" i="17"/>
  <c r="I112" i="17"/>
  <c r="H112" i="17"/>
  <c r="G112" i="17"/>
  <c r="F112" i="17"/>
  <c r="E112" i="17"/>
  <c r="D112" i="17"/>
  <c r="C112" i="17"/>
  <c r="AC111" i="17"/>
  <c r="AB111" i="17"/>
  <c r="AA111" i="17"/>
  <c r="Z111" i="17"/>
  <c r="Y111" i="17"/>
  <c r="X111" i="17"/>
  <c r="W111" i="17"/>
  <c r="V111" i="17"/>
  <c r="U111" i="17"/>
  <c r="T111" i="17"/>
  <c r="S111" i="17"/>
  <c r="R111" i="17"/>
  <c r="Q111" i="17"/>
  <c r="P111" i="17"/>
  <c r="O111" i="17"/>
  <c r="N111" i="17"/>
  <c r="M111" i="17"/>
  <c r="L111" i="17"/>
  <c r="K111" i="17"/>
  <c r="J111" i="17"/>
  <c r="I111" i="17"/>
  <c r="H111" i="17"/>
  <c r="G111" i="17"/>
  <c r="F111" i="17"/>
  <c r="E111" i="17"/>
  <c r="D111" i="17"/>
  <c r="C111" i="17"/>
  <c r="AC110" i="17"/>
  <c r="AB110" i="17"/>
  <c r="AA110" i="17"/>
  <c r="Z110" i="17"/>
  <c r="Y110" i="17"/>
  <c r="X110" i="17"/>
  <c r="W110" i="17"/>
  <c r="V110" i="17"/>
  <c r="U110" i="17"/>
  <c r="T110" i="17"/>
  <c r="S110" i="17"/>
  <c r="R110" i="17"/>
  <c r="Q110" i="17"/>
  <c r="P110" i="17"/>
  <c r="O110" i="17"/>
  <c r="N110" i="17"/>
  <c r="M110" i="17"/>
  <c r="L110" i="17"/>
  <c r="K110" i="17"/>
  <c r="J110" i="17"/>
  <c r="I110" i="17"/>
  <c r="H110" i="17"/>
  <c r="G110" i="17"/>
  <c r="F110" i="17"/>
  <c r="E110" i="17"/>
  <c r="D110" i="17"/>
  <c r="C110" i="17"/>
  <c r="AC109" i="17"/>
  <c r="AB109" i="17"/>
  <c r="AA109" i="17"/>
  <c r="Z109" i="17"/>
  <c r="Y109" i="17"/>
  <c r="X109" i="17"/>
  <c r="W109" i="17"/>
  <c r="V109" i="17"/>
  <c r="U109" i="17"/>
  <c r="T109" i="17"/>
  <c r="S109" i="17"/>
  <c r="R109" i="17"/>
  <c r="Q109" i="17"/>
  <c r="P109" i="17"/>
  <c r="O109" i="17"/>
  <c r="N109" i="17"/>
  <c r="M109" i="17"/>
  <c r="L109" i="17"/>
  <c r="K109" i="17"/>
  <c r="J109" i="17"/>
  <c r="I109" i="17"/>
  <c r="H109" i="17"/>
  <c r="G109" i="17"/>
  <c r="F109" i="17"/>
  <c r="E109" i="17"/>
  <c r="D109" i="17"/>
  <c r="C109" i="17"/>
  <c r="AC108" i="17"/>
  <c r="AB108" i="17"/>
  <c r="AA108" i="17"/>
  <c r="Z108" i="17"/>
  <c r="Y108" i="17"/>
  <c r="X108" i="17"/>
  <c r="W108" i="17"/>
  <c r="V108" i="17"/>
  <c r="U108" i="17"/>
  <c r="T108" i="17"/>
  <c r="S108" i="17"/>
  <c r="R108" i="17"/>
  <c r="Q108" i="17"/>
  <c r="P108" i="17"/>
  <c r="O108" i="17"/>
  <c r="N108" i="17"/>
  <c r="M108" i="17"/>
  <c r="L108" i="17"/>
  <c r="K108" i="17"/>
  <c r="J108" i="17"/>
  <c r="I108" i="17"/>
  <c r="H108" i="17"/>
  <c r="G108" i="17"/>
  <c r="F108" i="17"/>
  <c r="E108" i="17"/>
  <c r="D108" i="17"/>
  <c r="C108" i="17"/>
  <c r="AC107" i="17"/>
  <c r="AC164" i="17" s="1"/>
  <c r="AB107" i="17"/>
  <c r="AB164" i="17" s="1"/>
  <c r="AA107" i="17"/>
  <c r="AA164" i="17" s="1"/>
  <c r="Z107" i="17"/>
  <c r="Z164" i="17" s="1"/>
  <c r="Y107" i="17"/>
  <c r="Y164" i="17" s="1"/>
  <c r="X107" i="17"/>
  <c r="X164" i="17" s="1"/>
  <c r="W107" i="17"/>
  <c r="V107" i="17"/>
  <c r="V164" i="17" s="1"/>
  <c r="U107" i="17"/>
  <c r="U164" i="17" s="1"/>
  <c r="T107" i="17"/>
  <c r="T164" i="17" s="1"/>
  <c r="S107" i="17"/>
  <c r="S164" i="17" s="1"/>
  <c r="R107" i="17"/>
  <c r="R164" i="17" s="1"/>
  <c r="Q107" i="17"/>
  <c r="Q164" i="17" s="1"/>
  <c r="P107" i="17"/>
  <c r="P164" i="17" s="1"/>
  <c r="O107" i="17"/>
  <c r="O164" i="17" s="1"/>
  <c r="N107" i="17"/>
  <c r="N164" i="17" s="1"/>
  <c r="M107" i="17"/>
  <c r="M164" i="17" s="1"/>
  <c r="L107" i="17"/>
  <c r="L164" i="17" s="1"/>
  <c r="K107" i="17"/>
  <c r="K164" i="17" s="1"/>
  <c r="J107" i="17"/>
  <c r="J164" i="17" s="1"/>
  <c r="I107" i="17"/>
  <c r="I164" i="17" s="1"/>
  <c r="H107" i="17"/>
  <c r="H164" i="17" s="1"/>
  <c r="G107" i="17"/>
  <c r="G164" i="17" s="1"/>
  <c r="F107" i="17"/>
  <c r="F164" i="17" s="1"/>
  <c r="E107" i="17"/>
  <c r="E164" i="17" s="1"/>
  <c r="D107" i="17"/>
  <c r="D164" i="17" s="1"/>
  <c r="C107" i="17"/>
  <c r="C164" i="17" s="1"/>
  <c r="AC106" i="17"/>
  <c r="AB106" i="17"/>
  <c r="AA106" i="17"/>
  <c r="Z106" i="17"/>
  <c r="Y106" i="17"/>
  <c r="X106" i="17"/>
  <c r="W106" i="17"/>
  <c r="V106" i="17"/>
  <c r="U106" i="17"/>
  <c r="T106" i="17"/>
  <c r="S106" i="17"/>
  <c r="R106" i="17"/>
  <c r="Q106" i="17"/>
  <c r="P106" i="17"/>
  <c r="O106" i="17"/>
  <c r="N106" i="17"/>
  <c r="M106" i="17"/>
  <c r="L106" i="17"/>
  <c r="K106" i="17"/>
  <c r="J106" i="17"/>
  <c r="I106" i="17"/>
  <c r="H106" i="17"/>
  <c r="G106" i="17"/>
  <c r="F106" i="17"/>
  <c r="E106" i="17"/>
  <c r="D106" i="17"/>
  <c r="C106" i="17"/>
  <c r="AC105" i="17"/>
  <c r="AB105" i="17"/>
  <c r="AB163" i="17" s="1"/>
  <c r="AA105" i="17"/>
  <c r="AA163" i="17" s="1"/>
  <c r="Z105" i="17"/>
  <c r="Z163" i="17" s="1"/>
  <c r="Y105" i="17"/>
  <c r="Y163" i="17" s="1"/>
  <c r="X105" i="17"/>
  <c r="X163" i="17" s="1"/>
  <c r="W105" i="17"/>
  <c r="W163" i="17" s="1"/>
  <c r="V105" i="17"/>
  <c r="V163" i="17" s="1"/>
  <c r="U105" i="17"/>
  <c r="U163" i="17" s="1"/>
  <c r="T105" i="17"/>
  <c r="T163" i="17" s="1"/>
  <c r="S105" i="17"/>
  <c r="S163" i="17" s="1"/>
  <c r="R105" i="17"/>
  <c r="R163" i="17" s="1"/>
  <c r="Q105" i="17"/>
  <c r="Q163" i="17" s="1"/>
  <c r="P105" i="17"/>
  <c r="P163" i="17" s="1"/>
  <c r="O105" i="17"/>
  <c r="O163" i="17" s="1"/>
  <c r="N105" i="17"/>
  <c r="N163" i="17" s="1"/>
  <c r="M105" i="17"/>
  <c r="M163" i="17" s="1"/>
  <c r="L105" i="17"/>
  <c r="K105" i="17"/>
  <c r="K163" i="17" s="1"/>
  <c r="J105" i="17"/>
  <c r="J163" i="17" s="1"/>
  <c r="I105" i="17"/>
  <c r="I163" i="17" s="1"/>
  <c r="H105" i="17"/>
  <c r="H163" i="17" s="1"/>
  <c r="G105" i="17"/>
  <c r="G163" i="17" s="1"/>
  <c r="F105" i="17"/>
  <c r="F163" i="17" s="1"/>
  <c r="E105" i="17"/>
  <c r="E163" i="17" s="1"/>
  <c r="D105" i="17"/>
  <c r="D163" i="17" s="1"/>
  <c r="C105" i="17"/>
  <c r="C163" i="17" s="1"/>
  <c r="AC104" i="17"/>
  <c r="AC162" i="17" s="1"/>
  <c r="AB104" i="17"/>
  <c r="AB162" i="17" s="1"/>
  <c r="AA104" i="17"/>
  <c r="AA162" i="17" s="1"/>
  <c r="Z104" i="17"/>
  <c r="Z162" i="17" s="1"/>
  <c r="Y104" i="17"/>
  <c r="Y162" i="17" s="1"/>
  <c r="X104" i="17"/>
  <c r="X162" i="17" s="1"/>
  <c r="W104" i="17"/>
  <c r="W162" i="17" s="1"/>
  <c r="V104" i="17"/>
  <c r="V162" i="17" s="1"/>
  <c r="U104" i="17"/>
  <c r="U162" i="17" s="1"/>
  <c r="T104" i="17"/>
  <c r="T162" i="17" s="1"/>
  <c r="S104" i="17"/>
  <c r="S162" i="17" s="1"/>
  <c r="R104" i="17"/>
  <c r="R162" i="17" s="1"/>
  <c r="Q104" i="17"/>
  <c r="Q162" i="17" s="1"/>
  <c r="P104" i="17"/>
  <c r="P162" i="17" s="1"/>
  <c r="O104" i="17"/>
  <c r="O162" i="17" s="1"/>
  <c r="N104" i="17"/>
  <c r="N162" i="17" s="1"/>
  <c r="M104" i="17"/>
  <c r="M162" i="17" s="1"/>
  <c r="L104" i="17"/>
  <c r="K104" i="17"/>
  <c r="K162" i="17" s="1"/>
  <c r="J104" i="17"/>
  <c r="J162" i="17" s="1"/>
  <c r="I104" i="17"/>
  <c r="I162" i="17" s="1"/>
  <c r="H104" i="17"/>
  <c r="H162" i="17" s="1"/>
  <c r="G104" i="17"/>
  <c r="G162" i="17" s="1"/>
  <c r="F104" i="17"/>
  <c r="F162" i="17" s="1"/>
  <c r="E104" i="17"/>
  <c r="E162" i="17" s="1"/>
  <c r="D104" i="17"/>
  <c r="D162" i="17" s="1"/>
  <c r="C104" i="17"/>
  <c r="C162" i="17" s="1"/>
  <c r="AC103" i="17"/>
  <c r="F135" i="17" s="1"/>
  <c r="AB103" i="17"/>
  <c r="AA103" i="17"/>
  <c r="Z103" i="17"/>
  <c r="Y103" i="17"/>
  <c r="X103" i="17"/>
  <c r="W103" i="17"/>
  <c r="V103" i="17"/>
  <c r="U103" i="17"/>
  <c r="T103" i="17"/>
  <c r="S103" i="17"/>
  <c r="R103" i="17"/>
  <c r="Q103" i="17"/>
  <c r="P103" i="17"/>
  <c r="O103" i="17"/>
  <c r="N103" i="17"/>
  <c r="M103" i="17"/>
  <c r="L103" i="17"/>
  <c r="K103" i="17"/>
  <c r="J103" i="17"/>
  <c r="I103" i="17"/>
  <c r="H103" i="17"/>
  <c r="G103" i="17"/>
  <c r="F103" i="17"/>
  <c r="E103" i="17"/>
  <c r="D103" i="17"/>
  <c r="C103" i="17"/>
  <c r="AC102" i="17"/>
  <c r="AB102" i="17"/>
  <c r="AA102" i="17"/>
  <c r="Z102" i="17"/>
  <c r="Y102" i="17"/>
  <c r="X102" i="17"/>
  <c r="W102" i="17"/>
  <c r="V102" i="17"/>
  <c r="U102" i="17"/>
  <c r="T102" i="17"/>
  <c r="S102" i="17"/>
  <c r="R102" i="17"/>
  <c r="Q102" i="17"/>
  <c r="P102" i="17"/>
  <c r="O102" i="17"/>
  <c r="N102" i="17"/>
  <c r="M102" i="17"/>
  <c r="L102" i="17"/>
  <c r="K102" i="17"/>
  <c r="J102" i="17"/>
  <c r="I102" i="17"/>
  <c r="H102" i="17"/>
  <c r="G102" i="17"/>
  <c r="F102" i="17"/>
  <c r="E102" i="17"/>
  <c r="D102" i="17"/>
  <c r="C102" i="17"/>
  <c r="AC101" i="17"/>
  <c r="AB101" i="17"/>
  <c r="AA101" i="17"/>
  <c r="Z101" i="17"/>
  <c r="Y101" i="17"/>
  <c r="X101" i="17"/>
  <c r="W101" i="17"/>
  <c r="V101" i="17"/>
  <c r="U101" i="17"/>
  <c r="T101" i="17"/>
  <c r="S101" i="17"/>
  <c r="R101" i="17"/>
  <c r="Q101" i="17"/>
  <c r="P101" i="17"/>
  <c r="O101" i="17"/>
  <c r="N101" i="17"/>
  <c r="M101" i="17"/>
  <c r="L101" i="17"/>
  <c r="K101" i="17"/>
  <c r="J101" i="17"/>
  <c r="I101" i="17"/>
  <c r="H101" i="17"/>
  <c r="G101" i="17"/>
  <c r="F101" i="17"/>
  <c r="E101" i="17"/>
  <c r="D101" i="17"/>
  <c r="C101" i="17"/>
  <c r="AC100" i="17"/>
  <c r="AC161" i="17" s="1"/>
  <c r="AB100" i="17"/>
  <c r="AB161" i="17" s="1"/>
  <c r="AA100" i="17"/>
  <c r="AA161" i="17" s="1"/>
  <c r="Z100" i="17"/>
  <c r="Z161" i="17" s="1"/>
  <c r="Y100" i="17"/>
  <c r="Y161" i="17" s="1"/>
  <c r="X100" i="17"/>
  <c r="X161" i="17" s="1"/>
  <c r="W100" i="17"/>
  <c r="W161" i="17" s="1"/>
  <c r="V100" i="17"/>
  <c r="V161" i="17" s="1"/>
  <c r="U100" i="17"/>
  <c r="U161" i="17" s="1"/>
  <c r="T100" i="17"/>
  <c r="T161" i="17" s="1"/>
  <c r="S100" i="17"/>
  <c r="S161" i="17" s="1"/>
  <c r="R100" i="17"/>
  <c r="R161" i="17" s="1"/>
  <c r="Q100" i="17"/>
  <c r="Q161" i="17" s="1"/>
  <c r="P100" i="17"/>
  <c r="P161" i="17" s="1"/>
  <c r="O100" i="17"/>
  <c r="O161" i="17" s="1"/>
  <c r="N100" i="17"/>
  <c r="N161" i="17" s="1"/>
  <c r="M100" i="17"/>
  <c r="M161" i="17" s="1"/>
  <c r="L100" i="17"/>
  <c r="L161" i="17" s="1"/>
  <c r="K100" i="17"/>
  <c r="K161" i="17" s="1"/>
  <c r="J100" i="17"/>
  <c r="J161" i="17" s="1"/>
  <c r="I100" i="17"/>
  <c r="I161" i="17" s="1"/>
  <c r="H100" i="17"/>
  <c r="H161" i="17" s="1"/>
  <c r="G100" i="17"/>
  <c r="G161" i="17" s="1"/>
  <c r="F100" i="17"/>
  <c r="F161" i="17" s="1"/>
  <c r="E100" i="17"/>
  <c r="E161" i="17" s="1"/>
  <c r="D100" i="17"/>
  <c r="D161" i="17" s="1"/>
  <c r="C100" i="17"/>
  <c r="C161" i="17" s="1"/>
  <c r="AC99" i="17"/>
  <c r="F133" i="17" s="1"/>
  <c r="AB99" i="17"/>
  <c r="AB160" i="17" s="1"/>
  <c r="AA99" i="17"/>
  <c r="AA160" i="17" s="1"/>
  <c r="Z99" i="17"/>
  <c r="Z160" i="17" s="1"/>
  <c r="Y99" i="17"/>
  <c r="Y160" i="17" s="1"/>
  <c r="X99" i="17"/>
  <c r="X160" i="17" s="1"/>
  <c r="W99" i="17"/>
  <c r="W160" i="17" s="1"/>
  <c r="V99" i="17"/>
  <c r="V160" i="17" s="1"/>
  <c r="U99" i="17"/>
  <c r="U160" i="17" s="1"/>
  <c r="T99" i="17"/>
  <c r="T160" i="17" s="1"/>
  <c r="S99" i="17"/>
  <c r="S160" i="17" s="1"/>
  <c r="R99" i="17"/>
  <c r="R160" i="17" s="1"/>
  <c r="Q99" i="17"/>
  <c r="Q160" i="17" s="1"/>
  <c r="P99" i="17"/>
  <c r="P160" i="17" s="1"/>
  <c r="O99" i="17"/>
  <c r="O160" i="17" s="1"/>
  <c r="N99" i="17"/>
  <c r="N160" i="17" s="1"/>
  <c r="M99" i="17"/>
  <c r="M160" i="17" s="1"/>
  <c r="L99" i="17"/>
  <c r="L160" i="17" s="1"/>
  <c r="K99" i="17"/>
  <c r="K160" i="17" s="1"/>
  <c r="J99" i="17"/>
  <c r="J160" i="17" s="1"/>
  <c r="I99" i="17"/>
  <c r="I160" i="17" s="1"/>
  <c r="H99" i="17"/>
  <c r="H160" i="17" s="1"/>
  <c r="G99" i="17"/>
  <c r="G160" i="17" s="1"/>
  <c r="F99" i="17"/>
  <c r="F160" i="17" s="1"/>
  <c r="E99" i="17"/>
  <c r="E160" i="17" s="1"/>
  <c r="D99" i="17"/>
  <c r="D160" i="17" s="1"/>
  <c r="C99" i="17"/>
  <c r="C160" i="17" s="1"/>
  <c r="AC98" i="17"/>
  <c r="AB98" i="17"/>
  <c r="AA98" i="17"/>
  <c r="Z98" i="17"/>
  <c r="Y98" i="17"/>
  <c r="X98" i="17"/>
  <c r="W98" i="17"/>
  <c r="V98" i="17"/>
  <c r="U98" i="17"/>
  <c r="T98" i="17"/>
  <c r="S98" i="17"/>
  <c r="R98" i="17"/>
  <c r="Q98" i="17"/>
  <c r="P98" i="17"/>
  <c r="O98" i="17"/>
  <c r="N98" i="17"/>
  <c r="M98" i="17"/>
  <c r="L98" i="17"/>
  <c r="K98" i="17"/>
  <c r="J98" i="17"/>
  <c r="I98" i="17"/>
  <c r="H98" i="17"/>
  <c r="G98" i="17"/>
  <c r="F98" i="17"/>
  <c r="E98" i="17"/>
  <c r="D98" i="17"/>
  <c r="C98" i="17"/>
  <c r="AC97" i="17"/>
  <c r="AB97" i="17"/>
  <c r="AA97" i="17"/>
  <c r="Z97" i="17"/>
  <c r="Y97" i="17"/>
  <c r="X97" i="17"/>
  <c r="W97" i="17"/>
  <c r="V97" i="17"/>
  <c r="U97" i="17"/>
  <c r="T97" i="17"/>
  <c r="S97" i="17"/>
  <c r="R97" i="17"/>
  <c r="Q97" i="17"/>
  <c r="P97" i="17"/>
  <c r="O97" i="17"/>
  <c r="N97" i="17"/>
  <c r="M97" i="17"/>
  <c r="L97" i="17"/>
  <c r="K97" i="17"/>
  <c r="J97" i="17"/>
  <c r="I97" i="17"/>
  <c r="H97" i="17"/>
  <c r="G97" i="17"/>
  <c r="F97" i="17"/>
  <c r="E97" i="17"/>
  <c r="D97" i="17"/>
  <c r="C97" i="17"/>
  <c r="AC96" i="17"/>
  <c r="AC159" i="17" s="1"/>
  <c r="AB96" i="17"/>
  <c r="AA96" i="17"/>
  <c r="AA159" i="17" s="1"/>
  <c r="Z96" i="17"/>
  <c r="Z159" i="17" s="1"/>
  <c r="Y96" i="17"/>
  <c r="Y159" i="17" s="1"/>
  <c r="X96" i="17"/>
  <c r="X159" i="17" s="1"/>
  <c r="W96" i="17"/>
  <c r="W159" i="17" s="1"/>
  <c r="V96" i="17"/>
  <c r="V159" i="17" s="1"/>
  <c r="U96" i="17"/>
  <c r="U159" i="17" s="1"/>
  <c r="T96" i="17"/>
  <c r="T159" i="17" s="1"/>
  <c r="S96" i="17"/>
  <c r="S159" i="17" s="1"/>
  <c r="R96" i="17"/>
  <c r="R159" i="17" s="1"/>
  <c r="Q96" i="17"/>
  <c r="Q159" i="17" s="1"/>
  <c r="P96" i="17"/>
  <c r="P159" i="17" s="1"/>
  <c r="O96" i="17"/>
  <c r="O159" i="17" s="1"/>
  <c r="N96" i="17"/>
  <c r="N159" i="17" s="1"/>
  <c r="M96" i="17"/>
  <c r="M159" i="17" s="1"/>
  <c r="L96" i="17"/>
  <c r="K96" i="17"/>
  <c r="K159" i="17" s="1"/>
  <c r="J96" i="17"/>
  <c r="J159" i="17" s="1"/>
  <c r="I96" i="17"/>
  <c r="I159" i="17" s="1"/>
  <c r="H96" i="17"/>
  <c r="H159" i="17" s="1"/>
  <c r="G96" i="17"/>
  <c r="G159" i="17" s="1"/>
  <c r="F96" i="17"/>
  <c r="F159" i="17" s="1"/>
  <c r="E96" i="17"/>
  <c r="E159" i="17" s="1"/>
  <c r="D96" i="17"/>
  <c r="D159" i="17" s="1"/>
  <c r="C96" i="17"/>
  <c r="C159" i="17" s="1"/>
  <c r="AC95" i="17"/>
  <c r="AC158" i="17" s="1"/>
  <c r="AB95" i="17"/>
  <c r="AB158" i="17" s="1"/>
  <c r="AA95" i="17"/>
  <c r="AA158" i="17" s="1"/>
  <c r="Z95" i="17"/>
  <c r="Z158" i="17" s="1"/>
  <c r="Y95" i="17"/>
  <c r="Y158" i="17" s="1"/>
  <c r="X95" i="17"/>
  <c r="X158" i="17" s="1"/>
  <c r="W95" i="17"/>
  <c r="W158" i="17" s="1"/>
  <c r="V95" i="17"/>
  <c r="V158" i="17" s="1"/>
  <c r="U95" i="17"/>
  <c r="U158" i="17" s="1"/>
  <c r="T95" i="17"/>
  <c r="T158" i="17" s="1"/>
  <c r="S95" i="17"/>
  <c r="S158" i="17" s="1"/>
  <c r="R95" i="17"/>
  <c r="R158" i="17" s="1"/>
  <c r="Q95" i="17"/>
  <c r="Q158" i="17" s="1"/>
  <c r="P95" i="17"/>
  <c r="P158" i="17" s="1"/>
  <c r="O95" i="17"/>
  <c r="O158" i="17" s="1"/>
  <c r="N95" i="17"/>
  <c r="N158" i="17" s="1"/>
  <c r="M95" i="17"/>
  <c r="M158" i="17" s="1"/>
  <c r="L95" i="17"/>
  <c r="K95" i="17"/>
  <c r="K158" i="17" s="1"/>
  <c r="J95" i="17"/>
  <c r="J158" i="17" s="1"/>
  <c r="I95" i="17"/>
  <c r="I158" i="17" s="1"/>
  <c r="H95" i="17"/>
  <c r="H158" i="17" s="1"/>
  <c r="G95" i="17"/>
  <c r="G158" i="17" s="1"/>
  <c r="F95" i="17"/>
  <c r="F158" i="17" s="1"/>
  <c r="E95" i="17"/>
  <c r="E158" i="17" s="1"/>
  <c r="D95" i="17"/>
  <c r="D158" i="17" s="1"/>
  <c r="C95" i="17"/>
  <c r="C158" i="17" s="1"/>
  <c r="AC94" i="17"/>
  <c r="AB94" i="17"/>
  <c r="AB157" i="17" s="1"/>
  <c r="AA94" i="17"/>
  <c r="AA157" i="17" s="1"/>
  <c r="Z94" i="17"/>
  <c r="Z157" i="17" s="1"/>
  <c r="Y94" i="17"/>
  <c r="Y157" i="17" s="1"/>
  <c r="X94" i="17"/>
  <c r="X157" i="17" s="1"/>
  <c r="W94" i="17"/>
  <c r="W157" i="17" s="1"/>
  <c r="V94" i="17"/>
  <c r="V157" i="17" s="1"/>
  <c r="U94" i="17"/>
  <c r="U157" i="17" s="1"/>
  <c r="T94" i="17"/>
  <c r="T157" i="17" s="1"/>
  <c r="S94" i="17"/>
  <c r="S157" i="17" s="1"/>
  <c r="R94" i="17"/>
  <c r="R157" i="17" s="1"/>
  <c r="Q94" i="17"/>
  <c r="Q157" i="17" s="1"/>
  <c r="P94" i="17"/>
  <c r="P157" i="17" s="1"/>
  <c r="O94" i="17"/>
  <c r="O157" i="17" s="1"/>
  <c r="N94" i="17"/>
  <c r="N157" i="17" s="1"/>
  <c r="M94" i="17"/>
  <c r="M157" i="17" s="1"/>
  <c r="L94" i="17"/>
  <c r="K94" i="17"/>
  <c r="K157" i="17" s="1"/>
  <c r="J94" i="17"/>
  <c r="J157" i="17" s="1"/>
  <c r="I94" i="17"/>
  <c r="I157" i="17" s="1"/>
  <c r="H94" i="17"/>
  <c r="H157" i="17" s="1"/>
  <c r="G94" i="17"/>
  <c r="G157" i="17" s="1"/>
  <c r="F94" i="17"/>
  <c r="F157" i="17" s="1"/>
  <c r="E94" i="17"/>
  <c r="E157" i="17" s="1"/>
  <c r="D94" i="17"/>
  <c r="D157" i="17" s="1"/>
  <c r="C94" i="17"/>
  <c r="C157" i="17" s="1"/>
  <c r="F153" i="16"/>
  <c r="E153" i="16"/>
  <c r="D153" i="16"/>
  <c r="C153" i="16"/>
  <c r="F152" i="16"/>
  <c r="E152" i="16"/>
  <c r="D152" i="16"/>
  <c r="C152" i="16"/>
  <c r="F151" i="16"/>
  <c r="E151" i="16"/>
  <c r="D151" i="16"/>
  <c r="C151" i="16"/>
  <c r="F150" i="16"/>
  <c r="E150" i="16"/>
  <c r="D150" i="16"/>
  <c r="C150" i="16"/>
  <c r="F149" i="16"/>
  <c r="E149" i="16"/>
  <c r="D149" i="16"/>
  <c r="C149" i="16"/>
  <c r="F148" i="16"/>
  <c r="E148" i="16"/>
  <c r="D148" i="16"/>
  <c r="C148" i="16"/>
  <c r="F147" i="16"/>
  <c r="E147" i="16"/>
  <c r="D147" i="16"/>
  <c r="C147" i="16"/>
  <c r="F146" i="16"/>
  <c r="E146" i="16"/>
  <c r="D146" i="16"/>
  <c r="C146" i="16"/>
  <c r="F145" i="16"/>
  <c r="E145" i="16"/>
  <c r="D145" i="16"/>
  <c r="C145" i="16"/>
  <c r="F144" i="16"/>
  <c r="E144" i="16"/>
  <c r="D144" i="16"/>
  <c r="C144" i="16"/>
  <c r="F143" i="16"/>
  <c r="E143" i="16"/>
  <c r="D143" i="16"/>
  <c r="C143" i="16"/>
  <c r="F142" i="16"/>
  <c r="E142" i="16"/>
  <c r="D142" i="16"/>
  <c r="C142" i="16"/>
  <c r="F141" i="16"/>
  <c r="E141" i="16"/>
  <c r="D141" i="16"/>
  <c r="C141" i="16"/>
  <c r="F140" i="16"/>
  <c r="E140" i="16"/>
  <c r="D140" i="16"/>
  <c r="C140" i="16"/>
  <c r="F139" i="16"/>
  <c r="E139" i="16"/>
  <c r="D139" i="16"/>
  <c r="C139" i="16"/>
  <c r="F138" i="16"/>
  <c r="E138" i="16"/>
  <c r="D138" i="16"/>
  <c r="C138" i="16"/>
  <c r="F137" i="16"/>
  <c r="E137" i="16"/>
  <c r="D137" i="16"/>
  <c r="C137" i="16"/>
  <c r="F136" i="16"/>
  <c r="E136" i="16"/>
  <c r="D136" i="16"/>
  <c r="C136" i="16"/>
  <c r="F135" i="16"/>
  <c r="E135" i="16"/>
  <c r="D135" i="16"/>
  <c r="C135" i="16"/>
  <c r="F134" i="16"/>
  <c r="E134" i="16"/>
  <c r="D134" i="16"/>
  <c r="C134" i="16"/>
  <c r="F133" i="16"/>
  <c r="E133" i="16"/>
  <c r="D133" i="16"/>
  <c r="C133" i="16"/>
  <c r="F132" i="16"/>
  <c r="E132" i="16"/>
  <c r="D132" i="16"/>
  <c r="C132" i="16"/>
  <c r="F131" i="16"/>
  <c r="E131" i="16"/>
  <c r="D131" i="16"/>
  <c r="C131" i="16"/>
  <c r="F130" i="16"/>
  <c r="E130" i="16"/>
  <c r="D130" i="16"/>
  <c r="C130" i="16"/>
  <c r="F129" i="16"/>
  <c r="E129" i="16"/>
  <c r="D129" i="16"/>
  <c r="C129" i="16"/>
  <c r="D94" i="16"/>
  <c r="E94" i="16"/>
  <c r="F94" i="16"/>
  <c r="G94" i="16"/>
  <c r="H94" i="16"/>
  <c r="I94" i="16"/>
  <c r="J94" i="16"/>
  <c r="K94" i="16"/>
  <c r="L94" i="16"/>
  <c r="M94" i="16"/>
  <c r="N94" i="16"/>
  <c r="O94" i="16"/>
  <c r="P94" i="16"/>
  <c r="Q94" i="16"/>
  <c r="R94" i="16"/>
  <c r="S94" i="16"/>
  <c r="T94" i="16"/>
  <c r="U94" i="16"/>
  <c r="V94" i="16"/>
  <c r="W94" i="16"/>
  <c r="X94" i="16"/>
  <c r="Y94" i="16"/>
  <c r="Z94" i="16"/>
  <c r="AA94" i="16"/>
  <c r="AB94" i="16"/>
  <c r="D95" i="16"/>
  <c r="E95" i="16"/>
  <c r="F95" i="16"/>
  <c r="G95" i="16"/>
  <c r="H95" i="16"/>
  <c r="I95" i="16"/>
  <c r="J95" i="16"/>
  <c r="K95" i="16"/>
  <c r="L95" i="16"/>
  <c r="M95" i="16"/>
  <c r="N95" i="16"/>
  <c r="O95" i="16"/>
  <c r="P95" i="16"/>
  <c r="Q95" i="16"/>
  <c r="R95" i="16"/>
  <c r="S95" i="16"/>
  <c r="T95" i="16"/>
  <c r="U95" i="16"/>
  <c r="V95" i="16"/>
  <c r="W95" i="16"/>
  <c r="X95" i="16"/>
  <c r="Y95" i="16"/>
  <c r="Z95" i="16"/>
  <c r="AA95" i="16"/>
  <c r="AB95" i="16"/>
  <c r="D96" i="16"/>
  <c r="E96" i="16"/>
  <c r="F96" i="16"/>
  <c r="G96" i="16"/>
  <c r="H96" i="16"/>
  <c r="I96" i="16"/>
  <c r="J96" i="16"/>
  <c r="K96" i="16"/>
  <c r="L96" i="16"/>
  <c r="M96" i="16"/>
  <c r="N96" i="16"/>
  <c r="O96" i="16"/>
  <c r="P96" i="16"/>
  <c r="Q96" i="16"/>
  <c r="R96" i="16"/>
  <c r="S96" i="16"/>
  <c r="T96" i="16"/>
  <c r="U96" i="16"/>
  <c r="V96" i="16"/>
  <c r="W96" i="16"/>
  <c r="X96" i="16"/>
  <c r="Y96" i="16"/>
  <c r="Z96" i="16"/>
  <c r="AA96" i="16"/>
  <c r="AB96" i="16"/>
  <c r="D97" i="16"/>
  <c r="E97" i="16"/>
  <c r="F97" i="16"/>
  <c r="G97" i="16"/>
  <c r="H97" i="16"/>
  <c r="I97" i="16"/>
  <c r="J97" i="16"/>
  <c r="K97" i="16"/>
  <c r="L97" i="16"/>
  <c r="M97" i="16"/>
  <c r="N97" i="16"/>
  <c r="O97" i="16"/>
  <c r="P97" i="16"/>
  <c r="Q97" i="16"/>
  <c r="R97" i="16"/>
  <c r="S97" i="16"/>
  <c r="T97" i="16"/>
  <c r="U97" i="16"/>
  <c r="V97" i="16"/>
  <c r="W97" i="16"/>
  <c r="X97" i="16"/>
  <c r="Y97" i="16"/>
  <c r="Z97" i="16"/>
  <c r="AA97" i="16"/>
  <c r="AB97" i="16"/>
  <c r="D98" i="16"/>
  <c r="E98" i="16"/>
  <c r="F98" i="16"/>
  <c r="G98" i="16"/>
  <c r="H98" i="16"/>
  <c r="I98" i="16"/>
  <c r="J98" i="16"/>
  <c r="K98" i="16"/>
  <c r="L98" i="16"/>
  <c r="M98" i="16"/>
  <c r="N98" i="16"/>
  <c r="O98" i="16"/>
  <c r="P98" i="16"/>
  <c r="Q98" i="16"/>
  <c r="R98" i="16"/>
  <c r="S98" i="16"/>
  <c r="T98" i="16"/>
  <c r="U98" i="16"/>
  <c r="V98" i="16"/>
  <c r="W98" i="16"/>
  <c r="X98" i="16"/>
  <c r="Y98" i="16"/>
  <c r="Z98" i="16"/>
  <c r="AA98" i="16"/>
  <c r="AB98" i="16"/>
  <c r="D99" i="16"/>
  <c r="E99" i="16"/>
  <c r="F99" i="16"/>
  <c r="G99" i="16"/>
  <c r="H99" i="16"/>
  <c r="I99" i="16"/>
  <c r="J99" i="16"/>
  <c r="K99" i="16"/>
  <c r="L99" i="16"/>
  <c r="M99" i="16"/>
  <c r="N99" i="16"/>
  <c r="O99" i="16"/>
  <c r="P99" i="16"/>
  <c r="Q99" i="16"/>
  <c r="R99" i="16"/>
  <c r="S99" i="16"/>
  <c r="T99" i="16"/>
  <c r="U99" i="16"/>
  <c r="V99" i="16"/>
  <c r="W99" i="16"/>
  <c r="X99" i="16"/>
  <c r="Y99" i="16"/>
  <c r="Z99" i="16"/>
  <c r="AA99" i="16"/>
  <c r="AB99" i="16"/>
  <c r="D100" i="16"/>
  <c r="E100" i="16"/>
  <c r="F100" i="16"/>
  <c r="G100" i="16"/>
  <c r="H100" i="16"/>
  <c r="I100" i="16"/>
  <c r="J100" i="16"/>
  <c r="K100" i="16"/>
  <c r="L100" i="16"/>
  <c r="M100" i="16"/>
  <c r="N100" i="16"/>
  <c r="O100" i="16"/>
  <c r="P100" i="16"/>
  <c r="Q100" i="16"/>
  <c r="R100" i="16"/>
  <c r="S100" i="16"/>
  <c r="T100" i="16"/>
  <c r="U100" i="16"/>
  <c r="V100" i="16"/>
  <c r="W100" i="16"/>
  <c r="X100" i="16"/>
  <c r="Y100" i="16"/>
  <c r="Z100" i="16"/>
  <c r="AA100" i="16"/>
  <c r="AB100" i="16"/>
  <c r="D101" i="16"/>
  <c r="E101" i="16"/>
  <c r="F101" i="16"/>
  <c r="G101" i="16"/>
  <c r="H101" i="16"/>
  <c r="I101" i="16"/>
  <c r="J101" i="16"/>
  <c r="K101" i="16"/>
  <c r="L101" i="16"/>
  <c r="M101" i="16"/>
  <c r="N101" i="16"/>
  <c r="O101" i="16"/>
  <c r="P101" i="16"/>
  <c r="Q101" i="16"/>
  <c r="R101" i="16"/>
  <c r="S101" i="16"/>
  <c r="T101" i="16"/>
  <c r="U101" i="16"/>
  <c r="V101" i="16"/>
  <c r="W101" i="16"/>
  <c r="X101" i="16"/>
  <c r="Y101" i="16"/>
  <c r="Z101" i="16"/>
  <c r="AA101" i="16"/>
  <c r="AB101" i="16"/>
  <c r="D102" i="16"/>
  <c r="E102" i="16"/>
  <c r="F102" i="16"/>
  <c r="G102" i="16"/>
  <c r="H102" i="16"/>
  <c r="I102" i="16"/>
  <c r="J102" i="16"/>
  <c r="K102" i="16"/>
  <c r="L102" i="16"/>
  <c r="M102" i="16"/>
  <c r="N102" i="16"/>
  <c r="O102" i="16"/>
  <c r="P102" i="16"/>
  <c r="Q102" i="16"/>
  <c r="R102" i="16"/>
  <c r="S102" i="16"/>
  <c r="T102" i="16"/>
  <c r="U102" i="16"/>
  <c r="V102" i="16"/>
  <c r="W102" i="16"/>
  <c r="X102" i="16"/>
  <c r="Y102" i="16"/>
  <c r="Z102" i="16"/>
  <c r="AA102" i="16"/>
  <c r="AB102" i="16"/>
  <c r="D103" i="16"/>
  <c r="E103" i="16"/>
  <c r="F103" i="16"/>
  <c r="G103" i="16"/>
  <c r="H103" i="16"/>
  <c r="I103" i="16"/>
  <c r="J103" i="16"/>
  <c r="K103" i="16"/>
  <c r="L103" i="16"/>
  <c r="M103" i="16"/>
  <c r="N103" i="16"/>
  <c r="O103" i="16"/>
  <c r="P103" i="16"/>
  <c r="Q103" i="16"/>
  <c r="R103" i="16"/>
  <c r="S103" i="16"/>
  <c r="T103" i="16"/>
  <c r="U103" i="16"/>
  <c r="V103" i="16"/>
  <c r="W103" i="16"/>
  <c r="X103" i="16"/>
  <c r="Y103" i="16"/>
  <c r="Z103" i="16"/>
  <c r="AA103" i="16"/>
  <c r="AB103" i="16"/>
  <c r="D104" i="16"/>
  <c r="E104" i="16"/>
  <c r="F104" i="16"/>
  <c r="G104" i="16"/>
  <c r="H104" i="16"/>
  <c r="I104" i="16"/>
  <c r="J104" i="16"/>
  <c r="K104" i="16"/>
  <c r="L104" i="16"/>
  <c r="M104" i="16"/>
  <c r="N104" i="16"/>
  <c r="O104" i="16"/>
  <c r="P104" i="16"/>
  <c r="Q104" i="16"/>
  <c r="R104" i="16"/>
  <c r="S104" i="16"/>
  <c r="T104" i="16"/>
  <c r="U104" i="16"/>
  <c r="V104" i="16"/>
  <c r="W104" i="16"/>
  <c r="X104" i="16"/>
  <c r="Y104" i="16"/>
  <c r="Z104" i="16"/>
  <c r="AA104" i="16"/>
  <c r="AB104" i="16"/>
  <c r="D105" i="16"/>
  <c r="E105" i="16"/>
  <c r="F105" i="16"/>
  <c r="G105" i="16"/>
  <c r="H105" i="16"/>
  <c r="I105" i="16"/>
  <c r="J105" i="16"/>
  <c r="K105" i="16"/>
  <c r="L105" i="16"/>
  <c r="M105" i="16"/>
  <c r="N105" i="16"/>
  <c r="O105" i="16"/>
  <c r="P105" i="16"/>
  <c r="Q105" i="16"/>
  <c r="R105" i="16"/>
  <c r="S105" i="16"/>
  <c r="T105" i="16"/>
  <c r="U105" i="16"/>
  <c r="V105" i="16"/>
  <c r="W105" i="16"/>
  <c r="X105" i="16"/>
  <c r="Y105" i="16"/>
  <c r="Z105" i="16"/>
  <c r="AA105" i="16"/>
  <c r="AB105" i="16"/>
  <c r="D106" i="16"/>
  <c r="E106" i="16"/>
  <c r="F106" i="16"/>
  <c r="G106" i="16"/>
  <c r="H106" i="16"/>
  <c r="I106" i="16"/>
  <c r="J106" i="16"/>
  <c r="K106" i="16"/>
  <c r="L106" i="16"/>
  <c r="M106" i="16"/>
  <c r="N106" i="16"/>
  <c r="O106" i="16"/>
  <c r="P106" i="16"/>
  <c r="Q106" i="16"/>
  <c r="R106" i="16"/>
  <c r="S106" i="16"/>
  <c r="T106" i="16"/>
  <c r="U106" i="16"/>
  <c r="V106" i="16"/>
  <c r="W106" i="16"/>
  <c r="X106" i="16"/>
  <c r="Y106" i="16"/>
  <c r="Z106" i="16"/>
  <c r="AA106" i="16"/>
  <c r="AB106" i="16"/>
  <c r="D107" i="16"/>
  <c r="E107" i="16"/>
  <c r="F107" i="16"/>
  <c r="G107" i="16"/>
  <c r="H107" i="16"/>
  <c r="I107" i="16"/>
  <c r="J107" i="16"/>
  <c r="K107" i="16"/>
  <c r="L107" i="16"/>
  <c r="M107" i="16"/>
  <c r="N107" i="16"/>
  <c r="O107" i="16"/>
  <c r="P107" i="16"/>
  <c r="Q107" i="16"/>
  <c r="R107" i="16"/>
  <c r="S107" i="16"/>
  <c r="T107" i="16"/>
  <c r="U107" i="16"/>
  <c r="V107" i="16"/>
  <c r="W107" i="16"/>
  <c r="X107" i="16"/>
  <c r="Y107" i="16"/>
  <c r="Z107" i="16"/>
  <c r="AA107" i="16"/>
  <c r="AB107" i="16"/>
  <c r="D108" i="16"/>
  <c r="E108" i="16"/>
  <c r="F108" i="16"/>
  <c r="G108" i="16"/>
  <c r="H108" i="16"/>
  <c r="I108" i="16"/>
  <c r="J108" i="16"/>
  <c r="K108" i="16"/>
  <c r="L108" i="16"/>
  <c r="M108" i="16"/>
  <c r="N108" i="16"/>
  <c r="O108" i="16"/>
  <c r="P108" i="16"/>
  <c r="Q108" i="16"/>
  <c r="R108" i="16"/>
  <c r="S108" i="16"/>
  <c r="T108" i="16"/>
  <c r="U108" i="16"/>
  <c r="V108" i="16"/>
  <c r="W108" i="16"/>
  <c r="X108" i="16"/>
  <c r="Y108" i="16"/>
  <c r="Z108" i="16"/>
  <c r="AA108" i="16"/>
  <c r="AB108" i="16"/>
  <c r="D109" i="16"/>
  <c r="E109" i="16"/>
  <c r="F109" i="16"/>
  <c r="G109" i="16"/>
  <c r="H109" i="16"/>
  <c r="I109" i="16"/>
  <c r="J109" i="16"/>
  <c r="K109" i="16"/>
  <c r="L109" i="16"/>
  <c r="M109" i="16"/>
  <c r="N109" i="16"/>
  <c r="O109" i="16"/>
  <c r="P109" i="16"/>
  <c r="Q109" i="16"/>
  <c r="R109" i="16"/>
  <c r="S109" i="16"/>
  <c r="T109" i="16"/>
  <c r="U109" i="16"/>
  <c r="V109" i="16"/>
  <c r="W109" i="16"/>
  <c r="X109" i="16"/>
  <c r="Y109" i="16"/>
  <c r="Z109" i="16"/>
  <c r="AA109" i="16"/>
  <c r="AB109" i="16"/>
  <c r="D110" i="16"/>
  <c r="E110" i="16"/>
  <c r="F110" i="16"/>
  <c r="G110" i="16"/>
  <c r="H110" i="16"/>
  <c r="I110" i="16"/>
  <c r="J110" i="16"/>
  <c r="K110" i="16"/>
  <c r="L110" i="16"/>
  <c r="M110" i="16"/>
  <c r="N110" i="16"/>
  <c r="O110" i="16"/>
  <c r="P110" i="16"/>
  <c r="Q110" i="16"/>
  <c r="R110" i="16"/>
  <c r="S110" i="16"/>
  <c r="T110" i="16"/>
  <c r="U110" i="16"/>
  <c r="V110" i="16"/>
  <c r="W110" i="16"/>
  <c r="X110" i="16"/>
  <c r="Y110" i="16"/>
  <c r="Z110" i="16"/>
  <c r="AA110" i="16"/>
  <c r="AB110" i="16"/>
  <c r="D111" i="16"/>
  <c r="E111" i="16"/>
  <c r="F111" i="16"/>
  <c r="G111" i="16"/>
  <c r="H111" i="16"/>
  <c r="I111" i="16"/>
  <c r="J111" i="16"/>
  <c r="K111" i="16"/>
  <c r="L111" i="16"/>
  <c r="M111" i="16"/>
  <c r="N111" i="16"/>
  <c r="O111" i="16"/>
  <c r="P111" i="16"/>
  <c r="Q111" i="16"/>
  <c r="R111" i="16"/>
  <c r="S111" i="16"/>
  <c r="T111" i="16"/>
  <c r="U111" i="16"/>
  <c r="V111" i="16"/>
  <c r="W111" i="16"/>
  <c r="X111" i="16"/>
  <c r="Y111" i="16"/>
  <c r="Z111" i="16"/>
  <c r="AA111" i="16"/>
  <c r="AB111" i="16"/>
  <c r="D112" i="16"/>
  <c r="E112" i="16"/>
  <c r="F112" i="16"/>
  <c r="G112" i="16"/>
  <c r="H112" i="16"/>
  <c r="I112" i="16"/>
  <c r="J112" i="16"/>
  <c r="K112" i="16"/>
  <c r="L112" i="16"/>
  <c r="M112" i="16"/>
  <c r="N112" i="16"/>
  <c r="O112" i="16"/>
  <c r="P112" i="16"/>
  <c r="Q112" i="16"/>
  <c r="R112" i="16"/>
  <c r="S112" i="16"/>
  <c r="T112" i="16"/>
  <c r="U112" i="16"/>
  <c r="V112" i="16"/>
  <c r="W112" i="16"/>
  <c r="X112" i="16"/>
  <c r="Y112" i="16"/>
  <c r="Z112" i="16"/>
  <c r="AA112" i="16"/>
  <c r="AB112" i="16"/>
  <c r="D113" i="16"/>
  <c r="E113" i="16"/>
  <c r="F113" i="16"/>
  <c r="G113" i="16"/>
  <c r="H113" i="16"/>
  <c r="I113" i="16"/>
  <c r="J113" i="16"/>
  <c r="K113" i="16"/>
  <c r="L113" i="16"/>
  <c r="M113" i="16"/>
  <c r="N113" i="16"/>
  <c r="O113" i="16"/>
  <c r="P113" i="16"/>
  <c r="Q113" i="16"/>
  <c r="R113" i="16"/>
  <c r="S113" i="16"/>
  <c r="T113" i="16"/>
  <c r="U113" i="16"/>
  <c r="V113" i="16"/>
  <c r="W113" i="16"/>
  <c r="X113" i="16"/>
  <c r="Y113" i="16"/>
  <c r="Z113" i="16"/>
  <c r="AA113" i="16"/>
  <c r="AB113" i="16"/>
  <c r="D114" i="16"/>
  <c r="E114" i="16"/>
  <c r="F114" i="16"/>
  <c r="G114" i="16"/>
  <c r="H114" i="16"/>
  <c r="I114" i="16"/>
  <c r="J114" i="16"/>
  <c r="K114" i="16"/>
  <c r="L114" i="16"/>
  <c r="M114" i="16"/>
  <c r="N114" i="16"/>
  <c r="O114" i="16"/>
  <c r="P114" i="16"/>
  <c r="Q114" i="16"/>
  <c r="R114" i="16"/>
  <c r="S114" i="16"/>
  <c r="T114" i="16"/>
  <c r="U114" i="16"/>
  <c r="V114" i="16"/>
  <c r="W114" i="16"/>
  <c r="X114" i="16"/>
  <c r="Y114" i="16"/>
  <c r="Z114" i="16"/>
  <c r="AA114" i="16"/>
  <c r="AB114" i="16"/>
  <c r="D115" i="16"/>
  <c r="E115" i="16"/>
  <c r="F115" i="16"/>
  <c r="G115" i="16"/>
  <c r="H115" i="16"/>
  <c r="I115" i="16"/>
  <c r="J115" i="16"/>
  <c r="K115" i="16"/>
  <c r="L115" i="16"/>
  <c r="M115" i="16"/>
  <c r="N115" i="16"/>
  <c r="O115" i="16"/>
  <c r="P115" i="16"/>
  <c r="Q115" i="16"/>
  <c r="R115" i="16"/>
  <c r="S115" i="16"/>
  <c r="T115" i="16"/>
  <c r="U115" i="16"/>
  <c r="V115" i="16"/>
  <c r="W115" i="16"/>
  <c r="X115" i="16"/>
  <c r="Y115" i="16"/>
  <c r="Z115" i="16"/>
  <c r="AA115" i="16"/>
  <c r="AB115" i="16"/>
  <c r="D116" i="16"/>
  <c r="E116" i="16"/>
  <c r="F116" i="16"/>
  <c r="G116" i="16"/>
  <c r="H116" i="16"/>
  <c r="I116" i="16"/>
  <c r="J116" i="16"/>
  <c r="K116" i="16"/>
  <c r="L116" i="16"/>
  <c r="M116" i="16"/>
  <c r="N116" i="16"/>
  <c r="O116" i="16"/>
  <c r="P116" i="16"/>
  <c r="Q116" i="16"/>
  <c r="R116" i="16"/>
  <c r="S116" i="16"/>
  <c r="T116" i="16"/>
  <c r="U116" i="16"/>
  <c r="V116" i="16"/>
  <c r="W116" i="16"/>
  <c r="X116" i="16"/>
  <c r="Y116" i="16"/>
  <c r="Z116" i="16"/>
  <c r="AA116" i="16"/>
  <c r="AB116" i="16"/>
  <c r="D117" i="16"/>
  <c r="E117" i="16"/>
  <c r="F117" i="16"/>
  <c r="G117" i="16"/>
  <c r="H117" i="16"/>
  <c r="I117" i="16"/>
  <c r="J117" i="16"/>
  <c r="K117" i="16"/>
  <c r="L117" i="16"/>
  <c r="M117" i="16"/>
  <c r="N117" i="16"/>
  <c r="O117" i="16"/>
  <c r="P117" i="16"/>
  <c r="Q117" i="16"/>
  <c r="R117" i="16"/>
  <c r="S117" i="16"/>
  <c r="T117" i="16"/>
  <c r="U117" i="16"/>
  <c r="V117" i="16"/>
  <c r="W117" i="16"/>
  <c r="X117" i="16"/>
  <c r="Y117" i="16"/>
  <c r="Z117" i="16"/>
  <c r="AA117" i="16"/>
  <c r="AB117" i="16"/>
  <c r="D118" i="16"/>
  <c r="E118" i="16"/>
  <c r="F118" i="16"/>
  <c r="G118" i="16"/>
  <c r="H118" i="16"/>
  <c r="I118" i="16"/>
  <c r="J118" i="16"/>
  <c r="K118" i="16"/>
  <c r="L118" i="16"/>
  <c r="M118" i="16"/>
  <c r="N118" i="16"/>
  <c r="O118" i="16"/>
  <c r="P118" i="16"/>
  <c r="Q118" i="16"/>
  <c r="R118" i="16"/>
  <c r="S118" i="16"/>
  <c r="T118" i="16"/>
  <c r="U118" i="16"/>
  <c r="V118" i="16"/>
  <c r="W118" i="16"/>
  <c r="X118" i="16"/>
  <c r="Y118" i="16"/>
  <c r="Z118" i="16"/>
  <c r="AA118" i="16"/>
  <c r="AB118" i="16"/>
  <c r="D119" i="16"/>
  <c r="E119" i="16"/>
  <c r="F119" i="16"/>
  <c r="G119" i="16"/>
  <c r="H119" i="16"/>
  <c r="I119" i="16"/>
  <c r="J119" i="16"/>
  <c r="K119" i="16"/>
  <c r="L119" i="16"/>
  <c r="M119" i="16"/>
  <c r="N119" i="16"/>
  <c r="O119" i="16"/>
  <c r="P119" i="16"/>
  <c r="Q119" i="16"/>
  <c r="R119" i="16"/>
  <c r="S119" i="16"/>
  <c r="T119" i="16"/>
  <c r="U119" i="16"/>
  <c r="V119" i="16"/>
  <c r="W119" i="16"/>
  <c r="X119" i="16"/>
  <c r="Y119" i="16"/>
  <c r="Z119" i="16"/>
  <c r="AA119" i="16"/>
  <c r="AB119" i="16"/>
  <c r="D120" i="16"/>
  <c r="E120" i="16"/>
  <c r="F120" i="16"/>
  <c r="G120" i="16"/>
  <c r="H120" i="16"/>
  <c r="I120" i="16"/>
  <c r="J120" i="16"/>
  <c r="K120" i="16"/>
  <c r="L120" i="16"/>
  <c r="M120" i="16"/>
  <c r="N120" i="16"/>
  <c r="O120" i="16"/>
  <c r="P120" i="16"/>
  <c r="Q120" i="16"/>
  <c r="R120" i="16"/>
  <c r="S120" i="16"/>
  <c r="T120" i="16"/>
  <c r="U120" i="16"/>
  <c r="V120" i="16"/>
  <c r="W120" i="16"/>
  <c r="X120" i="16"/>
  <c r="Y120" i="16"/>
  <c r="Z120" i="16"/>
  <c r="AA120" i="16"/>
  <c r="AB120" i="16"/>
  <c r="D121" i="16"/>
  <c r="E121" i="16"/>
  <c r="F121" i="16"/>
  <c r="G121" i="16"/>
  <c r="H121" i="16"/>
  <c r="I121" i="16"/>
  <c r="J121" i="16"/>
  <c r="K121" i="16"/>
  <c r="L121" i="16"/>
  <c r="M121" i="16"/>
  <c r="N121" i="16"/>
  <c r="O121" i="16"/>
  <c r="P121" i="16"/>
  <c r="Q121" i="16"/>
  <c r="R121" i="16"/>
  <c r="S121" i="16"/>
  <c r="T121" i="16"/>
  <c r="U121" i="16"/>
  <c r="V121" i="16"/>
  <c r="W121" i="16"/>
  <c r="X121" i="16"/>
  <c r="Y121" i="16"/>
  <c r="Z121" i="16"/>
  <c r="AA121" i="16"/>
  <c r="AB121" i="16"/>
  <c r="D122" i="16"/>
  <c r="E122" i="16"/>
  <c r="F122" i="16"/>
  <c r="G122" i="16"/>
  <c r="H122" i="16"/>
  <c r="I122" i="16"/>
  <c r="J122" i="16"/>
  <c r="K122" i="16"/>
  <c r="L122" i="16"/>
  <c r="M122" i="16"/>
  <c r="N122" i="16"/>
  <c r="O122" i="16"/>
  <c r="P122" i="16"/>
  <c r="Q122" i="16"/>
  <c r="R122" i="16"/>
  <c r="S122" i="16"/>
  <c r="T122" i="16"/>
  <c r="U122" i="16"/>
  <c r="V122" i="16"/>
  <c r="W122" i="16"/>
  <c r="X122" i="16"/>
  <c r="Y122" i="16"/>
  <c r="Z122" i="16"/>
  <c r="AA122" i="16"/>
  <c r="AB122" i="16"/>
  <c r="D123" i="16"/>
  <c r="E123" i="16"/>
  <c r="F123" i="16"/>
  <c r="G123" i="16"/>
  <c r="H123" i="16"/>
  <c r="I123" i="16"/>
  <c r="J123" i="16"/>
  <c r="K123" i="16"/>
  <c r="L123" i="16"/>
  <c r="M123" i="16"/>
  <c r="N123" i="16"/>
  <c r="O123" i="16"/>
  <c r="P123" i="16"/>
  <c r="Q123" i="16"/>
  <c r="R123" i="16"/>
  <c r="S123" i="16"/>
  <c r="T123" i="16"/>
  <c r="U123" i="16"/>
  <c r="V123" i="16"/>
  <c r="W123" i="16"/>
  <c r="X123" i="16"/>
  <c r="Y123" i="16"/>
  <c r="Z123" i="16"/>
  <c r="AA123" i="16"/>
  <c r="AB123" i="16"/>
  <c r="D124" i="16"/>
  <c r="E124" i="16"/>
  <c r="F124" i="16"/>
  <c r="G124" i="16"/>
  <c r="H124" i="16"/>
  <c r="I124" i="16"/>
  <c r="J124" i="16"/>
  <c r="K124" i="16"/>
  <c r="L124" i="16"/>
  <c r="M124" i="16"/>
  <c r="N124" i="16"/>
  <c r="O124" i="16"/>
  <c r="P124" i="16"/>
  <c r="Q124" i="16"/>
  <c r="R124" i="16"/>
  <c r="S124" i="16"/>
  <c r="T124" i="16"/>
  <c r="U124" i="16"/>
  <c r="V124" i="16"/>
  <c r="W124" i="16"/>
  <c r="X124" i="16"/>
  <c r="Y124" i="16"/>
  <c r="Z124" i="16"/>
  <c r="AA124" i="16"/>
  <c r="AB124"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D135" i="17" l="1"/>
  <c r="C140" i="17"/>
  <c r="D140" i="17"/>
  <c r="C144" i="17"/>
  <c r="C148" i="17"/>
  <c r="D148" i="17"/>
  <c r="C152" i="17"/>
  <c r="C129" i="17"/>
  <c r="C132" i="17"/>
  <c r="C138" i="17"/>
  <c r="E129" i="17"/>
  <c r="C145" i="17"/>
  <c r="C153" i="17"/>
  <c r="E135" i="17"/>
  <c r="E139" i="17"/>
  <c r="AC160" i="17"/>
  <c r="E147" i="17"/>
  <c r="F132" i="17"/>
  <c r="F138" i="17"/>
  <c r="D141" i="17"/>
  <c r="F143" i="17"/>
  <c r="D145" i="17"/>
  <c r="F147" i="17"/>
  <c r="D149" i="17"/>
  <c r="F151" i="17"/>
  <c r="D153" i="17"/>
  <c r="D144" i="17"/>
  <c r="D132" i="17"/>
  <c r="D138" i="17"/>
  <c r="E150" i="17"/>
  <c r="C146" i="17"/>
  <c r="D131" i="17"/>
  <c r="E131" i="17"/>
  <c r="F137" i="17"/>
  <c r="C141" i="17"/>
  <c r="E142" i="17"/>
  <c r="F146" i="17"/>
  <c r="C149" i="17"/>
  <c r="D152" i="17"/>
  <c r="D129" i="17"/>
  <c r="D142" i="17"/>
  <c r="D137" i="17"/>
  <c r="D143" i="17"/>
  <c r="D147" i="17"/>
  <c r="D151" i="17"/>
  <c r="D133" i="17"/>
  <c r="D150" i="17"/>
  <c r="L163" i="17"/>
  <c r="C137" i="17"/>
  <c r="C142" i="17"/>
  <c r="L165" i="17"/>
  <c r="C150" i="17"/>
  <c r="L166" i="17"/>
  <c r="E133" i="17"/>
  <c r="E137" i="17"/>
  <c r="AC163" i="17"/>
  <c r="AC157" i="17"/>
  <c r="F129" i="17"/>
  <c r="W164" i="17"/>
  <c r="D139" i="17"/>
  <c r="F142" i="17"/>
  <c r="AC165" i="17"/>
  <c r="F150" i="17"/>
  <c r="AC166" i="17"/>
  <c r="D130" i="17"/>
  <c r="D134" i="17"/>
  <c r="D136" i="17"/>
  <c r="E143" i="17"/>
  <c r="D146" i="17"/>
  <c r="E151" i="17"/>
  <c r="L159" i="17"/>
  <c r="C131" i="17"/>
  <c r="AB159" i="17"/>
  <c r="F131" i="17"/>
  <c r="C134" i="17"/>
  <c r="C136" i="17"/>
  <c r="L162" i="17"/>
  <c r="C130" i="17"/>
  <c r="C133" i="17"/>
  <c r="C135" i="17"/>
  <c r="C139" i="17"/>
  <c r="E130" i="17"/>
  <c r="E132" i="17"/>
  <c r="E134" i="17"/>
  <c r="E136" i="17"/>
  <c r="E138" i="17"/>
  <c r="E146" i="17"/>
  <c r="F141" i="17"/>
  <c r="F145" i="17"/>
  <c r="F149" i="17"/>
  <c r="F153" i="17"/>
  <c r="F130" i="17"/>
  <c r="F134" i="17"/>
  <c r="F136" i="17"/>
  <c r="E141" i="17"/>
  <c r="E145" i="17"/>
  <c r="E149" i="17"/>
  <c r="E153" i="17"/>
  <c r="L157" i="17"/>
  <c r="L158" i="17"/>
  <c r="F139" i="17"/>
  <c r="F140" i="17"/>
  <c r="F144" i="17"/>
  <c r="F148" i="17"/>
  <c r="F152" i="17"/>
  <c r="E140" i="17"/>
  <c r="E144" i="17"/>
  <c r="E148" i="17"/>
  <c r="E152" i="17"/>
  <c r="D93" i="5"/>
  <c r="E93" i="5"/>
  <c r="F93" i="5"/>
  <c r="G93" i="5"/>
  <c r="H93" i="5"/>
  <c r="I93" i="5"/>
  <c r="J93" i="5"/>
  <c r="K93" i="5"/>
  <c r="L93" i="5"/>
  <c r="M93" i="5"/>
  <c r="N93" i="5"/>
  <c r="O93" i="5"/>
  <c r="P93" i="5"/>
  <c r="Q93" i="5"/>
  <c r="R93" i="5"/>
  <c r="S93" i="5"/>
  <c r="T93" i="5"/>
  <c r="U93" i="5"/>
  <c r="V93" i="5"/>
  <c r="W93" i="5"/>
  <c r="X93" i="5"/>
  <c r="Y93" i="5"/>
  <c r="Z93" i="5"/>
  <c r="AA93" i="5"/>
  <c r="AB93" i="5"/>
  <c r="AC93" i="5"/>
  <c r="D94" i="5"/>
  <c r="E94" i="5"/>
  <c r="F94" i="5"/>
  <c r="G94" i="5"/>
  <c r="H94" i="5"/>
  <c r="I94" i="5"/>
  <c r="J94" i="5"/>
  <c r="K94" i="5"/>
  <c r="L94" i="5"/>
  <c r="M94" i="5"/>
  <c r="N94" i="5"/>
  <c r="O94" i="5"/>
  <c r="P94" i="5"/>
  <c r="Q94" i="5"/>
  <c r="R94" i="5"/>
  <c r="S94" i="5"/>
  <c r="T94" i="5"/>
  <c r="U94" i="5"/>
  <c r="V94" i="5"/>
  <c r="W94" i="5"/>
  <c r="X94" i="5"/>
  <c r="Y94" i="5"/>
  <c r="Z94" i="5"/>
  <c r="AA94" i="5"/>
  <c r="AB94" i="5"/>
  <c r="AC94" i="5"/>
  <c r="D95" i="5"/>
  <c r="E95" i="5"/>
  <c r="F95" i="5"/>
  <c r="G95" i="5"/>
  <c r="H95" i="5"/>
  <c r="I95" i="5"/>
  <c r="J95" i="5"/>
  <c r="K95" i="5"/>
  <c r="L95" i="5"/>
  <c r="M95" i="5"/>
  <c r="N95" i="5"/>
  <c r="O95" i="5"/>
  <c r="P95" i="5"/>
  <c r="Q95" i="5"/>
  <c r="R95" i="5"/>
  <c r="S95" i="5"/>
  <c r="T95" i="5"/>
  <c r="U95" i="5"/>
  <c r="V95" i="5"/>
  <c r="W95" i="5"/>
  <c r="X95" i="5"/>
  <c r="Y95" i="5"/>
  <c r="Z95" i="5"/>
  <c r="AA95" i="5"/>
  <c r="AB95" i="5"/>
  <c r="AC95" i="5"/>
  <c r="D96" i="5"/>
  <c r="E96" i="5"/>
  <c r="F96" i="5"/>
  <c r="G96" i="5"/>
  <c r="H96" i="5"/>
  <c r="I96" i="5"/>
  <c r="J96" i="5"/>
  <c r="K96" i="5"/>
  <c r="L96" i="5"/>
  <c r="M96" i="5"/>
  <c r="N96" i="5"/>
  <c r="O96" i="5"/>
  <c r="P96" i="5"/>
  <c r="Q96" i="5"/>
  <c r="R96" i="5"/>
  <c r="S96" i="5"/>
  <c r="T96" i="5"/>
  <c r="U96" i="5"/>
  <c r="V96" i="5"/>
  <c r="W96" i="5"/>
  <c r="X96" i="5"/>
  <c r="Y96" i="5"/>
  <c r="Z96" i="5"/>
  <c r="AA96" i="5"/>
  <c r="AB96" i="5"/>
  <c r="AC96" i="5"/>
  <c r="D97" i="5"/>
  <c r="E97" i="5"/>
  <c r="F97" i="5"/>
  <c r="G97" i="5"/>
  <c r="H97" i="5"/>
  <c r="I97" i="5"/>
  <c r="J97" i="5"/>
  <c r="K97" i="5"/>
  <c r="L97" i="5"/>
  <c r="M97" i="5"/>
  <c r="N97" i="5"/>
  <c r="O97" i="5"/>
  <c r="P97" i="5"/>
  <c r="Q97" i="5"/>
  <c r="R97" i="5"/>
  <c r="S97" i="5"/>
  <c r="T97" i="5"/>
  <c r="U97" i="5"/>
  <c r="V97" i="5"/>
  <c r="W97" i="5"/>
  <c r="X97" i="5"/>
  <c r="Y97" i="5"/>
  <c r="Z97" i="5"/>
  <c r="AA97" i="5"/>
  <c r="AB97" i="5"/>
  <c r="AC97" i="5"/>
  <c r="D98" i="5"/>
  <c r="E98" i="5"/>
  <c r="F98" i="5"/>
  <c r="G98" i="5"/>
  <c r="H98" i="5"/>
  <c r="I98" i="5"/>
  <c r="J98" i="5"/>
  <c r="K98" i="5"/>
  <c r="L98" i="5"/>
  <c r="M98" i="5"/>
  <c r="N98" i="5"/>
  <c r="O98" i="5"/>
  <c r="P98" i="5"/>
  <c r="Q98" i="5"/>
  <c r="R98" i="5"/>
  <c r="S98" i="5"/>
  <c r="T98" i="5"/>
  <c r="U98" i="5"/>
  <c r="V98" i="5"/>
  <c r="W98" i="5"/>
  <c r="X98" i="5"/>
  <c r="Y98" i="5"/>
  <c r="Z98" i="5"/>
  <c r="AA98" i="5"/>
  <c r="AB98" i="5"/>
  <c r="AC98" i="5"/>
  <c r="D99" i="5"/>
  <c r="E99" i="5"/>
  <c r="F99" i="5"/>
  <c r="G99" i="5"/>
  <c r="H99" i="5"/>
  <c r="I99" i="5"/>
  <c r="J99" i="5"/>
  <c r="K99" i="5"/>
  <c r="L99" i="5"/>
  <c r="M99" i="5"/>
  <c r="N99" i="5"/>
  <c r="O99" i="5"/>
  <c r="P99" i="5"/>
  <c r="Q99" i="5"/>
  <c r="R99" i="5"/>
  <c r="S99" i="5"/>
  <c r="T99" i="5"/>
  <c r="U99" i="5"/>
  <c r="V99" i="5"/>
  <c r="W99" i="5"/>
  <c r="X99" i="5"/>
  <c r="Y99" i="5"/>
  <c r="Z99" i="5"/>
  <c r="AA99" i="5"/>
  <c r="AB99" i="5"/>
  <c r="AC99" i="5"/>
  <c r="D100" i="5"/>
  <c r="E100" i="5"/>
  <c r="F100" i="5"/>
  <c r="G100" i="5"/>
  <c r="H100" i="5"/>
  <c r="I100" i="5"/>
  <c r="J100" i="5"/>
  <c r="K100" i="5"/>
  <c r="L100" i="5"/>
  <c r="M100" i="5"/>
  <c r="N100" i="5"/>
  <c r="O100" i="5"/>
  <c r="P100" i="5"/>
  <c r="Q100" i="5"/>
  <c r="R100" i="5"/>
  <c r="S100" i="5"/>
  <c r="T100" i="5"/>
  <c r="U100" i="5"/>
  <c r="V100" i="5"/>
  <c r="W100" i="5"/>
  <c r="X100" i="5"/>
  <c r="Y100" i="5"/>
  <c r="Z100" i="5"/>
  <c r="AA100" i="5"/>
  <c r="AB100" i="5"/>
  <c r="AC100" i="5"/>
  <c r="D101" i="5"/>
  <c r="E101" i="5"/>
  <c r="F101" i="5"/>
  <c r="G101" i="5"/>
  <c r="H101" i="5"/>
  <c r="I101" i="5"/>
  <c r="J101" i="5"/>
  <c r="K101" i="5"/>
  <c r="L101" i="5"/>
  <c r="M101" i="5"/>
  <c r="N101" i="5"/>
  <c r="O101" i="5"/>
  <c r="P101" i="5"/>
  <c r="Q101" i="5"/>
  <c r="R101" i="5"/>
  <c r="S101" i="5"/>
  <c r="T101" i="5"/>
  <c r="U101" i="5"/>
  <c r="V101" i="5"/>
  <c r="W101" i="5"/>
  <c r="X101" i="5"/>
  <c r="Y101" i="5"/>
  <c r="Z101" i="5"/>
  <c r="AA101" i="5"/>
  <c r="AB101" i="5"/>
  <c r="AC101" i="5"/>
  <c r="D102" i="5"/>
  <c r="E102" i="5"/>
  <c r="F102" i="5"/>
  <c r="G102" i="5"/>
  <c r="H102" i="5"/>
  <c r="I102" i="5"/>
  <c r="J102" i="5"/>
  <c r="K102" i="5"/>
  <c r="L102" i="5"/>
  <c r="M102" i="5"/>
  <c r="N102" i="5"/>
  <c r="O102" i="5"/>
  <c r="P102" i="5"/>
  <c r="Q102" i="5"/>
  <c r="R102" i="5"/>
  <c r="S102" i="5"/>
  <c r="T102" i="5"/>
  <c r="U102" i="5"/>
  <c r="V102" i="5"/>
  <c r="W102" i="5"/>
  <c r="X102" i="5"/>
  <c r="Y102" i="5"/>
  <c r="Z102" i="5"/>
  <c r="AA102" i="5"/>
  <c r="AB102" i="5"/>
  <c r="AC102" i="5"/>
  <c r="D103" i="5"/>
  <c r="E103" i="5"/>
  <c r="F103" i="5"/>
  <c r="G103" i="5"/>
  <c r="H103" i="5"/>
  <c r="I103" i="5"/>
  <c r="J103" i="5"/>
  <c r="K103" i="5"/>
  <c r="L103" i="5"/>
  <c r="M103" i="5"/>
  <c r="N103" i="5"/>
  <c r="O103" i="5"/>
  <c r="P103" i="5"/>
  <c r="Q103" i="5"/>
  <c r="R103" i="5"/>
  <c r="S103" i="5"/>
  <c r="T103" i="5"/>
  <c r="U103" i="5"/>
  <c r="V103" i="5"/>
  <c r="W103" i="5"/>
  <c r="X103" i="5"/>
  <c r="Y103" i="5"/>
  <c r="Z103" i="5"/>
  <c r="AA103" i="5"/>
  <c r="AB103" i="5"/>
  <c r="AC103" i="5"/>
  <c r="D104" i="5"/>
  <c r="E104" i="5"/>
  <c r="F104" i="5"/>
  <c r="G104" i="5"/>
  <c r="H104" i="5"/>
  <c r="I104" i="5"/>
  <c r="J104" i="5"/>
  <c r="K104" i="5"/>
  <c r="L104" i="5"/>
  <c r="M104" i="5"/>
  <c r="N104" i="5"/>
  <c r="O104" i="5"/>
  <c r="P104" i="5"/>
  <c r="Q104" i="5"/>
  <c r="R104" i="5"/>
  <c r="S104" i="5"/>
  <c r="T104" i="5"/>
  <c r="U104" i="5"/>
  <c r="V104" i="5"/>
  <c r="W104" i="5"/>
  <c r="X104" i="5"/>
  <c r="Y104" i="5"/>
  <c r="Z104" i="5"/>
  <c r="AA104" i="5"/>
  <c r="AB104" i="5"/>
  <c r="AC104" i="5"/>
  <c r="D105" i="5"/>
  <c r="E105" i="5"/>
  <c r="F105" i="5"/>
  <c r="G105" i="5"/>
  <c r="H105" i="5"/>
  <c r="I105" i="5"/>
  <c r="J105" i="5"/>
  <c r="K105" i="5"/>
  <c r="L105" i="5"/>
  <c r="M105" i="5"/>
  <c r="N105" i="5"/>
  <c r="O105" i="5"/>
  <c r="P105" i="5"/>
  <c r="Q105" i="5"/>
  <c r="R105" i="5"/>
  <c r="S105" i="5"/>
  <c r="T105" i="5"/>
  <c r="U105" i="5"/>
  <c r="V105" i="5"/>
  <c r="W105" i="5"/>
  <c r="X105" i="5"/>
  <c r="Y105" i="5"/>
  <c r="Z105" i="5"/>
  <c r="AA105" i="5"/>
  <c r="AB105" i="5"/>
  <c r="AC105" i="5"/>
  <c r="D106" i="5"/>
  <c r="E106" i="5"/>
  <c r="F106" i="5"/>
  <c r="G106" i="5"/>
  <c r="H106" i="5"/>
  <c r="I106" i="5"/>
  <c r="J106" i="5"/>
  <c r="K106" i="5"/>
  <c r="L106" i="5"/>
  <c r="M106" i="5"/>
  <c r="N106" i="5"/>
  <c r="O106" i="5"/>
  <c r="P106" i="5"/>
  <c r="Q106" i="5"/>
  <c r="R106" i="5"/>
  <c r="S106" i="5"/>
  <c r="T106" i="5"/>
  <c r="U106" i="5"/>
  <c r="V106" i="5"/>
  <c r="W106" i="5"/>
  <c r="X106" i="5"/>
  <c r="Y106" i="5"/>
  <c r="Z106" i="5"/>
  <c r="AA106" i="5"/>
  <c r="AB106" i="5"/>
  <c r="AC106" i="5"/>
  <c r="D107" i="5"/>
  <c r="E107" i="5"/>
  <c r="F107" i="5"/>
  <c r="G107" i="5"/>
  <c r="H107" i="5"/>
  <c r="I107" i="5"/>
  <c r="J107" i="5"/>
  <c r="K107" i="5"/>
  <c r="L107" i="5"/>
  <c r="M107" i="5"/>
  <c r="N107" i="5"/>
  <c r="O107" i="5"/>
  <c r="P107" i="5"/>
  <c r="Q107" i="5"/>
  <c r="R107" i="5"/>
  <c r="S107" i="5"/>
  <c r="T107" i="5"/>
  <c r="U107" i="5"/>
  <c r="V107" i="5"/>
  <c r="W107" i="5"/>
  <c r="X107" i="5"/>
  <c r="Y107" i="5"/>
  <c r="Z107" i="5"/>
  <c r="AA107" i="5"/>
  <c r="AB107" i="5"/>
  <c r="AC107" i="5"/>
  <c r="D108" i="5"/>
  <c r="E108" i="5"/>
  <c r="F108" i="5"/>
  <c r="G108" i="5"/>
  <c r="H108" i="5"/>
  <c r="I108" i="5"/>
  <c r="J108" i="5"/>
  <c r="K108" i="5"/>
  <c r="L108" i="5"/>
  <c r="M108" i="5"/>
  <c r="N108" i="5"/>
  <c r="O108" i="5"/>
  <c r="P108" i="5"/>
  <c r="Q108" i="5"/>
  <c r="R108" i="5"/>
  <c r="S108" i="5"/>
  <c r="T108" i="5"/>
  <c r="U108" i="5"/>
  <c r="V108" i="5"/>
  <c r="W108" i="5"/>
  <c r="X108" i="5"/>
  <c r="Y108" i="5"/>
  <c r="Z108" i="5"/>
  <c r="AA108" i="5"/>
  <c r="AB108" i="5"/>
  <c r="AC108" i="5"/>
  <c r="D109" i="5"/>
  <c r="E109" i="5"/>
  <c r="F109" i="5"/>
  <c r="G109" i="5"/>
  <c r="H109" i="5"/>
  <c r="I109" i="5"/>
  <c r="J109" i="5"/>
  <c r="K109" i="5"/>
  <c r="L109" i="5"/>
  <c r="M109" i="5"/>
  <c r="N109" i="5"/>
  <c r="O109" i="5"/>
  <c r="P109" i="5"/>
  <c r="Q109" i="5"/>
  <c r="R109" i="5"/>
  <c r="S109" i="5"/>
  <c r="T109" i="5"/>
  <c r="U109" i="5"/>
  <c r="V109" i="5"/>
  <c r="W109" i="5"/>
  <c r="X109" i="5"/>
  <c r="Y109" i="5"/>
  <c r="Z109" i="5"/>
  <c r="AA109" i="5"/>
  <c r="AB109" i="5"/>
  <c r="AC109" i="5"/>
  <c r="D110" i="5"/>
  <c r="E110" i="5"/>
  <c r="F110" i="5"/>
  <c r="G110" i="5"/>
  <c r="H110" i="5"/>
  <c r="I110" i="5"/>
  <c r="J110" i="5"/>
  <c r="K110" i="5"/>
  <c r="L110" i="5"/>
  <c r="M110" i="5"/>
  <c r="N110" i="5"/>
  <c r="O110" i="5"/>
  <c r="P110" i="5"/>
  <c r="Q110" i="5"/>
  <c r="R110" i="5"/>
  <c r="S110" i="5"/>
  <c r="T110" i="5"/>
  <c r="U110" i="5"/>
  <c r="V110" i="5"/>
  <c r="W110" i="5"/>
  <c r="X110" i="5"/>
  <c r="Y110" i="5"/>
  <c r="Z110" i="5"/>
  <c r="AA110" i="5"/>
  <c r="AB110" i="5"/>
  <c r="AC110" i="5"/>
  <c r="D111" i="5"/>
  <c r="E111" i="5"/>
  <c r="F111" i="5"/>
  <c r="G111" i="5"/>
  <c r="H111" i="5"/>
  <c r="I111" i="5"/>
  <c r="J111" i="5"/>
  <c r="K111" i="5"/>
  <c r="L111" i="5"/>
  <c r="M111" i="5"/>
  <c r="N111" i="5"/>
  <c r="O111" i="5"/>
  <c r="P111" i="5"/>
  <c r="Q111" i="5"/>
  <c r="R111" i="5"/>
  <c r="S111" i="5"/>
  <c r="T111" i="5"/>
  <c r="U111" i="5"/>
  <c r="V111" i="5"/>
  <c r="W111" i="5"/>
  <c r="X111" i="5"/>
  <c r="Y111" i="5"/>
  <c r="Z111" i="5"/>
  <c r="AA111" i="5"/>
  <c r="AB111" i="5"/>
  <c r="AC111" i="5"/>
  <c r="D112" i="5"/>
  <c r="E112" i="5"/>
  <c r="F112" i="5"/>
  <c r="G112" i="5"/>
  <c r="H112" i="5"/>
  <c r="I112" i="5"/>
  <c r="J112" i="5"/>
  <c r="K112" i="5"/>
  <c r="L112" i="5"/>
  <c r="M112" i="5"/>
  <c r="N112" i="5"/>
  <c r="O112" i="5"/>
  <c r="P112" i="5"/>
  <c r="Q112" i="5"/>
  <c r="R112" i="5"/>
  <c r="S112" i="5"/>
  <c r="T112" i="5"/>
  <c r="U112" i="5"/>
  <c r="V112" i="5"/>
  <c r="W112" i="5"/>
  <c r="X112" i="5"/>
  <c r="Y112" i="5"/>
  <c r="Z112" i="5"/>
  <c r="AA112" i="5"/>
  <c r="AB112" i="5"/>
  <c r="AC112" i="5"/>
  <c r="D113" i="5"/>
  <c r="E113" i="5"/>
  <c r="F113" i="5"/>
  <c r="G113" i="5"/>
  <c r="H113" i="5"/>
  <c r="I113" i="5"/>
  <c r="J113" i="5"/>
  <c r="K113" i="5"/>
  <c r="L113" i="5"/>
  <c r="M113" i="5"/>
  <c r="N113" i="5"/>
  <c r="O113" i="5"/>
  <c r="P113" i="5"/>
  <c r="Q113" i="5"/>
  <c r="R113" i="5"/>
  <c r="S113" i="5"/>
  <c r="T113" i="5"/>
  <c r="U113" i="5"/>
  <c r="V113" i="5"/>
  <c r="W113" i="5"/>
  <c r="X113" i="5"/>
  <c r="Y113" i="5"/>
  <c r="Z113" i="5"/>
  <c r="AA113" i="5"/>
  <c r="AB113" i="5"/>
  <c r="AC113" i="5"/>
  <c r="D114" i="5"/>
  <c r="E114" i="5"/>
  <c r="F114" i="5"/>
  <c r="G114" i="5"/>
  <c r="H114" i="5"/>
  <c r="I114" i="5"/>
  <c r="J114" i="5"/>
  <c r="K114" i="5"/>
  <c r="L114" i="5"/>
  <c r="M114" i="5"/>
  <c r="N114" i="5"/>
  <c r="O114" i="5"/>
  <c r="P114" i="5"/>
  <c r="Q114" i="5"/>
  <c r="R114" i="5"/>
  <c r="S114" i="5"/>
  <c r="T114" i="5"/>
  <c r="U114" i="5"/>
  <c r="V114" i="5"/>
  <c r="W114" i="5"/>
  <c r="X114" i="5"/>
  <c r="Y114" i="5"/>
  <c r="Z114" i="5"/>
  <c r="AA114" i="5"/>
  <c r="AB114" i="5"/>
  <c r="AC114" i="5"/>
  <c r="D115" i="5"/>
  <c r="E115" i="5"/>
  <c r="F115" i="5"/>
  <c r="G115" i="5"/>
  <c r="H115" i="5"/>
  <c r="I115" i="5"/>
  <c r="J115" i="5"/>
  <c r="K115" i="5"/>
  <c r="L115" i="5"/>
  <c r="M115" i="5"/>
  <c r="N115" i="5"/>
  <c r="O115" i="5"/>
  <c r="P115" i="5"/>
  <c r="Q115" i="5"/>
  <c r="R115" i="5"/>
  <c r="S115" i="5"/>
  <c r="T115" i="5"/>
  <c r="U115" i="5"/>
  <c r="V115" i="5"/>
  <c r="W115" i="5"/>
  <c r="X115" i="5"/>
  <c r="Y115" i="5"/>
  <c r="Z115" i="5"/>
  <c r="AA115" i="5"/>
  <c r="AB115" i="5"/>
  <c r="AC115" i="5"/>
  <c r="D116" i="5"/>
  <c r="E116" i="5"/>
  <c r="F116" i="5"/>
  <c r="G116" i="5"/>
  <c r="H116" i="5"/>
  <c r="I116" i="5"/>
  <c r="J116" i="5"/>
  <c r="K116" i="5"/>
  <c r="L116" i="5"/>
  <c r="M116" i="5"/>
  <c r="N116" i="5"/>
  <c r="O116" i="5"/>
  <c r="P116" i="5"/>
  <c r="Q116" i="5"/>
  <c r="R116" i="5"/>
  <c r="S116" i="5"/>
  <c r="T116" i="5"/>
  <c r="U116" i="5"/>
  <c r="V116" i="5"/>
  <c r="W116" i="5"/>
  <c r="X116" i="5"/>
  <c r="Y116" i="5"/>
  <c r="Z116" i="5"/>
  <c r="AA116" i="5"/>
  <c r="AB116" i="5"/>
  <c r="AC116" i="5"/>
  <c r="D117" i="5"/>
  <c r="E117" i="5"/>
  <c r="F117" i="5"/>
  <c r="G117" i="5"/>
  <c r="H117" i="5"/>
  <c r="I117" i="5"/>
  <c r="J117" i="5"/>
  <c r="K117" i="5"/>
  <c r="L117" i="5"/>
  <c r="M117" i="5"/>
  <c r="N117" i="5"/>
  <c r="O117" i="5"/>
  <c r="P117" i="5"/>
  <c r="Q117" i="5"/>
  <c r="R117" i="5"/>
  <c r="S117" i="5"/>
  <c r="T117" i="5"/>
  <c r="U117" i="5"/>
  <c r="V117" i="5"/>
  <c r="W117" i="5"/>
  <c r="X117" i="5"/>
  <c r="Y117" i="5"/>
  <c r="Z117" i="5"/>
  <c r="AA117" i="5"/>
  <c r="AB117" i="5"/>
  <c r="AC117" i="5"/>
  <c r="D118" i="5"/>
  <c r="E118" i="5"/>
  <c r="F118" i="5"/>
  <c r="G118" i="5"/>
  <c r="H118" i="5"/>
  <c r="I118" i="5"/>
  <c r="J118" i="5"/>
  <c r="K118" i="5"/>
  <c r="L118" i="5"/>
  <c r="M118" i="5"/>
  <c r="N118" i="5"/>
  <c r="O118" i="5"/>
  <c r="P118" i="5"/>
  <c r="Q118" i="5"/>
  <c r="R118" i="5"/>
  <c r="S118" i="5"/>
  <c r="T118" i="5"/>
  <c r="U118" i="5"/>
  <c r="V118" i="5"/>
  <c r="W118" i="5"/>
  <c r="X118" i="5"/>
  <c r="Y118" i="5"/>
  <c r="Z118" i="5"/>
  <c r="AA118" i="5"/>
  <c r="AB118" i="5"/>
  <c r="AC118" i="5"/>
  <c r="D119" i="5"/>
  <c r="E119" i="5"/>
  <c r="F119" i="5"/>
  <c r="G119" i="5"/>
  <c r="H119" i="5"/>
  <c r="I119" i="5"/>
  <c r="J119" i="5"/>
  <c r="K119" i="5"/>
  <c r="L119" i="5"/>
  <c r="M119" i="5"/>
  <c r="N119" i="5"/>
  <c r="O119" i="5"/>
  <c r="P119" i="5"/>
  <c r="Q119" i="5"/>
  <c r="R119" i="5"/>
  <c r="S119" i="5"/>
  <c r="T119" i="5"/>
  <c r="U119" i="5"/>
  <c r="V119" i="5"/>
  <c r="W119" i="5"/>
  <c r="X119" i="5"/>
  <c r="Y119" i="5"/>
  <c r="Z119" i="5"/>
  <c r="AA119" i="5"/>
  <c r="AB119" i="5"/>
  <c r="AC119" i="5"/>
  <c r="D120" i="5"/>
  <c r="E120" i="5"/>
  <c r="F120" i="5"/>
  <c r="G120" i="5"/>
  <c r="H120" i="5"/>
  <c r="I120" i="5"/>
  <c r="J120" i="5"/>
  <c r="K120" i="5"/>
  <c r="L120" i="5"/>
  <c r="M120" i="5"/>
  <c r="N120" i="5"/>
  <c r="O120" i="5"/>
  <c r="P120" i="5"/>
  <c r="Q120" i="5"/>
  <c r="R120" i="5"/>
  <c r="S120" i="5"/>
  <c r="T120" i="5"/>
  <c r="U120" i="5"/>
  <c r="V120" i="5"/>
  <c r="W120" i="5"/>
  <c r="X120" i="5"/>
  <c r="Y120" i="5"/>
  <c r="Z120" i="5"/>
  <c r="AA120" i="5"/>
  <c r="AB120" i="5"/>
  <c r="AC120" i="5"/>
  <c r="D121" i="5"/>
  <c r="E121" i="5"/>
  <c r="F121" i="5"/>
  <c r="G121" i="5"/>
  <c r="H121" i="5"/>
  <c r="I121" i="5"/>
  <c r="J121" i="5"/>
  <c r="K121" i="5"/>
  <c r="L121" i="5"/>
  <c r="M121" i="5"/>
  <c r="N121" i="5"/>
  <c r="O121" i="5"/>
  <c r="P121" i="5"/>
  <c r="Q121" i="5"/>
  <c r="R121" i="5"/>
  <c r="S121" i="5"/>
  <c r="T121" i="5"/>
  <c r="U121" i="5"/>
  <c r="V121" i="5"/>
  <c r="W121" i="5"/>
  <c r="X121" i="5"/>
  <c r="Y121" i="5"/>
  <c r="Z121" i="5"/>
  <c r="AA121" i="5"/>
  <c r="AB121" i="5"/>
  <c r="AC121" i="5"/>
  <c r="D122" i="5"/>
  <c r="E122" i="5"/>
  <c r="F122" i="5"/>
  <c r="G122" i="5"/>
  <c r="H122" i="5"/>
  <c r="I122" i="5"/>
  <c r="J122" i="5"/>
  <c r="K122" i="5"/>
  <c r="L122" i="5"/>
  <c r="M122" i="5"/>
  <c r="N122" i="5"/>
  <c r="O122" i="5"/>
  <c r="P122" i="5"/>
  <c r="Q122" i="5"/>
  <c r="R122" i="5"/>
  <c r="S122" i="5"/>
  <c r="T122" i="5"/>
  <c r="U122" i="5"/>
  <c r="V122" i="5"/>
  <c r="W122" i="5"/>
  <c r="X122" i="5"/>
  <c r="Y122" i="5"/>
  <c r="Z122" i="5"/>
  <c r="AA122" i="5"/>
  <c r="AB122" i="5"/>
  <c r="AC122" i="5"/>
  <c r="D123" i="5"/>
  <c r="E123" i="5"/>
  <c r="F123" i="5"/>
  <c r="G123" i="5"/>
  <c r="H123" i="5"/>
  <c r="I123" i="5"/>
  <c r="J123" i="5"/>
  <c r="K123" i="5"/>
  <c r="L123" i="5"/>
  <c r="M123" i="5"/>
  <c r="N123" i="5"/>
  <c r="O123" i="5"/>
  <c r="P123" i="5"/>
  <c r="Q123" i="5"/>
  <c r="R123" i="5"/>
  <c r="S123" i="5"/>
  <c r="T123" i="5"/>
  <c r="U123" i="5"/>
  <c r="V123" i="5"/>
  <c r="W123" i="5"/>
  <c r="X123" i="5"/>
  <c r="Y123" i="5"/>
  <c r="Z123" i="5"/>
  <c r="AA123" i="5"/>
  <c r="AB123" i="5"/>
  <c r="AC123" i="5"/>
  <c r="D124" i="5"/>
  <c r="E124" i="5"/>
  <c r="F124" i="5"/>
  <c r="G124" i="5"/>
  <c r="H124" i="5"/>
  <c r="I124" i="5"/>
  <c r="J124" i="5"/>
  <c r="K124" i="5"/>
  <c r="L124" i="5"/>
  <c r="M124" i="5"/>
  <c r="N124" i="5"/>
  <c r="O124" i="5"/>
  <c r="P124" i="5"/>
  <c r="Q124" i="5"/>
  <c r="R124" i="5"/>
  <c r="S124" i="5"/>
  <c r="T124" i="5"/>
  <c r="U124" i="5"/>
  <c r="V124" i="5"/>
  <c r="W124" i="5"/>
  <c r="X124" i="5"/>
  <c r="Y124" i="5"/>
  <c r="Z124" i="5"/>
  <c r="AA124" i="5"/>
  <c r="AB124" i="5"/>
  <c r="AC124"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F153" i="11"/>
  <c r="E153" i="11"/>
  <c r="D153" i="11"/>
  <c r="C153" i="11"/>
  <c r="F152" i="11"/>
  <c r="E152" i="11"/>
  <c r="D152" i="11"/>
  <c r="C152" i="11"/>
  <c r="F151" i="11"/>
  <c r="E151" i="11"/>
  <c r="D151" i="11"/>
  <c r="C151" i="11"/>
  <c r="F150" i="11"/>
  <c r="E150" i="11"/>
  <c r="D150" i="11"/>
  <c r="C150" i="11"/>
  <c r="F149" i="11"/>
  <c r="E149" i="11"/>
  <c r="D149" i="11"/>
  <c r="C149" i="11"/>
  <c r="F148" i="11"/>
  <c r="E148" i="11"/>
  <c r="D148" i="11"/>
  <c r="C148" i="11"/>
  <c r="F147" i="11"/>
  <c r="E147" i="11"/>
  <c r="D147" i="11"/>
  <c r="C147" i="11"/>
  <c r="F146" i="11"/>
  <c r="E146" i="11"/>
  <c r="D146" i="11"/>
  <c r="C146" i="11"/>
  <c r="F145" i="11"/>
  <c r="E145" i="11"/>
  <c r="D145" i="11"/>
  <c r="C145" i="11"/>
  <c r="F144" i="11"/>
  <c r="E144" i="11"/>
  <c r="D144" i="11"/>
  <c r="C144" i="11"/>
  <c r="F143" i="11"/>
  <c r="E143" i="11"/>
  <c r="D143" i="11"/>
  <c r="C143" i="11"/>
  <c r="F142" i="11"/>
  <c r="E142" i="11"/>
  <c r="D142" i="11"/>
  <c r="C142" i="11"/>
  <c r="F141" i="11"/>
  <c r="E141" i="11"/>
  <c r="D141" i="11"/>
  <c r="C141" i="11"/>
  <c r="F140" i="11"/>
  <c r="E140" i="11"/>
  <c r="D140" i="11"/>
  <c r="C140" i="11"/>
  <c r="F139" i="11"/>
  <c r="E139" i="11"/>
  <c r="D139" i="11"/>
  <c r="C139" i="11"/>
  <c r="F138" i="11"/>
  <c r="E138" i="11"/>
  <c r="D138" i="11"/>
  <c r="C138" i="11"/>
  <c r="F137" i="11"/>
  <c r="E137" i="11"/>
  <c r="D137" i="11"/>
  <c r="C137" i="11"/>
  <c r="F136" i="11"/>
  <c r="E136" i="11"/>
  <c r="D136" i="11"/>
  <c r="C136" i="11"/>
  <c r="F135" i="11"/>
  <c r="E135" i="11"/>
  <c r="D135" i="11"/>
  <c r="C135" i="11"/>
  <c r="F134" i="11"/>
  <c r="E134" i="11"/>
  <c r="D134" i="11"/>
  <c r="C134" i="11"/>
  <c r="F133" i="11"/>
  <c r="E133" i="11"/>
  <c r="D133" i="11"/>
  <c r="C133" i="11"/>
  <c r="F132" i="11"/>
  <c r="E132" i="11"/>
  <c r="D132" i="11"/>
  <c r="C132" i="11"/>
  <c r="F131" i="11"/>
  <c r="E131" i="11"/>
  <c r="D131" i="11"/>
  <c r="C131" i="11"/>
  <c r="F130" i="11"/>
  <c r="E130" i="11"/>
  <c r="D130" i="11"/>
  <c r="C130" i="11"/>
  <c r="F129" i="11"/>
  <c r="E129" i="11"/>
  <c r="D129" i="11"/>
  <c r="C129" i="11"/>
  <c r="F153" i="4"/>
  <c r="E153" i="4"/>
  <c r="D153" i="4"/>
  <c r="C153" i="4"/>
  <c r="F152" i="4"/>
  <c r="E152" i="4"/>
  <c r="D152" i="4"/>
  <c r="C152" i="4"/>
  <c r="F151" i="4"/>
  <c r="E151" i="4"/>
  <c r="D151" i="4"/>
  <c r="C151" i="4"/>
  <c r="F150" i="4"/>
  <c r="E150" i="4"/>
  <c r="D150" i="4"/>
  <c r="C150" i="4"/>
  <c r="F149" i="4"/>
  <c r="E149" i="4"/>
  <c r="D149" i="4"/>
  <c r="C149" i="4"/>
  <c r="F148" i="4"/>
  <c r="E148" i="4"/>
  <c r="D148" i="4"/>
  <c r="C148" i="4"/>
  <c r="F147" i="4"/>
  <c r="E147" i="4"/>
  <c r="D147" i="4"/>
  <c r="C147" i="4"/>
  <c r="F146" i="4"/>
  <c r="E146" i="4"/>
  <c r="D146" i="4"/>
  <c r="C146" i="4"/>
  <c r="F145" i="4"/>
  <c r="E145" i="4"/>
  <c r="D145" i="4"/>
  <c r="C145" i="4"/>
  <c r="F144" i="4"/>
  <c r="E144" i="4"/>
  <c r="D144" i="4"/>
  <c r="C144" i="4"/>
  <c r="F143" i="4"/>
  <c r="E143" i="4"/>
  <c r="D143" i="4"/>
  <c r="C143" i="4"/>
  <c r="F142" i="4"/>
  <c r="E142" i="4"/>
  <c r="D142" i="4"/>
  <c r="C142" i="4"/>
  <c r="F141" i="4"/>
  <c r="E141" i="4"/>
  <c r="D141" i="4"/>
  <c r="C141" i="4"/>
  <c r="F140" i="4"/>
  <c r="E140" i="4"/>
  <c r="D140" i="4"/>
  <c r="C140" i="4"/>
  <c r="F139" i="4"/>
  <c r="E139" i="4"/>
  <c r="D139" i="4"/>
  <c r="C139" i="4"/>
  <c r="F138" i="4"/>
  <c r="E138" i="4"/>
  <c r="D138" i="4"/>
  <c r="C138" i="4"/>
  <c r="F137" i="4"/>
  <c r="E137" i="4"/>
  <c r="D137" i="4"/>
  <c r="C137" i="4"/>
  <c r="F136" i="4"/>
  <c r="E136" i="4"/>
  <c r="D136" i="4"/>
  <c r="C136" i="4"/>
  <c r="F135" i="4"/>
  <c r="E135" i="4"/>
  <c r="D135" i="4"/>
  <c r="C135" i="4"/>
  <c r="F134" i="4"/>
  <c r="E134" i="4"/>
  <c r="D134" i="4"/>
  <c r="C134" i="4"/>
  <c r="F133" i="4"/>
  <c r="E133" i="4"/>
  <c r="D133" i="4"/>
  <c r="C133" i="4"/>
  <c r="F132" i="4"/>
  <c r="E132" i="4"/>
  <c r="D132" i="4"/>
  <c r="C132" i="4"/>
  <c r="F131" i="4"/>
  <c r="E131" i="4"/>
  <c r="D131" i="4"/>
  <c r="C131" i="4"/>
  <c r="F130" i="4"/>
  <c r="E130" i="4"/>
  <c r="D130" i="4"/>
  <c r="C130" i="4"/>
  <c r="F129" i="4"/>
  <c r="E129" i="4"/>
  <c r="D129" i="4"/>
  <c r="C129" i="4"/>
  <c r="D150" i="3"/>
  <c r="D146" i="3"/>
  <c r="D125" i="3"/>
  <c r="E125" i="3"/>
  <c r="F125" i="3"/>
  <c r="G125" i="3"/>
  <c r="H125" i="3"/>
  <c r="I125" i="3"/>
  <c r="J125" i="3"/>
  <c r="K125" i="3"/>
  <c r="L125" i="3"/>
  <c r="M125" i="3"/>
  <c r="N125" i="3"/>
  <c r="O125" i="3"/>
  <c r="P125" i="3"/>
  <c r="Q125" i="3"/>
  <c r="R125" i="3"/>
  <c r="S125" i="3"/>
  <c r="T125" i="3"/>
  <c r="U125" i="3"/>
  <c r="V125" i="3"/>
  <c r="W125" i="3"/>
  <c r="D153" i="3" s="1"/>
  <c r="X125" i="3"/>
  <c r="Y125" i="3"/>
  <c r="Z125" i="3"/>
  <c r="AA125" i="3"/>
  <c r="AB125" i="3"/>
  <c r="AC125" i="3"/>
  <c r="E153" i="3" s="1"/>
  <c r="AC124" i="3"/>
  <c r="E152" i="3" s="1"/>
  <c r="AB124" i="3"/>
  <c r="AA124" i="3"/>
  <c r="Z124" i="3"/>
  <c r="Y124" i="3"/>
  <c r="X124" i="3"/>
  <c r="W124" i="3"/>
  <c r="D152" i="3" s="1"/>
  <c r="V124" i="3"/>
  <c r="U124" i="3"/>
  <c r="T124" i="3"/>
  <c r="S124" i="3"/>
  <c r="R124" i="3"/>
  <c r="Q124" i="3"/>
  <c r="P124" i="3"/>
  <c r="O124" i="3"/>
  <c r="N124" i="3"/>
  <c r="M124" i="3"/>
  <c r="L124" i="3"/>
  <c r="K124" i="3"/>
  <c r="J124" i="3"/>
  <c r="I124" i="3"/>
  <c r="H124" i="3"/>
  <c r="G124" i="3"/>
  <c r="F124" i="3"/>
  <c r="E124" i="3"/>
  <c r="D124" i="3"/>
  <c r="AC123" i="3"/>
  <c r="AB123" i="3"/>
  <c r="AA123" i="3"/>
  <c r="Z123" i="3"/>
  <c r="Y123" i="3"/>
  <c r="X123" i="3"/>
  <c r="W123" i="3"/>
  <c r="V123" i="3"/>
  <c r="U123" i="3"/>
  <c r="T123" i="3"/>
  <c r="S123" i="3"/>
  <c r="R123" i="3"/>
  <c r="Q123" i="3"/>
  <c r="P123" i="3"/>
  <c r="O123" i="3"/>
  <c r="N123" i="3"/>
  <c r="M123" i="3"/>
  <c r="L123" i="3"/>
  <c r="K123" i="3"/>
  <c r="J123" i="3"/>
  <c r="I123" i="3"/>
  <c r="H123" i="3"/>
  <c r="G123" i="3"/>
  <c r="F123" i="3"/>
  <c r="E123" i="3"/>
  <c r="D123" i="3"/>
  <c r="AC122" i="3"/>
  <c r="AB122" i="3"/>
  <c r="AA122" i="3"/>
  <c r="Z122" i="3"/>
  <c r="Y122" i="3"/>
  <c r="X122" i="3"/>
  <c r="W122" i="3"/>
  <c r="V122" i="3"/>
  <c r="U122" i="3"/>
  <c r="T122" i="3"/>
  <c r="S122" i="3"/>
  <c r="R122" i="3"/>
  <c r="Q122" i="3"/>
  <c r="P122" i="3"/>
  <c r="O122" i="3"/>
  <c r="N122" i="3"/>
  <c r="M122" i="3"/>
  <c r="L122" i="3"/>
  <c r="K122" i="3"/>
  <c r="J122" i="3"/>
  <c r="I122" i="3"/>
  <c r="H122" i="3"/>
  <c r="G122" i="3"/>
  <c r="F122" i="3"/>
  <c r="E122" i="3"/>
  <c r="D122" i="3"/>
  <c r="AC121" i="3"/>
  <c r="AB121" i="3"/>
  <c r="AA121" i="3"/>
  <c r="Z121" i="3"/>
  <c r="Y121" i="3"/>
  <c r="X121" i="3"/>
  <c r="W121" i="3"/>
  <c r="V121" i="3"/>
  <c r="U121" i="3"/>
  <c r="T121" i="3"/>
  <c r="S121" i="3"/>
  <c r="R121" i="3"/>
  <c r="Q121" i="3"/>
  <c r="P121" i="3"/>
  <c r="O121" i="3"/>
  <c r="N121" i="3"/>
  <c r="M121" i="3"/>
  <c r="L121" i="3"/>
  <c r="K121" i="3"/>
  <c r="J121" i="3"/>
  <c r="I121" i="3"/>
  <c r="H121" i="3"/>
  <c r="G121" i="3"/>
  <c r="F121" i="3"/>
  <c r="E121" i="3"/>
  <c r="D121" i="3"/>
  <c r="AC120" i="3"/>
  <c r="AB120" i="3"/>
  <c r="AA120" i="3"/>
  <c r="Z120" i="3"/>
  <c r="Y120" i="3"/>
  <c r="X120" i="3"/>
  <c r="W120" i="3"/>
  <c r="D149" i="3" s="1"/>
  <c r="V120" i="3"/>
  <c r="U120" i="3"/>
  <c r="T120" i="3"/>
  <c r="S120" i="3"/>
  <c r="R120" i="3"/>
  <c r="Q120" i="3"/>
  <c r="P120" i="3"/>
  <c r="O120" i="3"/>
  <c r="N120" i="3"/>
  <c r="M120" i="3"/>
  <c r="L120" i="3"/>
  <c r="K120" i="3"/>
  <c r="J120" i="3"/>
  <c r="I120" i="3"/>
  <c r="H120" i="3"/>
  <c r="G120" i="3"/>
  <c r="F120" i="3"/>
  <c r="E120" i="3"/>
  <c r="D120" i="3"/>
  <c r="AC119" i="3"/>
  <c r="AB119" i="3"/>
  <c r="AA119" i="3"/>
  <c r="Z119" i="3"/>
  <c r="Y119" i="3"/>
  <c r="X119" i="3"/>
  <c r="W119" i="3"/>
  <c r="E148" i="3" s="1"/>
  <c r="V119" i="3"/>
  <c r="U119" i="3"/>
  <c r="T119" i="3"/>
  <c r="S119" i="3"/>
  <c r="R119" i="3"/>
  <c r="Q119" i="3"/>
  <c r="P119" i="3"/>
  <c r="O119" i="3"/>
  <c r="N119" i="3"/>
  <c r="M119" i="3"/>
  <c r="L119" i="3"/>
  <c r="K119" i="3"/>
  <c r="J119" i="3"/>
  <c r="I119" i="3"/>
  <c r="H119" i="3"/>
  <c r="G119" i="3"/>
  <c r="F119" i="3"/>
  <c r="E119" i="3"/>
  <c r="D119" i="3"/>
  <c r="AC118" i="3"/>
  <c r="AB118" i="3"/>
  <c r="AA118" i="3"/>
  <c r="Z118" i="3"/>
  <c r="Y118" i="3"/>
  <c r="X118" i="3"/>
  <c r="W118" i="3"/>
  <c r="V118" i="3"/>
  <c r="U118" i="3"/>
  <c r="T118" i="3"/>
  <c r="S118" i="3"/>
  <c r="R118" i="3"/>
  <c r="Q118" i="3"/>
  <c r="P118" i="3"/>
  <c r="O118" i="3"/>
  <c r="N118" i="3"/>
  <c r="M118" i="3"/>
  <c r="L118" i="3"/>
  <c r="D147" i="3" s="1"/>
  <c r="K118" i="3"/>
  <c r="J118" i="3"/>
  <c r="I118" i="3"/>
  <c r="H118" i="3"/>
  <c r="G118" i="3"/>
  <c r="F118" i="3"/>
  <c r="E118" i="3"/>
  <c r="D118" i="3"/>
  <c r="AC117" i="3"/>
  <c r="AB117" i="3"/>
  <c r="AA117" i="3"/>
  <c r="Z117" i="3"/>
  <c r="Y117" i="3"/>
  <c r="X117" i="3"/>
  <c r="W117" i="3"/>
  <c r="V117" i="3"/>
  <c r="U117" i="3"/>
  <c r="T117" i="3"/>
  <c r="S117" i="3"/>
  <c r="R117" i="3"/>
  <c r="Q117" i="3"/>
  <c r="P117" i="3"/>
  <c r="O117" i="3"/>
  <c r="N117" i="3"/>
  <c r="M117" i="3"/>
  <c r="L117" i="3"/>
  <c r="K117" i="3"/>
  <c r="J117" i="3"/>
  <c r="I117" i="3"/>
  <c r="H117" i="3"/>
  <c r="G117" i="3"/>
  <c r="F117" i="3"/>
  <c r="E117" i="3"/>
  <c r="D117" i="3"/>
  <c r="AC116" i="3"/>
  <c r="AB116" i="3"/>
  <c r="AA116" i="3"/>
  <c r="Z116" i="3"/>
  <c r="Y116" i="3"/>
  <c r="X116" i="3"/>
  <c r="W116" i="3"/>
  <c r="D145" i="3" s="1"/>
  <c r="V116" i="3"/>
  <c r="U116" i="3"/>
  <c r="T116" i="3"/>
  <c r="S116" i="3"/>
  <c r="R116" i="3"/>
  <c r="Q116" i="3"/>
  <c r="P116" i="3"/>
  <c r="O116" i="3"/>
  <c r="N116" i="3"/>
  <c r="M116" i="3"/>
  <c r="L116" i="3"/>
  <c r="K116" i="3"/>
  <c r="J116" i="3"/>
  <c r="I116" i="3"/>
  <c r="H116" i="3"/>
  <c r="G116" i="3"/>
  <c r="F116" i="3"/>
  <c r="E116" i="3"/>
  <c r="D116" i="3"/>
  <c r="AC115" i="3"/>
  <c r="AB115" i="3"/>
  <c r="AA115" i="3"/>
  <c r="Z115" i="3"/>
  <c r="Y115" i="3"/>
  <c r="X115" i="3"/>
  <c r="W115" i="3"/>
  <c r="E144" i="3" s="1"/>
  <c r="V115" i="3"/>
  <c r="U115" i="3"/>
  <c r="T115" i="3"/>
  <c r="S115" i="3"/>
  <c r="R115" i="3"/>
  <c r="Q115" i="3"/>
  <c r="P115" i="3"/>
  <c r="O115" i="3"/>
  <c r="N115" i="3"/>
  <c r="M115" i="3"/>
  <c r="L115" i="3"/>
  <c r="K115" i="3"/>
  <c r="J115" i="3"/>
  <c r="I115" i="3"/>
  <c r="H115" i="3"/>
  <c r="G115" i="3"/>
  <c r="F115" i="3"/>
  <c r="E115" i="3"/>
  <c r="D115" i="3"/>
  <c r="AC114" i="3"/>
  <c r="AB114" i="3"/>
  <c r="AA114" i="3"/>
  <c r="Z114" i="3"/>
  <c r="Y114" i="3"/>
  <c r="X114" i="3"/>
  <c r="W114" i="3"/>
  <c r="V114" i="3"/>
  <c r="U114" i="3"/>
  <c r="T114" i="3"/>
  <c r="S114" i="3"/>
  <c r="R114" i="3"/>
  <c r="Q114" i="3"/>
  <c r="P114" i="3"/>
  <c r="O114" i="3"/>
  <c r="N114" i="3"/>
  <c r="M114" i="3"/>
  <c r="L114" i="3"/>
  <c r="D143" i="3" s="1"/>
  <c r="K114" i="3"/>
  <c r="J114" i="3"/>
  <c r="I114" i="3"/>
  <c r="H114" i="3"/>
  <c r="G114" i="3"/>
  <c r="F114" i="3"/>
  <c r="E114" i="3"/>
  <c r="D114" i="3"/>
  <c r="AC113" i="3"/>
  <c r="AB113" i="3"/>
  <c r="AA113" i="3"/>
  <c r="Z113" i="3"/>
  <c r="Y113" i="3"/>
  <c r="X113" i="3"/>
  <c r="W113" i="3"/>
  <c r="D142" i="3" s="1"/>
  <c r="V113" i="3"/>
  <c r="U113" i="3"/>
  <c r="T113" i="3"/>
  <c r="S113" i="3"/>
  <c r="R113" i="3"/>
  <c r="Q113" i="3"/>
  <c r="P113" i="3"/>
  <c r="O113" i="3"/>
  <c r="N113" i="3"/>
  <c r="M113" i="3"/>
  <c r="L113" i="3"/>
  <c r="K113" i="3"/>
  <c r="J113" i="3"/>
  <c r="I113" i="3"/>
  <c r="H113" i="3"/>
  <c r="G113" i="3"/>
  <c r="F113" i="3"/>
  <c r="E113" i="3"/>
  <c r="D113" i="3"/>
  <c r="AC112" i="3"/>
  <c r="AB112" i="3"/>
  <c r="AA112" i="3"/>
  <c r="Z112" i="3"/>
  <c r="Y112" i="3"/>
  <c r="X112" i="3"/>
  <c r="W112" i="3"/>
  <c r="D141" i="3" s="1"/>
  <c r="V112" i="3"/>
  <c r="U112" i="3"/>
  <c r="T112" i="3"/>
  <c r="S112" i="3"/>
  <c r="R112" i="3"/>
  <c r="Q112" i="3"/>
  <c r="P112" i="3"/>
  <c r="O112" i="3"/>
  <c r="N112" i="3"/>
  <c r="M112" i="3"/>
  <c r="L112" i="3"/>
  <c r="K112" i="3"/>
  <c r="J112" i="3"/>
  <c r="I112" i="3"/>
  <c r="H112" i="3"/>
  <c r="G112" i="3"/>
  <c r="F112" i="3"/>
  <c r="E112" i="3"/>
  <c r="D112" i="3"/>
  <c r="AC111" i="3"/>
  <c r="AB111" i="3"/>
  <c r="AA111" i="3"/>
  <c r="Z111" i="3"/>
  <c r="Y111" i="3"/>
  <c r="X111" i="3"/>
  <c r="W111" i="3"/>
  <c r="V111" i="3"/>
  <c r="U111" i="3"/>
  <c r="T111" i="3"/>
  <c r="S111" i="3"/>
  <c r="R111" i="3"/>
  <c r="Q111" i="3"/>
  <c r="P111" i="3"/>
  <c r="O111" i="3"/>
  <c r="N111" i="3"/>
  <c r="M111" i="3"/>
  <c r="L111" i="3"/>
  <c r="K111" i="3"/>
  <c r="J111" i="3"/>
  <c r="I111" i="3"/>
  <c r="H111" i="3"/>
  <c r="G111" i="3"/>
  <c r="F111" i="3"/>
  <c r="E111" i="3"/>
  <c r="D111" i="3"/>
  <c r="AC110" i="3"/>
  <c r="AB110" i="3"/>
  <c r="AA110" i="3"/>
  <c r="Z110" i="3"/>
  <c r="Y110" i="3"/>
  <c r="X110" i="3"/>
  <c r="W110" i="3"/>
  <c r="V110" i="3"/>
  <c r="U110" i="3"/>
  <c r="T110" i="3"/>
  <c r="S110" i="3"/>
  <c r="R110" i="3"/>
  <c r="Q110" i="3"/>
  <c r="P110" i="3"/>
  <c r="O110" i="3"/>
  <c r="N110" i="3"/>
  <c r="M110" i="3"/>
  <c r="L110" i="3"/>
  <c r="K110" i="3"/>
  <c r="J110" i="3"/>
  <c r="I110" i="3"/>
  <c r="H110" i="3"/>
  <c r="G110" i="3"/>
  <c r="F110" i="3"/>
  <c r="E110" i="3"/>
  <c r="D110" i="3"/>
  <c r="AC109" i="3"/>
  <c r="AB109" i="3"/>
  <c r="AA109" i="3"/>
  <c r="Z109" i="3"/>
  <c r="Y109" i="3"/>
  <c r="X109" i="3"/>
  <c r="W109" i="3"/>
  <c r="V109" i="3"/>
  <c r="U109" i="3"/>
  <c r="T109" i="3"/>
  <c r="S109" i="3"/>
  <c r="R109" i="3"/>
  <c r="Q109" i="3"/>
  <c r="P109" i="3"/>
  <c r="O109" i="3"/>
  <c r="N109" i="3"/>
  <c r="M109" i="3"/>
  <c r="L109" i="3"/>
  <c r="K109" i="3"/>
  <c r="J109" i="3"/>
  <c r="I109" i="3"/>
  <c r="H109" i="3"/>
  <c r="G109" i="3"/>
  <c r="F109" i="3"/>
  <c r="E109" i="3"/>
  <c r="D109" i="3"/>
  <c r="AC108" i="3"/>
  <c r="AB108" i="3"/>
  <c r="AA108" i="3"/>
  <c r="Z108" i="3"/>
  <c r="Y108" i="3"/>
  <c r="X108" i="3"/>
  <c r="W108" i="3"/>
  <c r="D140" i="3" s="1"/>
  <c r="V108" i="3"/>
  <c r="U108" i="3"/>
  <c r="T108" i="3"/>
  <c r="S108" i="3"/>
  <c r="R108" i="3"/>
  <c r="Q108" i="3"/>
  <c r="P108" i="3"/>
  <c r="O108" i="3"/>
  <c r="N108" i="3"/>
  <c r="M108" i="3"/>
  <c r="L108" i="3"/>
  <c r="K108" i="3"/>
  <c r="J108" i="3"/>
  <c r="I108" i="3"/>
  <c r="H108" i="3"/>
  <c r="G108" i="3"/>
  <c r="F108" i="3"/>
  <c r="E108" i="3"/>
  <c r="D108" i="3"/>
  <c r="AC107" i="3"/>
  <c r="AB107" i="3"/>
  <c r="AA107" i="3"/>
  <c r="Z107" i="3"/>
  <c r="Y107" i="3"/>
  <c r="X107" i="3"/>
  <c r="W107" i="3"/>
  <c r="D139" i="3" s="1"/>
  <c r="V107" i="3"/>
  <c r="U107" i="3"/>
  <c r="T107" i="3"/>
  <c r="S107" i="3"/>
  <c r="R107" i="3"/>
  <c r="Q107" i="3"/>
  <c r="P107" i="3"/>
  <c r="O107" i="3"/>
  <c r="N107" i="3"/>
  <c r="M107" i="3"/>
  <c r="L107" i="3"/>
  <c r="K107" i="3"/>
  <c r="J107" i="3"/>
  <c r="I107" i="3"/>
  <c r="H107" i="3"/>
  <c r="G107" i="3"/>
  <c r="F107" i="3"/>
  <c r="E107" i="3"/>
  <c r="D107" i="3"/>
  <c r="AC106" i="3"/>
  <c r="AB106" i="3"/>
  <c r="AA106" i="3"/>
  <c r="Z106" i="3"/>
  <c r="Y106" i="3"/>
  <c r="X106" i="3"/>
  <c r="W106" i="3"/>
  <c r="V106" i="3"/>
  <c r="U106" i="3"/>
  <c r="T106" i="3"/>
  <c r="S106" i="3"/>
  <c r="R106" i="3"/>
  <c r="Q106" i="3"/>
  <c r="P106" i="3"/>
  <c r="O106" i="3"/>
  <c r="N106" i="3"/>
  <c r="M106" i="3"/>
  <c r="L106" i="3"/>
  <c r="K106" i="3"/>
  <c r="J106" i="3"/>
  <c r="I106" i="3"/>
  <c r="H106" i="3"/>
  <c r="G106" i="3"/>
  <c r="F106" i="3"/>
  <c r="E106" i="3"/>
  <c r="D106" i="3"/>
  <c r="AC105" i="3"/>
  <c r="AB105" i="3"/>
  <c r="AA105" i="3"/>
  <c r="Z105" i="3"/>
  <c r="Y105" i="3"/>
  <c r="X105" i="3"/>
  <c r="W105" i="3"/>
  <c r="D137" i="3" s="1"/>
  <c r="V105" i="3"/>
  <c r="U105" i="3"/>
  <c r="T105" i="3"/>
  <c r="S105" i="3"/>
  <c r="R105" i="3"/>
  <c r="Q105" i="3"/>
  <c r="P105" i="3"/>
  <c r="O105" i="3"/>
  <c r="N105" i="3"/>
  <c r="M105" i="3"/>
  <c r="L105" i="3"/>
  <c r="K105" i="3"/>
  <c r="J105" i="3"/>
  <c r="I105" i="3"/>
  <c r="H105" i="3"/>
  <c r="G105" i="3"/>
  <c r="F105" i="3"/>
  <c r="E105" i="3"/>
  <c r="D105" i="3"/>
  <c r="AC104" i="3"/>
  <c r="AB104" i="3"/>
  <c r="AA104" i="3"/>
  <c r="Z104" i="3"/>
  <c r="Y104" i="3"/>
  <c r="X104" i="3"/>
  <c r="W104" i="3"/>
  <c r="D136" i="3" s="1"/>
  <c r="V104" i="3"/>
  <c r="U104" i="3"/>
  <c r="T104" i="3"/>
  <c r="S104" i="3"/>
  <c r="R104" i="3"/>
  <c r="Q104" i="3"/>
  <c r="P104" i="3"/>
  <c r="O104" i="3"/>
  <c r="N104" i="3"/>
  <c r="M104" i="3"/>
  <c r="L104" i="3"/>
  <c r="K104" i="3"/>
  <c r="J104" i="3"/>
  <c r="I104" i="3"/>
  <c r="H104" i="3"/>
  <c r="G104" i="3"/>
  <c r="F104" i="3"/>
  <c r="E104" i="3"/>
  <c r="D104" i="3"/>
  <c r="AC103" i="3"/>
  <c r="AB103" i="3"/>
  <c r="AA103" i="3"/>
  <c r="Z103" i="3"/>
  <c r="Y103" i="3"/>
  <c r="X103" i="3"/>
  <c r="W103" i="3"/>
  <c r="V103" i="3"/>
  <c r="U103" i="3"/>
  <c r="T103" i="3"/>
  <c r="S103" i="3"/>
  <c r="R103" i="3"/>
  <c r="Q103" i="3"/>
  <c r="P103" i="3"/>
  <c r="O103" i="3"/>
  <c r="N103" i="3"/>
  <c r="M103" i="3"/>
  <c r="L103" i="3"/>
  <c r="K103" i="3"/>
  <c r="J103" i="3"/>
  <c r="I103" i="3"/>
  <c r="H103" i="3"/>
  <c r="G103" i="3"/>
  <c r="F103" i="3"/>
  <c r="E103" i="3"/>
  <c r="D103" i="3"/>
  <c r="AC102" i="3"/>
  <c r="AB102" i="3"/>
  <c r="AA102" i="3"/>
  <c r="Z102" i="3"/>
  <c r="Y102" i="3"/>
  <c r="X102" i="3"/>
  <c r="W102" i="3"/>
  <c r="V102" i="3"/>
  <c r="U102" i="3"/>
  <c r="T102" i="3"/>
  <c r="S102" i="3"/>
  <c r="R102" i="3"/>
  <c r="Q102" i="3"/>
  <c r="P102" i="3"/>
  <c r="O102" i="3"/>
  <c r="N102" i="3"/>
  <c r="M102" i="3"/>
  <c r="L102" i="3"/>
  <c r="K102" i="3"/>
  <c r="J102" i="3"/>
  <c r="I102" i="3"/>
  <c r="H102" i="3"/>
  <c r="G102" i="3"/>
  <c r="F102" i="3"/>
  <c r="E102" i="3"/>
  <c r="D102" i="3"/>
  <c r="AC101" i="3"/>
  <c r="AB101" i="3"/>
  <c r="AA101" i="3"/>
  <c r="Z101" i="3"/>
  <c r="Y101" i="3"/>
  <c r="X101" i="3"/>
  <c r="W101" i="3"/>
  <c r="D135" i="3" s="1"/>
  <c r="V101" i="3"/>
  <c r="U101" i="3"/>
  <c r="T101" i="3"/>
  <c r="S101" i="3"/>
  <c r="R101" i="3"/>
  <c r="Q101" i="3"/>
  <c r="P101" i="3"/>
  <c r="O101" i="3"/>
  <c r="N101" i="3"/>
  <c r="M101" i="3"/>
  <c r="L101" i="3"/>
  <c r="K101" i="3"/>
  <c r="J101" i="3"/>
  <c r="I101" i="3"/>
  <c r="H101" i="3"/>
  <c r="G101" i="3"/>
  <c r="F101" i="3"/>
  <c r="E101" i="3"/>
  <c r="D101" i="3"/>
  <c r="AC100" i="3"/>
  <c r="AB100" i="3"/>
  <c r="AA100" i="3"/>
  <c r="Z100" i="3"/>
  <c r="Y100" i="3"/>
  <c r="X100" i="3"/>
  <c r="W100" i="3"/>
  <c r="V100" i="3"/>
  <c r="U100" i="3"/>
  <c r="T100" i="3"/>
  <c r="S100" i="3"/>
  <c r="R100" i="3"/>
  <c r="Q100" i="3"/>
  <c r="P100" i="3"/>
  <c r="O100" i="3"/>
  <c r="N100" i="3"/>
  <c r="M100" i="3"/>
  <c r="L100" i="3"/>
  <c r="K100" i="3"/>
  <c r="J100" i="3"/>
  <c r="I100" i="3"/>
  <c r="H100" i="3"/>
  <c r="G100" i="3"/>
  <c r="F100" i="3"/>
  <c r="E100" i="3"/>
  <c r="D100" i="3"/>
  <c r="AC99" i="3"/>
  <c r="AB99" i="3"/>
  <c r="AA99" i="3"/>
  <c r="Z99" i="3"/>
  <c r="Y99" i="3"/>
  <c r="X99" i="3"/>
  <c r="W99" i="3"/>
  <c r="D133" i="3" s="1"/>
  <c r="V99" i="3"/>
  <c r="U99" i="3"/>
  <c r="T99" i="3"/>
  <c r="S99" i="3"/>
  <c r="R99" i="3"/>
  <c r="Q99" i="3"/>
  <c r="P99" i="3"/>
  <c r="O99" i="3"/>
  <c r="N99" i="3"/>
  <c r="M99" i="3"/>
  <c r="L99" i="3"/>
  <c r="K99" i="3"/>
  <c r="J99" i="3"/>
  <c r="I99" i="3"/>
  <c r="H99" i="3"/>
  <c r="G99" i="3"/>
  <c r="F99" i="3"/>
  <c r="E99" i="3"/>
  <c r="D99" i="3"/>
  <c r="AC98" i="3"/>
  <c r="AB98" i="3"/>
  <c r="AA98" i="3"/>
  <c r="Z98" i="3"/>
  <c r="Y98" i="3"/>
  <c r="X98" i="3"/>
  <c r="W98" i="3"/>
  <c r="V98" i="3"/>
  <c r="U98" i="3"/>
  <c r="T98" i="3"/>
  <c r="S98" i="3"/>
  <c r="R98" i="3"/>
  <c r="Q98" i="3"/>
  <c r="P98" i="3"/>
  <c r="O98" i="3"/>
  <c r="N98" i="3"/>
  <c r="M98" i="3"/>
  <c r="L98" i="3"/>
  <c r="K98" i="3"/>
  <c r="J98" i="3"/>
  <c r="I98" i="3"/>
  <c r="H98" i="3"/>
  <c r="G98" i="3"/>
  <c r="F98" i="3"/>
  <c r="E98" i="3"/>
  <c r="D98" i="3"/>
  <c r="AC97" i="3"/>
  <c r="AB97" i="3"/>
  <c r="AA97" i="3"/>
  <c r="Z97" i="3"/>
  <c r="Y97" i="3"/>
  <c r="X97" i="3"/>
  <c r="W97" i="3"/>
  <c r="E132" i="3" s="1"/>
  <c r="V97" i="3"/>
  <c r="U97" i="3"/>
  <c r="T97" i="3"/>
  <c r="S97" i="3"/>
  <c r="R97" i="3"/>
  <c r="Q97" i="3"/>
  <c r="P97" i="3"/>
  <c r="O97" i="3"/>
  <c r="N97" i="3"/>
  <c r="M97" i="3"/>
  <c r="L97" i="3"/>
  <c r="K97" i="3"/>
  <c r="J97" i="3"/>
  <c r="I97" i="3"/>
  <c r="H97" i="3"/>
  <c r="G97" i="3"/>
  <c r="F97" i="3"/>
  <c r="E97" i="3"/>
  <c r="D97" i="3"/>
  <c r="AC96" i="3"/>
  <c r="AB96" i="3"/>
  <c r="AA96" i="3"/>
  <c r="Z96" i="3"/>
  <c r="Y96" i="3"/>
  <c r="X96" i="3"/>
  <c r="W96" i="3"/>
  <c r="V96" i="3"/>
  <c r="U96" i="3"/>
  <c r="T96" i="3"/>
  <c r="S96" i="3"/>
  <c r="R96" i="3"/>
  <c r="Q96" i="3"/>
  <c r="P96" i="3"/>
  <c r="O96" i="3"/>
  <c r="N96" i="3"/>
  <c r="M96" i="3"/>
  <c r="L96" i="3"/>
  <c r="D131" i="3" s="1"/>
  <c r="K96" i="3"/>
  <c r="J96" i="3"/>
  <c r="I96" i="3"/>
  <c r="H96" i="3"/>
  <c r="G96" i="3"/>
  <c r="F96" i="3"/>
  <c r="E96" i="3"/>
  <c r="D96" i="3"/>
  <c r="AC95" i="3"/>
  <c r="AB95" i="3"/>
  <c r="AA95" i="3"/>
  <c r="Z95" i="3"/>
  <c r="Y95" i="3"/>
  <c r="X95" i="3"/>
  <c r="W95" i="3"/>
  <c r="D130" i="3" s="1"/>
  <c r="V95" i="3"/>
  <c r="U95" i="3"/>
  <c r="T95" i="3"/>
  <c r="S95" i="3"/>
  <c r="R95" i="3"/>
  <c r="Q95" i="3"/>
  <c r="P95" i="3"/>
  <c r="O95" i="3"/>
  <c r="N95" i="3"/>
  <c r="M95" i="3"/>
  <c r="L95" i="3"/>
  <c r="K95" i="3"/>
  <c r="J95" i="3"/>
  <c r="I95" i="3"/>
  <c r="H95" i="3"/>
  <c r="G95" i="3"/>
  <c r="F95" i="3"/>
  <c r="E95" i="3"/>
  <c r="D95" i="3"/>
  <c r="E142" i="3"/>
  <c r="E143" i="3"/>
  <c r="E146" i="3"/>
  <c r="E147" i="3"/>
  <c r="E150" i="3"/>
  <c r="E151" i="3"/>
  <c r="D151" i="3" l="1"/>
  <c r="E149" i="3"/>
  <c r="E145" i="3"/>
  <c r="D132" i="3"/>
  <c r="D144" i="3"/>
  <c r="D148" i="3"/>
  <c r="D134" i="3"/>
  <c r="D138" i="3"/>
  <c r="AC43" i="12"/>
  <c r="AB43" i="12"/>
  <c r="AA43" i="12"/>
  <c r="Z43" i="12"/>
  <c r="Y43" i="12"/>
  <c r="X43" i="12"/>
  <c r="W43" i="12"/>
  <c r="V43" i="12"/>
  <c r="U43" i="12"/>
  <c r="T43" i="12"/>
  <c r="S43" i="12"/>
  <c r="R43" i="12"/>
  <c r="Q43" i="12"/>
  <c r="P43" i="12"/>
  <c r="O43" i="12"/>
  <c r="N43" i="12"/>
  <c r="M43" i="12"/>
  <c r="L43" i="12"/>
  <c r="K43" i="12"/>
  <c r="J43" i="12"/>
  <c r="I43" i="12"/>
  <c r="H43" i="12"/>
  <c r="G43" i="12"/>
  <c r="F43" i="12"/>
  <c r="E43" i="12"/>
  <c r="D43" i="12"/>
  <c r="C43" i="12"/>
  <c r="AC42" i="12"/>
  <c r="AB42" i="12"/>
  <c r="AA42" i="12"/>
  <c r="Z42" i="12"/>
  <c r="Y42" i="12"/>
  <c r="X42" i="12"/>
  <c r="W42" i="12"/>
  <c r="V42" i="12"/>
  <c r="U42" i="12"/>
  <c r="T42" i="12"/>
  <c r="S42" i="12"/>
  <c r="R42" i="12"/>
  <c r="Q42" i="12"/>
  <c r="P42" i="12"/>
  <c r="O42" i="12"/>
  <c r="N42" i="12"/>
  <c r="M42" i="12"/>
  <c r="L42" i="12"/>
  <c r="K42" i="12"/>
  <c r="J42" i="12"/>
  <c r="I42" i="12"/>
  <c r="H42" i="12"/>
  <c r="G42" i="12"/>
  <c r="F42" i="12"/>
  <c r="E42" i="12"/>
  <c r="D42" i="12"/>
  <c r="C42" i="12"/>
  <c r="AC41" i="12"/>
  <c r="AB41" i="12"/>
  <c r="AA41" i="12"/>
  <c r="Z41" i="12"/>
  <c r="Y41" i="12"/>
  <c r="X41" i="12"/>
  <c r="W41" i="12"/>
  <c r="V41" i="12"/>
  <c r="U41" i="12"/>
  <c r="T41" i="12"/>
  <c r="S41" i="12"/>
  <c r="R41" i="12"/>
  <c r="Q41" i="12"/>
  <c r="P41" i="12"/>
  <c r="O41" i="12"/>
  <c r="N41" i="12"/>
  <c r="M41" i="12"/>
  <c r="L41" i="12"/>
  <c r="K41" i="12"/>
  <c r="J41" i="12"/>
  <c r="I41" i="12"/>
  <c r="H41" i="12"/>
  <c r="G41" i="12"/>
  <c r="F41" i="12"/>
  <c r="E41" i="12"/>
  <c r="D41" i="12"/>
  <c r="C41" i="12"/>
  <c r="AC40" i="12"/>
  <c r="AB40" i="12"/>
  <c r="AA40" i="12"/>
  <c r="Z40" i="12"/>
  <c r="Y40" i="12"/>
  <c r="X40" i="12"/>
  <c r="W40" i="12"/>
  <c r="V40" i="12"/>
  <c r="U40" i="12"/>
  <c r="T40" i="12"/>
  <c r="S40" i="12"/>
  <c r="R40" i="12"/>
  <c r="Q40" i="12"/>
  <c r="P40" i="12"/>
  <c r="O40" i="12"/>
  <c r="N40" i="12"/>
  <c r="M40" i="12"/>
  <c r="L40" i="12"/>
  <c r="K40" i="12"/>
  <c r="J40" i="12"/>
  <c r="I40" i="12"/>
  <c r="H40" i="12"/>
  <c r="G40" i="12"/>
  <c r="F40" i="12"/>
  <c r="E40" i="12"/>
  <c r="D40" i="12"/>
  <c r="C40" i="12"/>
  <c r="AC39" i="12"/>
  <c r="AB39" i="12"/>
  <c r="AA39" i="12"/>
  <c r="Z39" i="12"/>
  <c r="Y39" i="12"/>
  <c r="X39" i="12"/>
  <c r="W39" i="12"/>
  <c r="V39" i="12"/>
  <c r="U39" i="12"/>
  <c r="T39" i="12"/>
  <c r="S39" i="12"/>
  <c r="R39" i="12"/>
  <c r="Q39" i="12"/>
  <c r="P39" i="12"/>
  <c r="O39" i="12"/>
  <c r="N39" i="12"/>
  <c r="M39" i="12"/>
  <c r="L39" i="12"/>
  <c r="K39" i="12"/>
  <c r="J39" i="12"/>
  <c r="I39" i="12"/>
  <c r="H39" i="12"/>
  <c r="G39" i="12"/>
  <c r="F39" i="12"/>
  <c r="E39" i="12"/>
  <c r="D39" i="12"/>
  <c r="C39" i="12"/>
  <c r="AC38" i="12"/>
  <c r="AB38" i="12"/>
  <c r="AA38" i="12"/>
  <c r="Z38" i="12"/>
  <c r="Y38" i="12"/>
  <c r="X38" i="12"/>
  <c r="W38" i="12"/>
  <c r="V38" i="12"/>
  <c r="U38" i="12"/>
  <c r="T38" i="12"/>
  <c r="S38" i="12"/>
  <c r="R38" i="12"/>
  <c r="Q38" i="12"/>
  <c r="P38" i="12"/>
  <c r="O38" i="12"/>
  <c r="N38" i="12"/>
  <c r="M38" i="12"/>
  <c r="L38" i="12"/>
  <c r="K38" i="12"/>
  <c r="J38" i="12"/>
  <c r="I38" i="12"/>
  <c r="H38" i="12"/>
  <c r="G38" i="12"/>
  <c r="F38" i="12"/>
  <c r="E38" i="12"/>
  <c r="D38" i="12"/>
  <c r="C38" i="12"/>
  <c r="AC37" i="12"/>
  <c r="AB37" i="12"/>
  <c r="AA37" i="12"/>
  <c r="Z37" i="12"/>
  <c r="Y37" i="12"/>
  <c r="X37" i="12"/>
  <c r="W37" i="12"/>
  <c r="V37" i="12"/>
  <c r="U37" i="12"/>
  <c r="T37" i="12"/>
  <c r="S37" i="12"/>
  <c r="R37" i="12"/>
  <c r="Q37" i="12"/>
  <c r="P37" i="12"/>
  <c r="O37" i="12"/>
  <c r="N37" i="12"/>
  <c r="M37" i="12"/>
  <c r="L37" i="12"/>
  <c r="K37" i="12"/>
  <c r="J37" i="12"/>
  <c r="I37" i="12"/>
  <c r="H37" i="12"/>
  <c r="G37" i="12"/>
  <c r="F37" i="12"/>
  <c r="E37" i="12"/>
  <c r="D37" i="12"/>
  <c r="C37" i="12"/>
  <c r="AC36" i="12"/>
  <c r="AB36" i="12"/>
  <c r="AA36" i="12"/>
  <c r="Z36" i="12"/>
  <c r="Y36" i="12"/>
  <c r="X36" i="12"/>
  <c r="W36" i="12"/>
  <c r="V36" i="12"/>
  <c r="U36" i="12"/>
  <c r="T36" i="12"/>
  <c r="S36" i="12"/>
  <c r="R36" i="12"/>
  <c r="Q36" i="12"/>
  <c r="P36" i="12"/>
  <c r="O36" i="12"/>
  <c r="N36" i="12"/>
  <c r="M36" i="12"/>
  <c r="L36" i="12"/>
  <c r="K36" i="12"/>
  <c r="J36" i="12"/>
  <c r="I36" i="12"/>
  <c r="H36" i="12"/>
  <c r="G36" i="12"/>
  <c r="F36" i="12"/>
  <c r="E36" i="12"/>
  <c r="D36" i="12"/>
  <c r="C36" i="12"/>
  <c r="AC35" i="12"/>
  <c r="AB35" i="12"/>
  <c r="AA35" i="12"/>
  <c r="Z35" i="12"/>
  <c r="Y35" i="12"/>
  <c r="X35" i="12"/>
  <c r="W35" i="12"/>
  <c r="V35" i="12"/>
  <c r="U35" i="12"/>
  <c r="T35" i="12"/>
  <c r="S35" i="12"/>
  <c r="R35" i="12"/>
  <c r="Q35" i="12"/>
  <c r="P35" i="12"/>
  <c r="O35" i="12"/>
  <c r="N35" i="12"/>
  <c r="M35" i="12"/>
  <c r="L35" i="12"/>
  <c r="K35" i="12"/>
  <c r="J35" i="12"/>
  <c r="I35" i="12"/>
  <c r="H35" i="12"/>
  <c r="G35" i="12"/>
  <c r="F35" i="12"/>
  <c r="E35" i="12"/>
  <c r="D35" i="12"/>
  <c r="C35" i="12"/>
  <c r="AC34" i="12"/>
  <c r="AB34" i="12"/>
  <c r="AA34" i="12"/>
  <c r="Z34" i="12"/>
  <c r="Y34" i="12"/>
  <c r="X34" i="12"/>
  <c r="W34" i="12"/>
  <c r="V34" i="12"/>
  <c r="U34" i="12"/>
  <c r="T34" i="12"/>
  <c r="S34" i="12"/>
  <c r="R34" i="12"/>
  <c r="Q34" i="12"/>
  <c r="P34" i="12"/>
  <c r="O34" i="12"/>
  <c r="N34" i="12"/>
  <c r="M34" i="12"/>
  <c r="L34" i="12"/>
  <c r="K34" i="12"/>
  <c r="J34" i="12"/>
  <c r="I34" i="12"/>
  <c r="H34" i="12"/>
  <c r="G34" i="12"/>
  <c r="F34" i="12"/>
  <c r="E34" i="12"/>
  <c r="D34" i="12"/>
  <c r="C34" i="12"/>
  <c r="AC33" i="12"/>
  <c r="AB33" i="12"/>
  <c r="AA33" i="12"/>
  <c r="Z33" i="12"/>
  <c r="Y33" i="12"/>
  <c r="X33" i="12"/>
  <c r="W33" i="12"/>
  <c r="V33" i="12"/>
  <c r="U33" i="12"/>
  <c r="T33" i="12"/>
  <c r="S33" i="12"/>
  <c r="R33" i="12"/>
  <c r="Q33" i="12"/>
  <c r="P33" i="12"/>
  <c r="O33" i="12"/>
  <c r="N33" i="12"/>
  <c r="M33" i="12"/>
  <c r="L33" i="12"/>
  <c r="K33" i="12"/>
  <c r="J33" i="12"/>
  <c r="I33" i="12"/>
  <c r="H33" i="12"/>
  <c r="G33" i="12"/>
  <c r="F33" i="12"/>
  <c r="E33" i="12"/>
  <c r="D33" i="12"/>
  <c r="C33" i="12"/>
  <c r="AC32" i="12"/>
  <c r="AB32" i="12"/>
  <c r="AA32" i="12"/>
  <c r="Z32" i="12"/>
  <c r="Y32" i="12"/>
  <c r="X32" i="12"/>
  <c r="W32" i="12"/>
  <c r="V32" i="12"/>
  <c r="U32" i="12"/>
  <c r="T32" i="12"/>
  <c r="S32" i="12"/>
  <c r="R32" i="12"/>
  <c r="Q32" i="12"/>
  <c r="P32" i="12"/>
  <c r="O32" i="12"/>
  <c r="N32" i="12"/>
  <c r="M32" i="12"/>
  <c r="L32" i="12"/>
  <c r="K32" i="12"/>
  <c r="J32" i="12"/>
  <c r="I32" i="12"/>
  <c r="H32" i="12"/>
  <c r="G32" i="12"/>
  <c r="F32" i="12"/>
  <c r="E32" i="12"/>
  <c r="D32" i="12"/>
  <c r="C32"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C31" i="12"/>
  <c r="D30" i="12"/>
  <c r="E30" i="12"/>
  <c r="F30" i="12"/>
  <c r="G30" i="12"/>
  <c r="H30" i="12"/>
  <c r="I30" i="12"/>
  <c r="J30" i="12"/>
  <c r="K30" i="12"/>
  <c r="L30" i="12"/>
  <c r="M30" i="12"/>
  <c r="N30" i="12"/>
  <c r="O30" i="12"/>
  <c r="P30" i="12"/>
  <c r="Q30" i="12"/>
  <c r="R30" i="12"/>
  <c r="S30" i="12"/>
  <c r="T30" i="12"/>
  <c r="U30" i="12"/>
  <c r="V30" i="12"/>
  <c r="W30" i="12"/>
  <c r="X30" i="12"/>
  <c r="Y30" i="12"/>
  <c r="Z30" i="12"/>
  <c r="AA30" i="12"/>
  <c r="AB30" i="12"/>
  <c r="AC30" i="12"/>
  <c r="C30" i="12"/>
  <c r="C13" i="12"/>
  <c r="C14" i="12"/>
  <c r="C15" i="12"/>
  <c r="C16" i="12"/>
  <c r="C17" i="12"/>
  <c r="C18" i="12"/>
  <c r="C19" i="12"/>
  <c r="C20" i="12"/>
  <c r="C21" i="12"/>
  <c r="C22" i="12"/>
  <c r="C23" i="12"/>
  <c r="C24" i="12"/>
  <c r="C25" i="12"/>
  <c r="C26" i="12"/>
  <c r="C27" i="12"/>
  <c r="C28" i="12"/>
  <c r="C29" i="12"/>
  <c r="D59" i="12"/>
  <c r="E59" i="12"/>
  <c r="F59" i="12"/>
  <c r="G59" i="12"/>
  <c r="H59" i="12"/>
  <c r="I59" i="12"/>
  <c r="J59" i="12"/>
  <c r="K59" i="12"/>
  <c r="L59" i="12"/>
  <c r="M59" i="12"/>
  <c r="N59" i="12"/>
  <c r="O59" i="12"/>
  <c r="P59" i="12"/>
  <c r="Q59" i="12"/>
  <c r="R59" i="12"/>
  <c r="S59" i="12"/>
  <c r="T59" i="12"/>
  <c r="U59" i="12"/>
  <c r="V59" i="12"/>
  <c r="W59" i="12"/>
  <c r="X59" i="12"/>
  <c r="Y59" i="12"/>
  <c r="Z59" i="12"/>
  <c r="AA59" i="12"/>
  <c r="AB59" i="12"/>
  <c r="AC59" i="12"/>
  <c r="D60" i="12"/>
  <c r="E60" i="12"/>
  <c r="F60" i="12"/>
  <c r="G60" i="12"/>
  <c r="H60" i="12"/>
  <c r="I60" i="12"/>
  <c r="J60" i="12"/>
  <c r="K60" i="12"/>
  <c r="L60" i="12"/>
  <c r="M60" i="12"/>
  <c r="N60" i="12"/>
  <c r="O60" i="12"/>
  <c r="P60" i="12"/>
  <c r="Q60" i="12"/>
  <c r="R60" i="12"/>
  <c r="S60" i="12"/>
  <c r="T60" i="12"/>
  <c r="U60" i="12"/>
  <c r="V60" i="12"/>
  <c r="W60" i="12"/>
  <c r="X60" i="12"/>
  <c r="Y60" i="12"/>
  <c r="Z60" i="12"/>
  <c r="AA60" i="12"/>
  <c r="AB60" i="12"/>
  <c r="AC60" i="12"/>
  <c r="D61" i="12"/>
  <c r="E61" i="12"/>
  <c r="F61" i="12"/>
  <c r="G61" i="12"/>
  <c r="H61" i="12"/>
  <c r="I61" i="12"/>
  <c r="J61" i="12"/>
  <c r="K61" i="12"/>
  <c r="L61" i="12"/>
  <c r="M61" i="12"/>
  <c r="N61" i="12"/>
  <c r="O61" i="12"/>
  <c r="P61" i="12"/>
  <c r="Q61" i="12"/>
  <c r="R61" i="12"/>
  <c r="S61" i="12"/>
  <c r="T61" i="12"/>
  <c r="U61" i="12"/>
  <c r="V61" i="12"/>
  <c r="W61" i="12"/>
  <c r="X61" i="12"/>
  <c r="Y61" i="12"/>
  <c r="Z61" i="12"/>
  <c r="AA61" i="12"/>
  <c r="AB61" i="12"/>
  <c r="AC61" i="12"/>
  <c r="D62" i="12"/>
  <c r="E62" i="12"/>
  <c r="F62" i="12"/>
  <c r="G62" i="12"/>
  <c r="H62" i="12"/>
  <c r="I62" i="12"/>
  <c r="J62" i="12"/>
  <c r="K62" i="12"/>
  <c r="L62" i="12"/>
  <c r="M62" i="12"/>
  <c r="N62" i="12"/>
  <c r="O62" i="12"/>
  <c r="P62" i="12"/>
  <c r="Q62" i="12"/>
  <c r="R62" i="12"/>
  <c r="S62" i="12"/>
  <c r="T62" i="12"/>
  <c r="U62" i="12"/>
  <c r="V62" i="12"/>
  <c r="W62" i="12"/>
  <c r="X62" i="12"/>
  <c r="Y62" i="12"/>
  <c r="Z62" i="12"/>
  <c r="AA62" i="12"/>
  <c r="AB62" i="12"/>
  <c r="AC62" i="12"/>
  <c r="D63" i="12"/>
  <c r="E63" i="12"/>
  <c r="F63" i="12"/>
  <c r="G63" i="12"/>
  <c r="H63" i="12"/>
  <c r="I63" i="12"/>
  <c r="J63" i="12"/>
  <c r="K63" i="12"/>
  <c r="L63" i="12"/>
  <c r="M63" i="12"/>
  <c r="N63" i="12"/>
  <c r="O63" i="12"/>
  <c r="P63" i="12"/>
  <c r="Q63" i="12"/>
  <c r="R63" i="12"/>
  <c r="S63" i="12"/>
  <c r="T63" i="12"/>
  <c r="U63" i="12"/>
  <c r="V63" i="12"/>
  <c r="W63" i="12"/>
  <c r="X63" i="12"/>
  <c r="Y63" i="12"/>
  <c r="Z63" i="12"/>
  <c r="AA63" i="12"/>
  <c r="AB63" i="12"/>
  <c r="AC63" i="12"/>
  <c r="D64" i="12"/>
  <c r="E64" i="12"/>
  <c r="F64" i="12"/>
  <c r="G64" i="12"/>
  <c r="H64" i="12"/>
  <c r="I64" i="12"/>
  <c r="J64" i="12"/>
  <c r="K64" i="12"/>
  <c r="L64" i="12"/>
  <c r="M64" i="12"/>
  <c r="N64" i="12"/>
  <c r="O64" i="12"/>
  <c r="P64" i="12"/>
  <c r="Q64" i="12"/>
  <c r="R64" i="12"/>
  <c r="S64" i="12"/>
  <c r="T64" i="12"/>
  <c r="U64" i="12"/>
  <c r="V64" i="12"/>
  <c r="W64" i="12"/>
  <c r="X64" i="12"/>
  <c r="Y64" i="12"/>
  <c r="Z64" i="12"/>
  <c r="AA64" i="12"/>
  <c r="AB64" i="12"/>
  <c r="AC64" i="12"/>
  <c r="D65" i="12"/>
  <c r="E65" i="12"/>
  <c r="F65" i="12"/>
  <c r="G65" i="12"/>
  <c r="H65" i="12"/>
  <c r="I65" i="12"/>
  <c r="J65" i="12"/>
  <c r="K65" i="12"/>
  <c r="L65" i="12"/>
  <c r="M65" i="12"/>
  <c r="N65" i="12"/>
  <c r="O65" i="12"/>
  <c r="P65" i="12"/>
  <c r="Q65" i="12"/>
  <c r="R65" i="12"/>
  <c r="S65" i="12"/>
  <c r="T65" i="12"/>
  <c r="U65" i="12"/>
  <c r="V65" i="12"/>
  <c r="W65" i="12"/>
  <c r="X65" i="12"/>
  <c r="Y65" i="12"/>
  <c r="Z65" i="12"/>
  <c r="AA65" i="12"/>
  <c r="AB65" i="12"/>
  <c r="AC65" i="12"/>
  <c r="D66" i="12"/>
  <c r="E66" i="12"/>
  <c r="F66" i="12"/>
  <c r="G66" i="12"/>
  <c r="H66" i="12"/>
  <c r="I66" i="12"/>
  <c r="J66" i="12"/>
  <c r="K66" i="12"/>
  <c r="L66" i="12"/>
  <c r="M66" i="12"/>
  <c r="N66" i="12"/>
  <c r="O66" i="12"/>
  <c r="P66" i="12"/>
  <c r="Q66" i="12"/>
  <c r="R66" i="12"/>
  <c r="S66" i="12"/>
  <c r="T66" i="12"/>
  <c r="U66" i="12"/>
  <c r="V66" i="12"/>
  <c r="W66" i="12"/>
  <c r="X66" i="12"/>
  <c r="Y66" i="12"/>
  <c r="Z66" i="12"/>
  <c r="AA66" i="12"/>
  <c r="AB66" i="12"/>
  <c r="AC66" i="12"/>
  <c r="D67" i="12"/>
  <c r="E67" i="12"/>
  <c r="F67" i="12"/>
  <c r="G67" i="12"/>
  <c r="H67" i="12"/>
  <c r="I67" i="12"/>
  <c r="J67" i="12"/>
  <c r="K67" i="12"/>
  <c r="L67" i="12"/>
  <c r="M67" i="12"/>
  <c r="N67" i="12"/>
  <c r="O67" i="12"/>
  <c r="P67" i="12"/>
  <c r="Q67" i="12"/>
  <c r="R67" i="12"/>
  <c r="S67" i="12"/>
  <c r="T67" i="12"/>
  <c r="U67" i="12"/>
  <c r="V67" i="12"/>
  <c r="W67" i="12"/>
  <c r="X67" i="12"/>
  <c r="Y67" i="12"/>
  <c r="Z67" i="12"/>
  <c r="AA67" i="12"/>
  <c r="AB67" i="12"/>
  <c r="AC67" i="12"/>
  <c r="D68" i="12"/>
  <c r="E68" i="12"/>
  <c r="F68" i="12"/>
  <c r="G68" i="12"/>
  <c r="H68" i="12"/>
  <c r="I68" i="12"/>
  <c r="J68" i="12"/>
  <c r="K68" i="12"/>
  <c r="L68" i="12"/>
  <c r="M68" i="12"/>
  <c r="N68" i="12"/>
  <c r="O68" i="12"/>
  <c r="P68" i="12"/>
  <c r="Q68" i="12"/>
  <c r="R68" i="12"/>
  <c r="S68" i="12"/>
  <c r="T68" i="12"/>
  <c r="U68" i="12"/>
  <c r="V68" i="12"/>
  <c r="W68" i="12"/>
  <c r="X68" i="12"/>
  <c r="Y68" i="12"/>
  <c r="Z68" i="12"/>
  <c r="AA68" i="12"/>
  <c r="AB68" i="12"/>
  <c r="AC68" i="12"/>
  <c r="D69" i="12"/>
  <c r="E69" i="12"/>
  <c r="F69" i="12"/>
  <c r="G69" i="12"/>
  <c r="H69" i="12"/>
  <c r="I69" i="12"/>
  <c r="J69" i="12"/>
  <c r="K69" i="12"/>
  <c r="L69" i="12"/>
  <c r="M69" i="12"/>
  <c r="N69" i="12"/>
  <c r="O69" i="12"/>
  <c r="P69" i="12"/>
  <c r="Q69" i="12"/>
  <c r="R69" i="12"/>
  <c r="S69" i="12"/>
  <c r="T69" i="12"/>
  <c r="U69" i="12"/>
  <c r="V69" i="12"/>
  <c r="W69" i="12"/>
  <c r="X69" i="12"/>
  <c r="Y69" i="12"/>
  <c r="Z69" i="12"/>
  <c r="AA69" i="12"/>
  <c r="AB69" i="12"/>
  <c r="AC69" i="12"/>
  <c r="D70" i="12"/>
  <c r="E70" i="12"/>
  <c r="F70" i="12"/>
  <c r="G70" i="12"/>
  <c r="H70" i="12"/>
  <c r="I70" i="12"/>
  <c r="J70" i="12"/>
  <c r="K70" i="12"/>
  <c r="L70" i="12"/>
  <c r="M70" i="12"/>
  <c r="N70" i="12"/>
  <c r="O70" i="12"/>
  <c r="P70" i="12"/>
  <c r="Q70" i="12"/>
  <c r="R70" i="12"/>
  <c r="S70" i="12"/>
  <c r="T70" i="12"/>
  <c r="U70" i="12"/>
  <c r="V70" i="12"/>
  <c r="W70" i="12"/>
  <c r="X70" i="12"/>
  <c r="Y70" i="12"/>
  <c r="Z70" i="12"/>
  <c r="AA70" i="12"/>
  <c r="AB70" i="12"/>
  <c r="AC70" i="12"/>
  <c r="D71" i="12"/>
  <c r="E71" i="12"/>
  <c r="F71" i="12"/>
  <c r="G71" i="12"/>
  <c r="H71" i="12"/>
  <c r="I71" i="12"/>
  <c r="J71" i="12"/>
  <c r="K71" i="12"/>
  <c r="L71" i="12"/>
  <c r="M71" i="12"/>
  <c r="N71" i="12"/>
  <c r="O71" i="12"/>
  <c r="P71" i="12"/>
  <c r="Q71" i="12"/>
  <c r="R71" i="12"/>
  <c r="S71" i="12"/>
  <c r="T71" i="12"/>
  <c r="U71" i="12"/>
  <c r="V71" i="12"/>
  <c r="W71" i="12"/>
  <c r="X71" i="12"/>
  <c r="Y71" i="12"/>
  <c r="Z71" i="12"/>
  <c r="AA71" i="12"/>
  <c r="AB71" i="12"/>
  <c r="AC71" i="12"/>
  <c r="D72" i="12"/>
  <c r="E72" i="12"/>
  <c r="F72" i="12"/>
  <c r="G72" i="12"/>
  <c r="H72" i="12"/>
  <c r="I72" i="12"/>
  <c r="J72" i="12"/>
  <c r="K72" i="12"/>
  <c r="L72" i="12"/>
  <c r="M72" i="12"/>
  <c r="N72" i="12"/>
  <c r="O72" i="12"/>
  <c r="P72" i="12"/>
  <c r="Q72" i="12"/>
  <c r="R72" i="12"/>
  <c r="S72" i="12"/>
  <c r="T72" i="12"/>
  <c r="U72" i="12"/>
  <c r="V72" i="12"/>
  <c r="W72" i="12"/>
  <c r="X72" i="12"/>
  <c r="Y72" i="12"/>
  <c r="Z72" i="12"/>
  <c r="AA72" i="12"/>
  <c r="AB72" i="12"/>
  <c r="AC72" i="12"/>
  <c r="D73" i="12"/>
  <c r="E73" i="12"/>
  <c r="F73" i="12"/>
  <c r="G73" i="12"/>
  <c r="H73" i="12"/>
  <c r="I73" i="12"/>
  <c r="J73" i="12"/>
  <c r="K73" i="12"/>
  <c r="L73" i="12"/>
  <c r="M73" i="12"/>
  <c r="N73" i="12"/>
  <c r="O73" i="12"/>
  <c r="P73" i="12"/>
  <c r="Q73" i="12"/>
  <c r="R73" i="12"/>
  <c r="S73" i="12"/>
  <c r="T73" i="12"/>
  <c r="U73" i="12"/>
  <c r="V73" i="12"/>
  <c r="W73" i="12"/>
  <c r="X73" i="12"/>
  <c r="Y73" i="12"/>
  <c r="Z73" i="12"/>
  <c r="AA73" i="12"/>
  <c r="AB73" i="12"/>
  <c r="AC73" i="12"/>
  <c r="D74" i="12"/>
  <c r="E74" i="12"/>
  <c r="F74" i="12"/>
  <c r="G74" i="12"/>
  <c r="H74" i="12"/>
  <c r="I74" i="12"/>
  <c r="J74" i="12"/>
  <c r="K74" i="12"/>
  <c r="L74" i="12"/>
  <c r="M74" i="12"/>
  <c r="N74" i="12"/>
  <c r="O74" i="12"/>
  <c r="P74" i="12"/>
  <c r="Q74" i="12"/>
  <c r="R74" i="12"/>
  <c r="S74" i="12"/>
  <c r="T74" i="12"/>
  <c r="U74" i="12"/>
  <c r="V74" i="12"/>
  <c r="W74" i="12"/>
  <c r="X74" i="12"/>
  <c r="Y74" i="12"/>
  <c r="Z74" i="12"/>
  <c r="AA74" i="12"/>
  <c r="AB74" i="12"/>
  <c r="AC74" i="12"/>
  <c r="D75" i="12"/>
  <c r="E75" i="12"/>
  <c r="F75" i="12"/>
  <c r="G75" i="12"/>
  <c r="H75" i="12"/>
  <c r="I75" i="12"/>
  <c r="J75" i="12"/>
  <c r="K75" i="12"/>
  <c r="L75" i="12"/>
  <c r="M75" i="12"/>
  <c r="N75" i="12"/>
  <c r="O75" i="12"/>
  <c r="P75" i="12"/>
  <c r="Q75" i="12"/>
  <c r="R75" i="12"/>
  <c r="S75" i="12"/>
  <c r="T75" i="12"/>
  <c r="U75" i="12"/>
  <c r="V75" i="12"/>
  <c r="W75" i="12"/>
  <c r="X75" i="12"/>
  <c r="Y75" i="12"/>
  <c r="Z75" i="12"/>
  <c r="AA75" i="12"/>
  <c r="AB75" i="12"/>
  <c r="AC75" i="12"/>
  <c r="D76" i="12"/>
  <c r="E76" i="12"/>
  <c r="F76" i="12"/>
  <c r="G76" i="12"/>
  <c r="H76" i="12"/>
  <c r="I76" i="12"/>
  <c r="J76" i="12"/>
  <c r="K76" i="12"/>
  <c r="L76" i="12"/>
  <c r="M76" i="12"/>
  <c r="N76" i="12"/>
  <c r="O76" i="12"/>
  <c r="P76" i="12"/>
  <c r="Q76" i="12"/>
  <c r="R76" i="12"/>
  <c r="S76" i="12"/>
  <c r="T76" i="12"/>
  <c r="U76" i="12"/>
  <c r="V76" i="12"/>
  <c r="W76" i="12"/>
  <c r="X76" i="12"/>
  <c r="Y76" i="12"/>
  <c r="Z76" i="12"/>
  <c r="AA76" i="12"/>
  <c r="AB76" i="12"/>
  <c r="AC76" i="12"/>
  <c r="D77" i="12"/>
  <c r="D114" i="12" s="1"/>
  <c r="E77" i="12"/>
  <c r="E114" i="12" s="1"/>
  <c r="F77" i="12"/>
  <c r="G77" i="12"/>
  <c r="G114" i="12" s="1"/>
  <c r="H77" i="12"/>
  <c r="H114" i="12" s="1"/>
  <c r="I77" i="12"/>
  <c r="J77" i="12"/>
  <c r="K77" i="12"/>
  <c r="K114" i="12" s="1"/>
  <c r="L77" i="12"/>
  <c r="M77" i="12"/>
  <c r="N77" i="12"/>
  <c r="O77" i="12"/>
  <c r="O114" i="12" s="1"/>
  <c r="P77" i="12"/>
  <c r="P114" i="12" s="1"/>
  <c r="Q77" i="12"/>
  <c r="R77" i="12"/>
  <c r="S77" i="12"/>
  <c r="S114" i="12" s="1"/>
  <c r="T77" i="12"/>
  <c r="T114" i="12" s="1"/>
  <c r="U77" i="12"/>
  <c r="V77" i="12"/>
  <c r="W77" i="12"/>
  <c r="W114" i="12" s="1"/>
  <c r="X77" i="12"/>
  <c r="X114" i="12" s="1"/>
  <c r="Y77" i="12"/>
  <c r="Z77" i="12"/>
  <c r="AA77" i="12"/>
  <c r="AA114" i="12" s="1"/>
  <c r="AB77" i="12"/>
  <c r="AC77" i="12"/>
  <c r="AC114" i="12" s="1"/>
  <c r="D78" i="12"/>
  <c r="E78" i="12"/>
  <c r="F78" i="12"/>
  <c r="G78" i="12"/>
  <c r="H78" i="12"/>
  <c r="I78" i="12"/>
  <c r="J78" i="12"/>
  <c r="K78" i="12"/>
  <c r="L78" i="12"/>
  <c r="M78" i="12"/>
  <c r="N78" i="12"/>
  <c r="O78" i="12"/>
  <c r="P78" i="12"/>
  <c r="Q78" i="12"/>
  <c r="R78" i="12"/>
  <c r="S78" i="12"/>
  <c r="T78" i="12"/>
  <c r="U78" i="12"/>
  <c r="V78" i="12"/>
  <c r="W78" i="12"/>
  <c r="X78" i="12"/>
  <c r="Y78" i="12"/>
  <c r="Z78" i="12"/>
  <c r="AA78" i="12"/>
  <c r="AB78" i="12"/>
  <c r="AC78" i="12"/>
  <c r="D79" i="12"/>
  <c r="D115" i="12" s="1"/>
  <c r="E79" i="12"/>
  <c r="E115" i="12" s="1"/>
  <c r="F79" i="12"/>
  <c r="G79" i="12"/>
  <c r="H79" i="12"/>
  <c r="H115" i="12" s="1"/>
  <c r="I79" i="12"/>
  <c r="J79" i="12"/>
  <c r="K79" i="12"/>
  <c r="L79" i="12"/>
  <c r="L115" i="12" s="1"/>
  <c r="M79" i="12"/>
  <c r="M115" i="12" s="1"/>
  <c r="N79" i="12"/>
  <c r="O79" i="12"/>
  <c r="P79" i="12"/>
  <c r="P115" i="12" s="1"/>
  <c r="Q79" i="12"/>
  <c r="R79" i="12"/>
  <c r="S79" i="12"/>
  <c r="T79" i="12"/>
  <c r="T115" i="12" s="1"/>
  <c r="U79" i="12"/>
  <c r="U115" i="12" s="1"/>
  <c r="V79" i="12"/>
  <c r="W79" i="12"/>
  <c r="X79" i="12"/>
  <c r="X115" i="12" s="1"/>
  <c r="Y79" i="12"/>
  <c r="Z79" i="12"/>
  <c r="AA79" i="12"/>
  <c r="AB79" i="12"/>
  <c r="AB115" i="12" s="1"/>
  <c r="AC79" i="12"/>
  <c r="AC115" i="12" s="1"/>
  <c r="D80" i="12"/>
  <c r="E80" i="12"/>
  <c r="E116" i="12" s="1"/>
  <c r="F80" i="12"/>
  <c r="G80" i="12"/>
  <c r="G116" i="12" s="1"/>
  <c r="H80" i="12"/>
  <c r="I80" i="12"/>
  <c r="I116" i="12" s="1"/>
  <c r="J80" i="12"/>
  <c r="K80" i="12"/>
  <c r="K116" i="12" s="1"/>
  <c r="L80" i="12"/>
  <c r="M80" i="12"/>
  <c r="M116" i="12" s="1"/>
  <c r="N80" i="12"/>
  <c r="O80" i="12"/>
  <c r="O116" i="12" s="1"/>
  <c r="P80" i="12"/>
  <c r="Q80" i="12"/>
  <c r="Q116" i="12" s="1"/>
  <c r="R80" i="12"/>
  <c r="S80" i="12"/>
  <c r="T80" i="12"/>
  <c r="U80" i="12"/>
  <c r="U116" i="12" s="1"/>
  <c r="V80" i="12"/>
  <c r="W80" i="12"/>
  <c r="X80" i="12"/>
  <c r="Y80" i="12"/>
  <c r="Y116" i="12" s="1"/>
  <c r="Z80" i="12"/>
  <c r="AA80" i="12"/>
  <c r="AB80" i="12"/>
  <c r="AC80" i="12"/>
  <c r="AC116" i="12" s="1"/>
  <c r="D81" i="12"/>
  <c r="D117" i="12" s="1"/>
  <c r="E81" i="12"/>
  <c r="F81" i="12"/>
  <c r="G81" i="12"/>
  <c r="G117" i="12" s="1"/>
  <c r="H81" i="12"/>
  <c r="H117" i="12" s="1"/>
  <c r="I81" i="12"/>
  <c r="J81" i="12"/>
  <c r="K81" i="12"/>
  <c r="K117" i="12" s="1"/>
  <c r="L81" i="12"/>
  <c r="L117" i="12" s="1"/>
  <c r="M81" i="12"/>
  <c r="N81" i="12"/>
  <c r="O81" i="12"/>
  <c r="O117" i="12" s="1"/>
  <c r="P81" i="12"/>
  <c r="P117" i="12" s="1"/>
  <c r="Q81" i="12"/>
  <c r="R81" i="12"/>
  <c r="S81" i="12"/>
  <c r="S117" i="12" s="1"/>
  <c r="T81" i="12"/>
  <c r="T117" i="12" s="1"/>
  <c r="U81" i="12"/>
  <c r="V81" i="12"/>
  <c r="W81" i="12"/>
  <c r="W117" i="12" s="1"/>
  <c r="X81" i="12"/>
  <c r="X117" i="12" s="1"/>
  <c r="Y81" i="12"/>
  <c r="Z81" i="12"/>
  <c r="AA81" i="12"/>
  <c r="AA117" i="12" s="1"/>
  <c r="AB81" i="12"/>
  <c r="AB117" i="12" s="1"/>
  <c r="AC81" i="12"/>
  <c r="D82" i="12"/>
  <c r="E82" i="12"/>
  <c r="F82" i="12"/>
  <c r="F118" i="12" s="1"/>
  <c r="G82" i="12"/>
  <c r="H82" i="12"/>
  <c r="I82" i="12"/>
  <c r="J82" i="12"/>
  <c r="K82" i="12"/>
  <c r="L82" i="12"/>
  <c r="M82" i="12"/>
  <c r="N82" i="12"/>
  <c r="O82" i="12"/>
  <c r="P82" i="12"/>
  <c r="Q82" i="12"/>
  <c r="R82" i="12"/>
  <c r="S82" i="12"/>
  <c r="T82" i="12"/>
  <c r="U82" i="12"/>
  <c r="V82" i="12"/>
  <c r="V118" i="12" s="1"/>
  <c r="W82" i="12"/>
  <c r="X82" i="12"/>
  <c r="Y82" i="12"/>
  <c r="Z82" i="12"/>
  <c r="AA82" i="12"/>
  <c r="AB82" i="12"/>
  <c r="AC82" i="12"/>
  <c r="D83" i="12"/>
  <c r="D119" i="12" s="1"/>
  <c r="E83" i="12"/>
  <c r="F83" i="12"/>
  <c r="G83" i="12"/>
  <c r="H83" i="12"/>
  <c r="H119" i="12" s="1"/>
  <c r="I83" i="12"/>
  <c r="I119" i="12" s="1"/>
  <c r="J83" i="12"/>
  <c r="K83" i="12"/>
  <c r="L83" i="12"/>
  <c r="L119" i="12" s="1"/>
  <c r="M83" i="12"/>
  <c r="N83" i="12"/>
  <c r="O83" i="12"/>
  <c r="P83" i="12"/>
  <c r="P119" i="12" s="1"/>
  <c r="Q83" i="12"/>
  <c r="R83" i="12"/>
  <c r="S83" i="12"/>
  <c r="T83" i="12"/>
  <c r="T119" i="12" s="1"/>
  <c r="U83" i="12"/>
  <c r="V83" i="12"/>
  <c r="W83" i="12"/>
  <c r="X83" i="12"/>
  <c r="X119" i="12" s="1"/>
  <c r="Y83" i="12"/>
  <c r="Z83" i="12"/>
  <c r="AA83" i="12"/>
  <c r="AB83" i="12"/>
  <c r="AB119" i="12" s="1"/>
  <c r="AC83" i="12"/>
  <c r="D84" i="12"/>
  <c r="E84" i="12"/>
  <c r="E120" i="12" s="1"/>
  <c r="F84" i="12"/>
  <c r="G84" i="12"/>
  <c r="G120" i="12" s="1"/>
  <c r="H84" i="12"/>
  <c r="I84" i="12"/>
  <c r="I120" i="12" s="1"/>
  <c r="J84" i="12"/>
  <c r="K84" i="12"/>
  <c r="K120" i="12" s="1"/>
  <c r="L84" i="12"/>
  <c r="M84" i="12"/>
  <c r="M120" i="12" s="1"/>
  <c r="N84" i="12"/>
  <c r="O84" i="12"/>
  <c r="O120" i="12" s="1"/>
  <c r="P84" i="12"/>
  <c r="Q84" i="12"/>
  <c r="Q120" i="12" s="1"/>
  <c r="R84" i="12"/>
  <c r="S84" i="12"/>
  <c r="S120" i="12" s="1"/>
  <c r="T84" i="12"/>
  <c r="U84" i="12"/>
  <c r="U120" i="12" s="1"/>
  <c r="V84" i="12"/>
  <c r="W84" i="12"/>
  <c r="W120" i="12" s="1"/>
  <c r="X84" i="12"/>
  <c r="Y84" i="12"/>
  <c r="Y120" i="12" s="1"/>
  <c r="Z84" i="12"/>
  <c r="AA84" i="12"/>
  <c r="AB84" i="12"/>
  <c r="AC84" i="12"/>
  <c r="AC120" i="12" s="1"/>
  <c r="D85" i="12"/>
  <c r="D121" i="12" s="1"/>
  <c r="E85" i="12"/>
  <c r="F85" i="12"/>
  <c r="G85" i="12"/>
  <c r="G121" i="12" s="1"/>
  <c r="H85" i="12"/>
  <c r="H121" i="12" s="1"/>
  <c r="I85" i="12"/>
  <c r="J85" i="12"/>
  <c r="K85" i="12"/>
  <c r="K121" i="12" s="1"/>
  <c r="L85" i="12"/>
  <c r="L121" i="12" s="1"/>
  <c r="M85" i="12"/>
  <c r="N85" i="12"/>
  <c r="O85" i="12"/>
  <c r="O121" i="12" s="1"/>
  <c r="P85" i="12"/>
  <c r="P121" i="12" s="1"/>
  <c r="Q85" i="12"/>
  <c r="R85" i="12"/>
  <c r="S85" i="12"/>
  <c r="S121" i="12" s="1"/>
  <c r="T85" i="12"/>
  <c r="T121" i="12" s="1"/>
  <c r="U85" i="12"/>
  <c r="V85" i="12"/>
  <c r="W85" i="12"/>
  <c r="W121" i="12" s="1"/>
  <c r="X85" i="12"/>
  <c r="X121" i="12" s="1"/>
  <c r="Y85" i="12"/>
  <c r="Z85" i="12"/>
  <c r="AA85" i="12"/>
  <c r="AA121" i="12" s="1"/>
  <c r="AB85" i="12"/>
  <c r="AB121" i="12" s="1"/>
  <c r="AC85" i="12"/>
  <c r="D86" i="12"/>
  <c r="E86" i="12"/>
  <c r="E122" i="12" s="1"/>
  <c r="F86" i="12"/>
  <c r="G86" i="12"/>
  <c r="H86" i="12"/>
  <c r="I86" i="12"/>
  <c r="I122" i="12" s="1"/>
  <c r="J86" i="12"/>
  <c r="K86" i="12"/>
  <c r="L86" i="12"/>
  <c r="M86" i="12"/>
  <c r="M122" i="12" s="1"/>
  <c r="N86" i="12"/>
  <c r="N122" i="12" s="1"/>
  <c r="O86" i="12"/>
  <c r="P86" i="12"/>
  <c r="Q86" i="12"/>
  <c r="Q122" i="12" s="1"/>
  <c r="R86" i="12"/>
  <c r="S86" i="12"/>
  <c r="T86" i="12"/>
  <c r="U86" i="12"/>
  <c r="U122" i="12" s="1"/>
  <c r="V86" i="12"/>
  <c r="W86" i="12"/>
  <c r="X86" i="12"/>
  <c r="Y86" i="12"/>
  <c r="Y122" i="12" s="1"/>
  <c r="Z86" i="12"/>
  <c r="AA86" i="12"/>
  <c r="AB86" i="12"/>
  <c r="AC86" i="12"/>
  <c r="AC122" i="12" s="1"/>
  <c r="D87" i="12"/>
  <c r="D123" i="12" s="1"/>
  <c r="E87" i="12"/>
  <c r="E123" i="12" s="1"/>
  <c r="F87" i="12"/>
  <c r="F123" i="12" s="1"/>
  <c r="G87" i="12"/>
  <c r="H87" i="12"/>
  <c r="H123" i="12" s="1"/>
  <c r="I87" i="12"/>
  <c r="J87" i="12"/>
  <c r="K87" i="12"/>
  <c r="L87" i="12"/>
  <c r="L123" i="12" s="1"/>
  <c r="M87" i="12"/>
  <c r="M123" i="12" s="1"/>
  <c r="N87" i="12"/>
  <c r="N123" i="12" s="1"/>
  <c r="O87" i="12"/>
  <c r="P87" i="12"/>
  <c r="P123" i="12" s="1"/>
  <c r="Q87" i="12"/>
  <c r="R87" i="12"/>
  <c r="R123" i="12" s="1"/>
  <c r="S87" i="12"/>
  <c r="T87" i="12"/>
  <c r="T123" i="12" s="1"/>
  <c r="U87" i="12"/>
  <c r="U123" i="12" s="1"/>
  <c r="V87" i="12"/>
  <c r="V123" i="12" s="1"/>
  <c r="W87" i="12"/>
  <c r="X87" i="12"/>
  <c r="X123" i="12" s="1"/>
  <c r="Y87" i="12"/>
  <c r="Z87" i="12"/>
  <c r="AA87" i="12"/>
  <c r="AB87" i="12"/>
  <c r="AB123" i="12" s="1"/>
  <c r="AC87" i="12"/>
  <c r="AC123" i="12" s="1"/>
  <c r="D88" i="12"/>
  <c r="E88" i="12"/>
  <c r="E124" i="12" s="1"/>
  <c r="F88" i="12"/>
  <c r="G88" i="12"/>
  <c r="G124" i="12" s="1"/>
  <c r="H88" i="12"/>
  <c r="I88" i="12"/>
  <c r="I124" i="12" s="1"/>
  <c r="J88" i="12"/>
  <c r="K88" i="12"/>
  <c r="K124" i="12" s="1"/>
  <c r="L88" i="12"/>
  <c r="M88" i="12"/>
  <c r="M124" i="12" s="1"/>
  <c r="N88" i="12"/>
  <c r="O88" i="12"/>
  <c r="P88" i="12"/>
  <c r="Q88" i="12"/>
  <c r="Q124" i="12" s="1"/>
  <c r="R88" i="12"/>
  <c r="S88" i="12"/>
  <c r="T88" i="12"/>
  <c r="U88" i="12"/>
  <c r="U124" i="12" s="1"/>
  <c r="V88" i="12"/>
  <c r="W88" i="12"/>
  <c r="W124" i="12" s="1"/>
  <c r="X88" i="12"/>
  <c r="Y88" i="12"/>
  <c r="Y124" i="12" s="1"/>
  <c r="Z88" i="12"/>
  <c r="AA88" i="12"/>
  <c r="AA124" i="12" s="1"/>
  <c r="AB88" i="12"/>
  <c r="AC88" i="12"/>
  <c r="AC124" i="12" s="1"/>
  <c r="D89" i="12"/>
  <c r="D125" i="12" s="1"/>
  <c r="E89" i="12"/>
  <c r="F89" i="12"/>
  <c r="G89" i="12"/>
  <c r="G125" i="12" s="1"/>
  <c r="H89" i="12"/>
  <c r="H125" i="12" s="1"/>
  <c r="I89" i="12"/>
  <c r="J89" i="12"/>
  <c r="K89" i="12"/>
  <c r="K125" i="12" s="1"/>
  <c r="L89" i="12"/>
  <c r="L125" i="12" s="1"/>
  <c r="M89" i="12"/>
  <c r="N89" i="12"/>
  <c r="O89" i="12"/>
  <c r="O125" i="12" s="1"/>
  <c r="P89" i="12"/>
  <c r="P125" i="12" s="1"/>
  <c r="Q89" i="12"/>
  <c r="R89" i="12"/>
  <c r="S89" i="12"/>
  <c r="S125" i="12" s="1"/>
  <c r="T89" i="12"/>
  <c r="T125" i="12" s="1"/>
  <c r="U89" i="12"/>
  <c r="V89" i="12"/>
  <c r="W89" i="12"/>
  <c r="W125" i="12" s="1"/>
  <c r="X89" i="12"/>
  <c r="X125" i="12" s="1"/>
  <c r="Y89" i="12"/>
  <c r="Z89" i="12"/>
  <c r="AA89" i="12"/>
  <c r="AA125" i="12" s="1"/>
  <c r="AB89" i="12"/>
  <c r="AB125" i="12" s="1"/>
  <c r="AC89" i="12"/>
  <c r="D90" i="12"/>
  <c r="E90" i="12"/>
  <c r="E126" i="12" s="1"/>
  <c r="F90" i="12"/>
  <c r="F126" i="12" s="1"/>
  <c r="G90" i="12"/>
  <c r="H90" i="12"/>
  <c r="I90" i="12"/>
  <c r="I126" i="12" s="1"/>
  <c r="J90" i="12"/>
  <c r="K90" i="12"/>
  <c r="L90" i="12"/>
  <c r="M90" i="12"/>
  <c r="M126" i="12" s="1"/>
  <c r="N90" i="12"/>
  <c r="O90" i="12"/>
  <c r="P90" i="12"/>
  <c r="Q90" i="12"/>
  <c r="Q126" i="12" s="1"/>
  <c r="R90" i="12"/>
  <c r="S90" i="12"/>
  <c r="T90" i="12"/>
  <c r="U90" i="12"/>
  <c r="U126" i="12" s="1"/>
  <c r="V90" i="12"/>
  <c r="V126" i="12" s="1"/>
  <c r="W90" i="12"/>
  <c r="X90" i="12"/>
  <c r="Y90" i="12"/>
  <c r="Y126" i="12" s="1"/>
  <c r="Z90" i="12"/>
  <c r="AA90" i="12"/>
  <c r="AB90" i="12"/>
  <c r="AC90" i="12"/>
  <c r="AC126" i="12" s="1"/>
  <c r="D91" i="12"/>
  <c r="E91" i="12"/>
  <c r="F91" i="12"/>
  <c r="G91" i="12"/>
  <c r="H91" i="12"/>
  <c r="I91" i="12"/>
  <c r="J91" i="12"/>
  <c r="K91" i="12"/>
  <c r="L91" i="12"/>
  <c r="M91" i="12"/>
  <c r="N91" i="12"/>
  <c r="O91" i="12"/>
  <c r="P91" i="12"/>
  <c r="Q91" i="12"/>
  <c r="R91" i="12"/>
  <c r="S91" i="12"/>
  <c r="T91" i="12"/>
  <c r="U91" i="12"/>
  <c r="V91" i="12"/>
  <c r="W91" i="12"/>
  <c r="X91" i="12"/>
  <c r="Y91" i="12"/>
  <c r="Z91" i="12"/>
  <c r="AA91" i="12"/>
  <c r="AB91" i="12"/>
  <c r="AC91" i="12"/>
  <c r="C60" i="12"/>
  <c r="C61" i="12"/>
  <c r="C62" i="12"/>
  <c r="C99" i="12" s="1"/>
  <c r="C63" i="12"/>
  <c r="C64" i="12"/>
  <c r="C65" i="12"/>
  <c r="C66" i="12"/>
  <c r="C67" i="12"/>
  <c r="C68" i="12"/>
  <c r="C69" i="12"/>
  <c r="C70" i="12"/>
  <c r="C71" i="12"/>
  <c r="C72" i="12"/>
  <c r="C73" i="12"/>
  <c r="C74" i="12"/>
  <c r="C111" i="12" s="1"/>
  <c r="C75" i="12"/>
  <c r="C76" i="12"/>
  <c r="C77" i="12"/>
  <c r="C78" i="12"/>
  <c r="C79" i="12"/>
  <c r="C80" i="12"/>
  <c r="C81" i="12"/>
  <c r="C117" i="12" s="1"/>
  <c r="C82" i="12"/>
  <c r="C118" i="12" s="1"/>
  <c r="C83" i="12"/>
  <c r="C84" i="12"/>
  <c r="C85" i="12"/>
  <c r="C121" i="12" s="1"/>
  <c r="C86" i="12"/>
  <c r="C122" i="12" s="1"/>
  <c r="C87" i="12"/>
  <c r="C88" i="12"/>
  <c r="C124" i="12" s="1"/>
  <c r="C89" i="12"/>
  <c r="C125" i="12" s="1"/>
  <c r="C90" i="12"/>
  <c r="C126" i="12" s="1"/>
  <c r="C91" i="12"/>
  <c r="F114" i="12"/>
  <c r="N114" i="12"/>
  <c r="Y114" i="12"/>
  <c r="S116" i="12"/>
  <c r="H118" i="12"/>
  <c r="X118" i="12"/>
  <c r="V119" i="12"/>
  <c r="Y119" i="12"/>
  <c r="AA120" i="12"/>
  <c r="D122" i="12"/>
  <c r="L122" i="12"/>
  <c r="T122" i="12"/>
  <c r="J123" i="12"/>
  <c r="Z123" i="12"/>
  <c r="O124" i="12"/>
  <c r="S124" i="12"/>
  <c r="J125" i="12"/>
  <c r="H126" i="12"/>
  <c r="P126" i="12"/>
  <c r="X126" i="12"/>
  <c r="AC29" i="12"/>
  <c r="AB29" i="12"/>
  <c r="AA29" i="12"/>
  <c r="Z29" i="12"/>
  <c r="Y29" i="12"/>
  <c r="X29" i="12"/>
  <c r="W29" i="12"/>
  <c r="V29" i="12"/>
  <c r="U29" i="12"/>
  <c r="T29" i="12"/>
  <c r="S29" i="12"/>
  <c r="R29" i="12"/>
  <c r="Q29" i="12"/>
  <c r="P29" i="12"/>
  <c r="O29" i="12"/>
  <c r="N29" i="12"/>
  <c r="M29" i="12"/>
  <c r="L29" i="12"/>
  <c r="K29" i="12"/>
  <c r="J29" i="12"/>
  <c r="I29" i="12"/>
  <c r="H29" i="12"/>
  <c r="G29" i="12"/>
  <c r="F29" i="12"/>
  <c r="E29" i="12"/>
  <c r="D29" i="12"/>
  <c r="AC28" i="12"/>
  <c r="AB28" i="12"/>
  <c r="AA28" i="12"/>
  <c r="Z28" i="12"/>
  <c r="Y28" i="12"/>
  <c r="X28" i="12"/>
  <c r="W28" i="12"/>
  <c r="V28" i="12"/>
  <c r="U28" i="12"/>
  <c r="T28" i="12"/>
  <c r="S28" i="12"/>
  <c r="R28" i="12"/>
  <c r="Q28" i="12"/>
  <c r="P28" i="12"/>
  <c r="O28" i="12"/>
  <c r="N28" i="12"/>
  <c r="M28" i="12"/>
  <c r="L28" i="12"/>
  <c r="K28" i="12"/>
  <c r="J28" i="12"/>
  <c r="I28" i="12"/>
  <c r="H28" i="12"/>
  <c r="G28" i="12"/>
  <c r="F28" i="12"/>
  <c r="E28" i="12"/>
  <c r="D28" i="12"/>
  <c r="AC27" i="12"/>
  <c r="AB27" i="12"/>
  <c r="AA27" i="12"/>
  <c r="Z27" i="12"/>
  <c r="Y27" i="12"/>
  <c r="X27" i="12"/>
  <c r="W27" i="12"/>
  <c r="V27" i="12"/>
  <c r="U27" i="12"/>
  <c r="T27" i="12"/>
  <c r="S27" i="12"/>
  <c r="R27" i="12"/>
  <c r="Q27" i="12"/>
  <c r="P27" i="12"/>
  <c r="O27" i="12"/>
  <c r="N27" i="12"/>
  <c r="M27" i="12"/>
  <c r="L27" i="12"/>
  <c r="K27" i="12"/>
  <c r="J27" i="12"/>
  <c r="I27" i="12"/>
  <c r="H27" i="12"/>
  <c r="G27" i="12"/>
  <c r="F27" i="12"/>
  <c r="E27" i="12"/>
  <c r="D27" i="12"/>
  <c r="AC26" i="12"/>
  <c r="AB26" i="12"/>
  <c r="AA26" i="12"/>
  <c r="Z26" i="12"/>
  <c r="Y26" i="12"/>
  <c r="X26" i="12"/>
  <c r="W26" i="12"/>
  <c r="V26" i="12"/>
  <c r="U26" i="12"/>
  <c r="T26" i="12"/>
  <c r="S26" i="12"/>
  <c r="R26" i="12"/>
  <c r="Q26" i="12"/>
  <c r="P26" i="12"/>
  <c r="O26" i="12"/>
  <c r="N26" i="12"/>
  <c r="M26" i="12"/>
  <c r="L26" i="12"/>
  <c r="K26" i="12"/>
  <c r="J26" i="12"/>
  <c r="I26" i="12"/>
  <c r="H26" i="12"/>
  <c r="G26" i="12"/>
  <c r="F26" i="12"/>
  <c r="E26" i="12"/>
  <c r="D26" i="12"/>
  <c r="AC25" i="12"/>
  <c r="AB25" i="12"/>
  <c r="AA25" i="12"/>
  <c r="Z25" i="12"/>
  <c r="Y25" i="12"/>
  <c r="X25" i="12"/>
  <c r="W25" i="12"/>
  <c r="V25" i="12"/>
  <c r="U25" i="12"/>
  <c r="T25" i="12"/>
  <c r="S25" i="12"/>
  <c r="R25" i="12"/>
  <c r="Q25" i="12"/>
  <c r="P25" i="12"/>
  <c r="O25" i="12"/>
  <c r="N25" i="12"/>
  <c r="M25" i="12"/>
  <c r="L25" i="12"/>
  <c r="K25" i="12"/>
  <c r="J25" i="12"/>
  <c r="I25" i="12"/>
  <c r="H25" i="12"/>
  <c r="G25" i="12"/>
  <c r="F25" i="12"/>
  <c r="E25" i="12"/>
  <c r="D25" i="12"/>
  <c r="AC24" i="12"/>
  <c r="AB24" i="12"/>
  <c r="AA24" i="12"/>
  <c r="Z24" i="12"/>
  <c r="Y24" i="12"/>
  <c r="X24" i="12"/>
  <c r="W24" i="12"/>
  <c r="V24" i="12"/>
  <c r="U24" i="12"/>
  <c r="T24" i="12"/>
  <c r="S24" i="12"/>
  <c r="R24" i="12"/>
  <c r="Q24" i="12"/>
  <c r="P24" i="12"/>
  <c r="O24" i="12"/>
  <c r="N24" i="12"/>
  <c r="M24" i="12"/>
  <c r="L24" i="12"/>
  <c r="K24" i="12"/>
  <c r="J24" i="12"/>
  <c r="I24" i="12"/>
  <c r="H24" i="12"/>
  <c r="G24" i="12"/>
  <c r="F24" i="12"/>
  <c r="E24" i="12"/>
  <c r="D24" i="12"/>
  <c r="AC23" i="12"/>
  <c r="AB23" i="12"/>
  <c r="AB107" i="12" s="1"/>
  <c r="AA23" i="12"/>
  <c r="Z23" i="12"/>
  <c r="Y23" i="12"/>
  <c r="X23" i="12"/>
  <c r="X107" i="12" s="1"/>
  <c r="W23" i="12"/>
  <c r="V23" i="12"/>
  <c r="U23" i="12"/>
  <c r="T23" i="12"/>
  <c r="T107" i="12" s="1"/>
  <c r="S23" i="12"/>
  <c r="R23" i="12"/>
  <c r="Q23" i="12"/>
  <c r="P23" i="12"/>
  <c r="P107" i="12" s="1"/>
  <c r="O23" i="12"/>
  <c r="N23" i="12"/>
  <c r="M23" i="12"/>
  <c r="L23" i="12"/>
  <c r="L107" i="12" s="1"/>
  <c r="K23" i="12"/>
  <c r="J23" i="12"/>
  <c r="I23" i="12"/>
  <c r="H23" i="12"/>
  <c r="H107" i="12" s="1"/>
  <c r="G23" i="12"/>
  <c r="F23" i="12"/>
  <c r="E23" i="12"/>
  <c r="D23" i="12"/>
  <c r="D107" i="12" s="1"/>
  <c r="AC22" i="12"/>
  <c r="AB22" i="12"/>
  <c r="AA22" i="12"/>
  <c r="Z22" i="12"/>
  <c r="Z106" i="12" s="1"/>
  <c r="Y22" i="12"/>
  <c r="X22" i="12"/>
  <c r="W22" i="12"/>
  <c r="V22" i="12"/>
  <c r="V106" i="12" s="1"/>
  <c r="U22" i="12"/>
  <c r="T22" i="12"/>
  <c r="S22" i="12"/>
  <c r="R22" i="12"/>
  <c r="R106" i="12" s="1"/>
  <c r="Q22" i="12"/>
  <c r="P22" i="12"/>
  <c r="O22" i="12"/>
  <c r="N22" i="12"/>
  <c r="N106" i="12" s="1"/>
  <c r="M22" i="12"/>
  <c r="L22" i="12"/>
  <c r="K22" i="12"/>
  <c r="J22" i="12"/>
  <c r="J106" i="12" s="1"/>
  <c r="I22" i="12"/>
  <c r="H22" i="12"/>
  <c r="G22" i="12"/>
  <c r="F22" i="12"/>
  <c r="F106" i="12" s="1"/>
  <c r="E22" i="12"/>
  <c r="D22" i="12"/>
  <c r="AC21" i="12"/>
  <c r="AB21" i="12"/>
  <c r="AB105" i="12" s="1"/>
  <c r="AA21" i="12"/>
  <c r="Z21" i="12"/>
  <c r="Y21" i="12"/>
  <c r="X21" i="12"/>
  <c r="X105" i="12" s="1"/>
  <c r="W21" i="12"/>
  <c r="V21" i="12"/>
  <c r="U21" i="12"/>
  <c r="T21" i="12"/>
  <c r="T105" i="12" s="1"/>
  <c r="S21" i="12"/>
  <c r="R21" i="12"/>
  <c r="Q21" i="12"/>
  <c r="P21" i="12"/>
  <c r="P105" i="12" s="1"/>
  <c r="O21" i="12"/>
  <c r="N21" i="12"/>
  <c r="M21" i="12"/>
  <c r="L21" i="12"/>
  <c r="L105" i="12" s="1"/>
  <c r="K21" i="12"/>
  <c r="J21" i="12"/>
  <c r="I21" i="12"/>
  <c r="H21" i="12"/>
  <c r="H105" i="12" s="1"/>
  <c r="G21" i="12"/>
  <c r="F21" i="12"/>
  <c r="E21" i="12"/>
  <c r="D21" i="12"/>
  <c r="D105" i="12" s="1"/>
  <c r="AC20" i="12"/>
  <c r="AB20" i="12"/>
  <c r="AA20" i="12"/>
  <c r="Z20" i="12"/>
  <c r="Z104" i="12" s="1"/>
  <c r="Y20" i="12"/>
  <c r="X20" i="12"/>
  <c r="W20" i="12"/>
  <c r="V20" i="12"/>
  <c r="V104" i="12" s="1"/>
  <c r="U20" i="12"/>
  <c r="T20" i="12"/>
  <c r="S20" i="12"/>
  <c r="R20" i="12"/>
  <c r="R104" i="12" s="1"/>
  <c r="Q20" i="12"/>
  <c r="P20" i="12"/>
  <c r="O20" i="12"/>
  <c r="N20" i="12"/>
  <c r="N104" i="12" s="1"/>
  <c r="M20" i="12"/>
  <c r="L20" i="12"/>
  <c r="K20" i="12"/>
  <c r="J20" i="12"/>
  <c r="J104" i="12" s="1"/>
  <c r="I20" i="12"/>
  <c r="H20" i="12"/>
  <c r="G20" i="12"/>
  <c r="F20" i="12"/>
  <c r="F104" i="12" s="1"/>
  <c r="E20" i="12"/>
  <c r="D20" i="12"/>
  <c r="AC19" i="12"/>
  <c r="AB19" i="12"/>
  <c r="AB103" i="12" s="1"/>
  <c r="AA19" i="12"/>
  <c r="Z19" i="12"/>
  <c r="Y19" i="12"/>
  <c r="X19" i="12"/>
  <c r="X103" i="12" s="1"/>
  <c r="W19" i="12"/>
  <c r="V19" i="12"/>
  <c r="U19" i="12"/>
  <c r="T19" i="12"/>
  <c r="T103" i="12" s="1"/>
  <c r="S19" i="12"/>
  <c r="R19" i="12"/>
  <c r="Q19" i="12"/>
  <c r="P19" i="12"/>
  <c r="P103" i="12" s="1"/>
  <c r="O19" i="12"/>
  <c r="N19" i="12"/>
  <c r="M19" i="12"/>
  <c r="L19" i="12"/>
  <c r="L103" i="12" s="1"/>
  <c r="K19" i="12"/>
  <c r="J19" i="12"/>
  <c r="I19" i="12"/>
  <c r="H19" i="12"/>
  <c r="H103" i="12" s="1"/>
  <c r="G19" i="12"/>
  <c r="F19" i="12"/>
  <c r="E19" i="12"/>
  <c r="D19" i="12"/>
  <c r="D103" i="12" s="1"/>
  <c r="AC18" i="12"/>
  <c r="AC102" i="12" s="1"/>
  <c r="AB18" i="12"/>
  <c r="AA18" i="12"/>
  <c r="Z18" i="12"/>
  <c r="Z102" i="12" s="1"/>
  <c r="Y18" i="12"/>
  <c r="Y102" i="12" s="1"/>
  <c r="X18" i="12"/>
  <c r="W18" i="12"/>
  <c r="V18" i="12"/>
  <c r="V102" i="12" s="1"/>
  <c r="U18" i="12"/>
  <c r="U102" i="12" s="1"/>
  <c r="T18" i="12"/>
  <c r="S18" i="12"/>
  <c r="R18" i="12"/>
  <c r="R102" i="12" s="1"/>
  <c r="Q18" i="12"/>
  <c r="Q102" i="12" s="1"/>
  <c r="P18" i="12"/>
  <c r="O18" i="12"/>
  <c r="N18" i="12"/>
  <c r="N102" i="12" s="1"/>
  <c r="M18" i="12"/>
  <c r="M102" i="12" s="1"/>
  <c r="L18" i="12"/>
  <c r="K18" i="12"/>
  <c r="J18" i="12"/>
  <c r="J102" i="12" s="1"/>
  <c r="I18" i="12"/>
  <c r="I102" i="12" s="1"/>
  <c r="H18" i="12"/>
  <c r="G18" i="12"/>
  <c r="F18" i="12"/>
  <c r="F102" i="12" s="1"/>
  <c r="E18" i="12"/>
  <c r="E102" i="12" s="1"/>
  <c r="D18" i="12"/>
  <c r="AC17" i="12"/>
  <c r="AB17" i="12"/>
  <c r="AB101" i="12" s="1"/>
  <c r="AA17" i="12"/>
  <c r="AA101" i="12" s="1"/>
  <c r="Z17" i="12"/>
  <c r="Y17" i="12"/>
  <c r="X17" i="12"/>
  <c r="X101" i="12" s="1"/>
  <c r="W17" i="12"/>
  <c r="W101" i="12" s="1"/>
  <c r="V17" i="12"/>
  <c r="U17" i="12"/>
  <c r="T17" i="12"/>
  <c r="T101" i="12" s="1"/>
  <c r="S17" i="12"/>
  <c r="S101" i="12" s="1"/>
  <c r="R17" i="12"/>
  <c r="Q17" i="12"/>
  <c r="P17" i="12"/>
  <c r="P101" i="12" s="1"/>
  <c r="O17" i="12"/>
  <c r="O101" i="12" s="1"/>
  <c r="N17" i="12"/>
  <c r="M17" i="12"/>
  <c r="L17" i="12"/>
  <c r="L101" i="12" s="1"/>
  <c r="K17" i="12"/>
  <c r="K101" i="12" s="1"/>
  <c r="J17" i="12"/>
  <c r="I17" i="12"/>
  <c r="H17" i="12"/>
  <c r="H101" i="12" s="1"/>
  <c r="G17" i="12"/>
  <c r="G101" i="12" s="1"/>
  <c r="F17" i="12"/>
  <c r="E17" i="12"/>
  <c r="D17" i="12"/>
  <c r="D101" i="12" s="1"/>
  <c r="AC16" i="12"/>
  <c r="AC100" i="12" s="1"/>
  <c r="AB16" i="12"/>
  <c r="AA16" i="12"/>
  <c r="Z16" i="12"/>
  <c r="Z100" i="12" s="1"/>
  <c r="Y16" i="12"/>
  <c r="Y100" i="12" s="1"/>
  <c r="X16" i="12"/>
  <c r="W16" i="12"/>
  <c r="V16" i="12"/>
  <c r="V100" i="12" s="1"/>
  <c r="U16" i="12"/>
  <c r="U100" i="12" s="1"/>
  <c r="T16" i="12"/>
  <c r="S16" i="12"/>
  <c r="R16" i="12"/>
  <c r="R100" i="12" s="1"/>
  <c r="Q16" i="12"/>
  <c r="Q100" i="12" s="1"/>
  <c r="P16" i="12"/>
  <c r="O16" i="12"/>
  <c r="N16" i="12"/>
  <c r="N100" i="12" s="1"/>
  <c r="M16" i="12"/>
  <c r="M100" i="12" s="1"/>
  <c r="L16" i="12"/>
  <c r="K16" i="12"/>
  <c r="J16" i="12"/>
  <c r="J100" i="12" s="1"/>
  <c r="I16" i="12"/>
  <c r="I100" i="12" s="1"/>
  <c r="H16" i="12"/>
  <c r="G16" i="12"/>
  <c r="F16" i="12"/>
  <c r="F100" i="12" s="1"/>
  <c r="E16" i="12"/>
  <c r="E100" i="12" s="1"/>
  <c r="D16" i="12"/>
  <c r="AC15" i="12"/>
  <c r="AB15" i="12"/>
  <c r="AB99" i="12" s="1"/>
  <c r="AA15" i="12"/>
  <c r="AA99" i="12" s="1"/>
  <c r="Z15" i="12"/>
  <c r="Y15" i="12"/>
  <c r="X15" i="12"/>
  <c r="X99" i="12" s="1"/>
  <c r="W15" i="12"/>
  <c r="W99" i="12" s="1"/>
  <c r="V15" i="12"/>
  <c r="U15" i="12"/>
  <c r="T15" i="12"/>
  <c r="T99" i="12" s="1"/>
  <c r="S15" i="12"/>
  <c r="S99" i="12" s="1"/>
  <c r="R15" i="12"/>
  <c r="Q15" i="12"/>
  <c r="P15" i="12"/>
  <c r="P99" i="12" s="1"/>
  <c r="O15" i="12"/>
  <c r="O99" i="12" s="1"/>
  <c r="N15" i="12"/>
  <c r="M15" i="12"/>
  <c r="L15" i="12"/>
  <c r="L99" i="12" s="1"/>
  <c r="K15" i="12"/>
  <c r="K99" i="12" s="1"/>
  <c r="J15" i="12"/>
  <c r="I15" i="12"/>
  <c r="H15" i="12"/>
  <c r="H99" i="12" s="1"/>
  <c r="G15" i="12"/>
  <c r="G99" i="12" s="1"/>
  <c r="F15" i="12"/>
  <c r="E15" i="12"/>
  <c r="D15" i="12"/>
  <c r="D99" i="12" s="1"/>
  <c r="AC14" i="12"/>
  <c r="AC98" i="12" s="1"/>
  <c r="AB14" i="12"/>
  <c r="AA14" i="12"/>
  <c r="Z14" i="12"/>
  <c r="Z98" i="12" s="1"/>
  <c r="Y14" i="12"/>
  <c r="Y98" i="12" s="1"/>
  <c r="X14" i="12"/>
  <c r="W14" i="12"/>
  <c r="V14" i="12"/>
  <c r="V98" i="12" s="1"/>
  <c r="U14" i="12"/>
  <c r="U98" i="12" s="1"/>
  <c r="T14" i="12"/>
  <c r="S14" i="12"/>
  <c r="R14" i="12"/>
  <c r="R98" i="12" s="1"/>
  <c r="Q14" i="12"/>
  <c r="Q98" i="12" s="1"/>
  <c r="P14" i="12"/>
  <c r="O14" i="12"/>
  <c r="N14" i="12"/>
  <c r="N98" i="12" s="1"/>
  <c r="M14" i="12"/>
  <c r="M98" i="12" s="1"/>
  <c r="L14" i="12"/>
  <c r="K14" i="12"/>
  <c r="J14" i="12"/>
  <c r="J98" i="12" s="1"/>
  <c r="I14" i="12"/>
  <c r="I98" i="12" s="1"/>
  <c r="H14" i="12"/>
  <c r="G14" i="12"/>
  <c r="F14" i="12"/>
  <c r="F98" i="12" s="1"/>
  <c r="E14" i="12"/>
  <c r="E98" i="12" s="1"/>
  <c r="D14" i="12"/>
  <c r="AC13" i="12"/>
  <c r="AB13" i="12"/>
  <c r="AB97" i="12" s="1"/>
  <c r="AA13" i="12"/>
  <c r="AA97" i="12" s="1"/>
  <c r="Z13" i="12"/>
  <c r="Y13" i="12"/>
  <c r="X13" i="12"/>
  <c r="X97" i="12" s="1"/>
  <c r="W13" i="12"/>
  <c r="W97" i="12" s="1"/>
  <c r="V13" i="12"/>
  <c r="U13" i="12"/>
  <c r="T13" i="12"/>
  <c r="T97" i="12" s="1"/>
  <c r="S13" i="12"/>
  <c r="S97" i="12" s="1"/>
  <c r="R13" i="12"/>
  <c r="Q13" i="12"/>
  <c r="P13" i="12"/>
  <c r="P97" i="12" s="1"/>
  <c r="O13" i="12"/>
  <c r="O97" i="12" s="1"/>
  <c r="N13" i="12"/>
  <c r="M13" i="12"/>
  <c r="L13" i="12"/>
  <c r="L97" i="12" s="1"/>
  <c r="K13" i="12"/>
  <c r="K97" i="12" s="1"/>
  <c r="J13" i="12"/>
  <c r="I13" i="12"/>
  <c r="H13" i="12"/>
  <c r="H97" i="12" s="1"/>
  <c r="G13" i="12"/>
  <c r="G97" i="12" s="1"/>
  <c r="F13" i="12"/>
  <c r="E13" i="12"/>
  <c r="D13" i="12"/>
  <c r="D97" i="12" s="1"/>
  <c r="AC12" i="12"/>
  <c r="AC96" i="12" s="1"/>
  <c r="AB12" i="12"/>
  <c r="AA12" i="12"/>
  <c r="Z12" i="12"/>
  <c r="Z96" i="12" s="1"/>
  <c r="Y12" i="12"/>
  <c r="Y96" i="12" s="1"/>
  <c r="X12" i="12"/>
  <c r="W12" i="12"/>
  <c r="V12" i="12"/>
  <c r="V96" i="12" s="1"/>
  <c r="U12" i="12"/>
  <c r="U96" i="12" s="1"/>
  <c r="T12" i="12"/>
  <c r="S12" i="12"/>
  <c r="R12" i="12"/>
  <c r="R96" i="12" s="1"/>
  <c r="Q12" i="12"/>
  <c r="Q96" i="12" s="1"/>
  <c r="P12" i="12"/>
  <c r="O12" i="12"/>
  <c r="N12" i="12"/>
  <c r="N96" i="12" s="1"/>
  <c r="M12" i="12"/>
  <c r="M96" i="12" s="1"/>
  <c r="L12" i="12"/>
  <c r="K12" i="12"/>
  <c r="J12" i="12"/>
  <c r="J96" i="12" s="1"/>
  <c r="I12" i="12"/>
  <c r="I96" i="12" s="1"/>
  <c r="H12" i="12"/>
  <c r="G12" i="12"/>
  <c r="F12" i="12"/>
  <c r="F96" i="12" s="1"/>
  <c r="E12" i="12"/>
  <c r="E96" i="12" s="1"/>
  <c r="D12" i="12"/>
  <c r="D119" i="10"/>
  <c r="E119" i="10"/>
  <c r="F119" i="10"/>
  <c r="G119" i="10"/>
  <c r="H119" i="10"/>
  <c r="I119" i="10"/>
  <c r="J119" i="10"/>
  <c r="K119" i="10"/>
  <c r="L119" i="10"/>
  <c r="M119" i="10"/>
  <c r="N119" i="10"/>
  <c r="O119" i="10"/>
  <c r="P119" i="10"/>
  <c r="Q119" i="10"/>
  <c r="R119" i="10"/>
  <c r="S119" i="10"/>
  <c r="T119" i="10"/>
  <c r="U119" i="10"/>
  <c r="V119" i="10"/>
  <c r="W119" i="10"/>
  <c r="X119" i="10"/>
  <c r="Y119" i="10"/>
  <c r="Z119" i="10"/>
  <c r="AA119" i="10"/>
  <c r="AB119" i="10"/>
  <c r="AC119" i="10"/>
  <c r="D120" i="10"/>
  <c r="E120" i="10"/>
  <c r="F120" i="10"/>
  <c r="G120" i="10"/>
  <c r="H120" i="10"/>
  <c r="I120" i="10"/>
  <c r="J120" i="10"/>
  <c r="K120" i="10"/>
  <c r="L120" i="10"/>
  <c r="M120" i="10"/>
  <c r="N120" i="10"/>
  <c r="O120" i="10"/>
  <c r="P120" i="10"/>
  <c r="Q120" i="10"/>
  <c r="R120" i="10"/>
  <c r="S120" i="10"/>
  <c r="T120" i="10"/>
  <c r="U120" i="10"/>
  <c r="V120" i="10"/>
  <c r="W120" i="10"/>
  <c r="X120" i="10"/>
  <c r="Y120" i="10"/>
  <c r="Z120" i="10"/>
  <c r="AA120" i="10"/>
  <c r="AB120" i="10"/>
  <c r="AC120" i="10"/>
  <c r="D121" i="10"/>
  <c r="E121" i="10"/>
  <c r="F121" i="10"/>
  <c r="G121" i="10"/>
  <c r="H121" i="10"/>
  <c r="I121" i="10"/>
  <c r="J121" i="10"/>
  <c r="K121" i="10"/>
  <c r="L121" i="10"/>
  <c r="M121" i="10"/>
  <c r="N121" i="10"/>
  <c r="O121" i="10"/>
  <c r="P121" i="10"/>
  <c r="Q121" i="10"/>
  <c r="R121" i="10"/>
  <c r="S121" i="10"/>
  <c r="T121" i="10"/>
  <c r="U121" i="10"/>
  <c r="V121" i="10"/>
  <c r="W121" i="10"/>
  <c r="X121" i="10"/>
  <c r="Y121" i="10"/>
  <c r="Z121" i="10"/>
  <c r="AA121" i="10"/>
  <c r="AB121" i="10"/>
  <c r="AC121" i="10"/>
  <c r="D122" i="10"/>
  <c r="E122" i="10"/>
  <c r="F122" i="10"/>
  <c r="G122" i="10"/>
  <c r="H122" i="10"/>
  <c r="I122" i="10"/>
  <c r="J122" i="10"/>
  <c r="K122" i="10"/>
  <c r="L122" i="10"/>
  <c r="M122" i="10"/>
  <c r="N122" i="10"/>
  <c r="O122" i="10"/>
  <c r="P122" i="10"/>
  <c r="Q122" i="10"/>
  <c r="R122" i="10"/>
  <c r="S122" i="10"/>
  <c r="T122" i="10"/>
  <c r="U122" i="10"/>
  <c r="V122" i="10"/>
  <c r="W122" i="10"/>
  <c r="X122" i="10"/>
  <c r="Y122" i="10"/>
  <c r="Z122" i="10"/>
  <c r="AA122" i="10"/>
  <c r="AB122" i="10"/>
  <c r="AC122" i="10"/>
  <c r="AC124" i="9"/>
  <c r="AB124" i="9"/>
  <c r="AA124" i="9"/>
  <c r="Z124" i="9"/>
  <c r="Y124" i="9"/>
  <c r="X124" i="9"/>
  <c r="W124" i="9"/>
  <c r="V124" i="9"/>
  <c r="U124" i="9"/>
  <c r="T124" i="9"/>
  <c r="S124" i="9"/>
  <c r="R124" i="9"/>
  <c r="Q124" i="9"/>
  <c r="P124" i="9"/>
  <c r="O124" i="9"/>
  <c r="N124" i="9"/>
  <c r="M124" i="9"/>
  <c r="L124" i="9"/>
  <c r="K124" i="9"/>
  <c r="J124" i="9"/>
  <c r="I124" i="9"/>
  <c r="H124" i="9"/>
  <c r="G124" i="9"/>
  <c r="F124" i="9"/>
  <c r="E124" i="9"/>
  <c r="D124" i="9"/>
  <c r="AC123" i="9"/>
  <c r="AB123" i="9"/>
  <c r="AA123" i="9"/>
  <c r="Z123" i="9"/>
  <c r="Y123" i="9"/>
  <c r="X123" i="9"/>
  <c r="W123" i="9"/>
  <c r="V123" i="9"/>
  <c r="U123" i="9"/>
  <c r="T123" i="9"/>
  <c r="S123" i="9"/>
  <c r="R123" i="9"/>
  <c r="Q123" i="9"/>
  <c r="P123" i="9"/>
  <c r="O123" i="9"/>
  <c r="N123" i="9"/>
  <c r="M123" i="9"/>
  <c r="L123" i="9"/>
  <c r="K123" i="9"/>
  <c r="J123" i="9"/>
  <c r="I123" i="9"/>
  <c r="H123" i="9"/>
  <c r="G123" i="9"/>
  <c r="F123" i="9"/>
  <c r="E123" i="9"/>
  <c r="D123" i="9"/>
  <c r="AC122" i="9"/>
  <c r="AB122" i="9"/>
  <c r="AA122" i="9"/>
  <c r="Z122" i="9"/>
  <c r="Y122" i="9"/>
  <c r="X122" i="9"/>
  <c r="W122" i="9"/>
  <c r="V122" i="9"/>
  <c r="U122" i="9"/>
  <c r="T122" i="9"/>
  <c r="S122" i="9"/>
  <c r="R122" i="9"/>
  <c r="Q122" i="9"/>
  <c r="P122" i="9"/>
  <c r="O122" i="9"/>
  <c r="N122" i="9"/>
  <c r="M122" i="9"/>
  <c r="L122" i="9"/>
  <c r="K122" i="9"/>
  <c r="J122" i="9"/>
  <c r="I122" i="9"/>
  <c r="H122" i="9"/>
  <c r="G122" i="9"/>
  <c r="F122" i="9"/>
  <c r="E122" i="9"/>
  <c r="D122" i="9"/>
  <c r="AC121" i="9"/>
  <c r="AB121" i="9"/>
  <c r="AA121" i="9"/>
  <c r="Z121" i="9"/>
  <c r="Y121" i="9"/>
  <c r="X121" i="9"/>
  <c r="W121" i="9"/>
  <c r="V121" i="9"/>
  <c r="U121" i="9"/>
  <c r="T121" i="9"/>
  <c r="S121" i="9"/>
  <c r="R121" i="9"/>
  <c r="Q121" i="9"/>
  <c r="P121" i="9"/>
  <c r="O121" i="9"/>
  <c r="N121" i="9"/>
  <c r="M121" i="9"/>
  <c r="L121" i="9"/>
  <c r="K121" i="9"/>
  <c r="J121" i="9"/>
  <c r="I121" i="9"/>
  <c r="H121" i="9"/>
  <c r="G121" i="9"/>
  <c r="F121" i="9"/>
  <c r="E121" i="9"/>
  <c r="D121" i="9"/>
  <c r="AC120" i="9"/>
  <c r="AB120" i="9"/>
  <c r="AA120" i="9"/>
  <c r="Z120" i="9"/>
  <c r="Y120" i="9"/>
  <c r="X120" i="9"/>
  <c r="W120" i="9"/>
  <c r="V120" i="9"/>
  <c r="U120" i="9"/>
  <c r="T120" i="9"/>
  <c r="S120" i="9"/>
  <c r="R120" i="9"/>
  <c r="Q120" i="9"/>
  <c r="P120" i="9"/>
  <c r="O120" i="9"/>
  <c r="N120" i="9"/>
  <c r="M120" i="9"/>
  <c r="L120" i="9"/>
  <c r="C149" i="9" s="1"/>
  <c r="K120" i="9"/>
  <c r="J120" i="9"/>
  <c r="I120" i="9"/>
  <c r="H120" i="9"/>
  <c r="G120" i="9"/>
  <c r="F120" i="9"/>
  <c r="E120" i="9"/>
  <c r="D120" i="9"/>
  <c r="AC119" i="9"/>
  <c r="AB119" i="9"/>
  <c r="AA119" i="9"/>
  <c r="Z119" i="9"/>
  <c r="Y119" i="9"/>
  <c r="X119" i="9"/>
  <c r="W119" i="9"/>
  <c r="V119" i="9"/>
  <c r="U119" i="9"/>
  <c r="T119" i="9"/>
  <c r="S119" i="9"/>
  <c r="R119" i="9"/>
  <c r="Q119" i="9"/>
  <c r="P119" i="9"/>
  <c r="O119" i="9"/>
  <c r="N119" i="9"/>
  <c r="M119" i="9"/>
  <c r="L119" i="9"/>
  <c r="K119" i="9"/>
  <c r="J119" i="9"/>
  <c r="I119" i="9"/>
  <c r="H119" i="9"/>
  <c r="G119" i="9"/>
  <c r="F119" i="9"/>
  <c r="E119" i="9"/>
  <c r="D119" i="9"/>
  <c r="AC118" i="9"/>
  <c r="AB118" i="9"/>
  <c r="AA118" i="9"/>
  <c r="Z118" i="9"/>
  <c r="Y118" i="9"/>
  <c r="X118" i="9"/>
  <c r="W118" i="9"/>
  <c r="V118" i="9"/>
  <c r="U118" i="9"/>
  <c r="T118" i="9"/>
  <c r="S118" i="9"/>
  <c r="R118" i="9"/>
  <c r="Q118" i="9"/>
  <c r="P118" i="9"/>
  <c r="O118" i="9"/>
  <c r="N118" i="9"/>
  <c r="M118" i="9"/>
  <c r="L118" i="9"/>
  <c r="K118" i="9"/>
  <c r="J118" i="9"/>
  <c r="I118" i="9"/>
  <c r="H118" i="9"/>
  <c r="G118" i="9"/>
  <c r="F118" i="9"/>
  <c r="E118" i="9"/>
  <c r="D118" i="9"/>
  <c r="AC117" i="9"/>
  <c r="AB117" i="9"/>
  <c r="AA117" i="9"/>
  <c r="Z117" i="9"/>
  <c r="Y117" i="9"/>
  <c r="X117" i="9"/>
  <c r="W117" i="9"/>
  <c r="V117" i="9"/>
  <c r="U117" i="9"/>
  <c r="T117" i="9"/>
  <c r="S117" i="9"/>
  <c r="R117" i="9"/>
  <c r="Q117" i="9"/>
  <c r="P117" i="9"/>
  <c r="O117" i="9"/>
  <c r="N117" i="9"/>
  <c r="M117" i="9"/>
  <c r="L117" i="9"/>
  <c r="K117" i="9"/>
  <c r="J117" i="9"/>
  <c r="I117" i="9"/>
  <c r="H117" i="9"/>
  <c r="G117" i="9"/>
  <c r="F117" i="9"/>
  <c r="E117" i="9"/>
  <c r="D117" i="9"/>
  <c r="AC116" i="9"/>
  <c r="AB116" i="9"/>
  <c r="AA116" i="9"/>
  <c r="Z116" i="9"/>
  <c r="Y116" i="9"/>
  <c r="X116" i="9"/>
  <c r="W116" i="9"/>
  <c r="V116" i="9"/>
  <c r="U116" i="9"/>
  <c r="T116" i="9"/>
  <c r="S116" i="9"/>
  <c r="R116" i="9"/>
  <c r="Q116" i="9"/>
  <c r="P116" i="9"/>
  <c r="O116" i="9"/>
  <c r="N116" i="9"/>
  <c r="M116" i="9"/>
  <c r="L116" i="9"/>
  <c r="C145" i="9" s="1"/>
  <c r="K116" i="9"/>
  <c r="J116" i="9"/>
  <c r="I116" i="9"/>
  <c r="H116" i="9"/>
  <c r="G116" i="9"/>
  <c r="F116" i="9"/>
  <c r="E116" i="9"/>
  <c r="D116" i="9"/>
  <c r="AC115" i="9"/>
  <c r="AB115" i="9"/>
  <c r="AA115" i="9"/>
  <c r="Z115" i="9"/>
  <c r="Y115" i="9"/>
  <c r="X115" i="9"/>
  <c r="W115" i="9"/>
  <c r="V115" i="9"/>
  <c r="U115" i="9"/>
  <c r="T115" i="9"/>
  <c r="S115" i="9"/>
  <c r="R115" i="9"/>
  <c r="Q115" i="9"/>
  <c r="P115" i="9"/>
  <c r="O115" i="9"/>
  <c r="N115" i="9"/>
  <c r="M115" i="9"/>
  <c r="L115" i="9"/>
  <c r="K115" i="9"/>
  <c r="J115" i="9"/>
  <c r="I115" i="9"/>
  <c r="H115" i="9"/>
  <c r="G115" i="9"/>
  <c r="F115" i="9"/>
  <c r="E115" i="9"/>
  <c r="D115" i="9"/>
  <c r="AC114" i="9"/>
  <c r="AB114" i="9"/>
  <c r="AA114" i="9"/>
  <c r="Z114" i="9"/>
  <c r="Y114" i="9"/>
  <c r="X114" i="9"/>
  <c r="W114" i="9"/>
  <c r="V114" i="9"/>
  <c r="U114" i="9"/>
  <c r="T114" i="9"/>
  <c r="S114" i="9"/>
  <c r="R114" i="9"/>
  <c r="Q114" i="9"/>
  <c r="P114" i="9"/>
  <c r="O114" i="9"/>
  <c r="N114" i="9"/>
  <c r="M114" i="9"/>
  <c r="L114" i="9"/>
  <c r="K114" i="9"/>
  <c r="J114" i="9"/>
  <c r="I114" i="9"/>
  <c r="H114" i="9"/>
  <c r="G114" i="9"/>
  <c r="F114" i="9"/>
  <c r="E114" i="9"/>
  <c r="D114" i="9"/>
  <c r="AC113" i="9"/>
  <c r="AB113" i="9"/>
  <c r="AA113" i="9"/>
  <c r="Z113" i="9"/>
  <c r="Y113" i="9"/>
  <c r="X113" i="9"/>
  <c r="W113" i="9"/>
  <c r="V113" i="9"/>
  <c r="U113" i="9"/>
  <c r="T113" i="9"/>
  <c r="S113" i="9"/>
  <c r="R113" i="9"/>
  <c r="Q113" i="9"/>
  <c r="P113" i="9"/>
  <c r="O113" i="9"/>
  <c r="N113" i="9"/>
  <c r="M113" i="9"/>
  <c r="L113" i="9"/>
  <c r="K113" i="9"/>
  <c r="J113" i="9"/>
  <c r="I113" i="9"/>
  <c r="H113" i="9"/>
  <c r="G113" i="9"/>
  <c r="F113" i="9"/>
  <c r="E113" i="9"/>
  <c r="D113" i="9"/>
  <c r="AC112" i="9"/>
  <c r="AB112" i="9"/>
  <c r="AA112" i="9"/>
  <c r="Z112" i="9"/>
  <c r="Y112" i="9"/>
  <c r="X112" i="9"/>
  <c r="W112" i="9"/>
  <c r="V112" i="9"/>
  <c r="U112" i="9"/>
  <c r="T112" i="9"/>
  <c r="S112" i="9"/>
  <c r="R112" i="9"/>
  <c r="Q112" i="9"/>
  <c r="P112" i="9"/>
  <c r="O112" i="9"/>
  <c r="N112" i="9"/>
  <c r="M112" i="9"/>
  <c r="L112" i="9"/>
  <c r="C141" i="9" s="1"/>
  <c r="K112" i="9"/>
  <c r="J112" i="9"/>
  <c r="I112" i="9"/>
  <c r="H112" i="9"/>
  <c r="G112" i="9"/>
  <c r="F112" i="9"/>
  <c r="E112" i="9"/>
  <c r="D112" i="9"/>
  <c r="AC111" i="9"/>
  <c r="AB111" i="9"/>
  <c r="AA111" i="9"/>
  <c r="Z111" i="9"/>
  <c r="Y111" i="9"/>
  <c r="X111" i="9"/>
  <c r="W111" i="9"/>
  <c r="V111" i="9"/>
  <c r="U111" i="9"/>
  <c r="T111" i="9"/>
  <c r="S111" i="9"/>
  <c r="R111" i="9"/>
  <c r="Q111" i="9"/>
  <c r="P111" i="9"/>
  <c r="O111" i="9"/>
  <c r="N111" i="9"/>
  <c r="M111" i="9"/>
  <c r="L111" i="9"/>
  <c r="K111" i="9"/>
  <c r="J111" i="9"/>
  <c r="I111" i="9"/>
  <c r="H111" i="9"/>
  <c r="G111" i="9"/>
  <c r="F111" i="9"/>
  <c r="E111" i="9"/>
  <c r="D111" i="9"/>
  <c r="AC110" i="9"/>
  <c r="AB110" i="9"/>
  <c r="AA110" i="9"/>
  <c r="Z110" i="9"/>
  <c r="Y110" i="9"/>
  <c r="X110" i="9"/>
  <c r="W110" i="9"/>
  <c r="V110" i="9"/>
  <c r="U110" i="9"/>
  <c r="T110" i="9"/>
  <c r="S110" i="9"/>
  <c r="R110" i="9"/>
  <c r="Q110" i="9"/>
  <c r="P110" i="9"/>
  <c r="O110" i="9"/>
  <c r="N110" i="9"/>
  <c r="M110" i="9"/>
  <c r="L110" i="9"/>
  <c r="K110" i="9"/>
  <c r="J110" i="9"/>
  <c r="I110" i="9"/>
  <c r="H110" i="9"/>
  <c r="G110" i="9"/>
  <c r="F110" i="9"/>
  <c r="E110" i="9"/>
  <c r="D110" i="9"/>
  <c r="AC109" i="9"/>
  <c r="AB109" i="9"/>
  <c r="AA109" i="9"/>
  <c r="Z109" i="9"/>
  <c r="Y109" i="9"/>
  <c r="X109" i="9"/>
  <c r="W109" i="9"/>
  <c r="V109" i="9"/>
  <c r="U109" i="9"/>
  <c r="T109" i="9"/>
  <c r="S109" i="9"/>
  <c r="R109" i="9"/>
  <c r="Q109" i="9"/>
  <c r="P109" i="9"/>
  <c r="O109" i="9"/>
  <c r="N109" i="9"/>
  <c r="M109" i="9"/>
  <c r="L109" i="9"/>
  <c r="K109" i="9"/>
  <c r="J109" i="9"/>
  <c r="I109" i="9"/>
  <c r="H109" i="9"/>
  <c r="G109" i="9"/>
  <c r="F109" i="9"/>
  <c r="E109" i="9"/>
  <c r="D109" i="9"/>
  <c r="AC108" i="9"/>
  <c r="AB108" i="9"/>
  <c r="AA108" i="9"/>
  <c r="Z108" i="9"/>
  <c r="Y108" i="9"/>
  <c r="X108" i="9"/>
  <c r="W108" i="9"/>
  <c r="V108" i="9"/>
  <c r="U108" i="9"/>
  <c r="T108" i="9"/>
  <c r="S108" i="9"/>
  <c r="R108" i="9"/>
  <c r="Q108" i="9"/>
  <c r="P108" i="9"/>
  <c r="O108" i="9"/>
  <c r="N108" i="9"/>
  <c r="M108" i="9"/>
  <c r="L108" i="9"/>
  <c r="K108" i="9"/>
  <c r="J108" i="9"/>
  <c r="I108" i="9"/>
  <c r="H108" i="9"/>
  <c r="G108" i="9"/>
  <c r="F108" i="9"/>
  <c r="E108" i="9"/>
  <c r="D108" i="9"/>
  <c r="AC107" i="9"/>
  <c r="AB107" i="9"/>
  <c r="AA107" i="9"/>
  <c r="Z107" i="9"/>
  <c r="Y107" i="9"/>
  <c r="X107" i="9"/>
  <c r="W107" i="9"/>
  <c r="V107" i="9"/>
  <c r="U107" i="9"/>
  <c r="T107" i="9"/>
  <c r="S107" i="9"/>
  <c r="R107" i="9"/>
  <c r="Q107" i="9"/>
  <c r="P107" i="9"/>
  <c r="O107" i="9"/>
  <c r="N107" i="9"/>
  <c r="M107" i="9"/>
  <c r="L107" i="9"/>
  <c r="K107" i="9"/>
  <c r="J107" i="9"/>
  <c r="I107" i="9"/>
  <c r="H107" i="9"/>
  <c r="G107" i="9"/>
  <c r="F107" i="9"/>
  <c r="E107" i="9"/>
  <c r="D107" i="9"/>
  <c r="AC106" i="9"/>
  <c r="AB106" i="9"/>
  <c r="AA106" i="9"/>
  <c r="Z106" i="9"/>
  <c r="Y106" i="9"/>
  <c r="X106" i="9"/>
  <c r="W106" i="9"/>
  <c r="V106" i="9"/>
  <c r="U106" i="9"/>
  <c r="T106" i="9"/>
  <c r="S106" i="9"/>
  <c r="R106" i="9"/>
  <c r="Q106" i="9"/>
  <c r="P106" i="9"/>
  <c r="O106" i="9"/>
  <c r="N106" i="9"/>
  <c r="M106" i="9"/>
  <c r="L106" i="9"/>
  <c r="K106" i="9"/>
  <c r="J106" i="9"/>
  <c r="I106" i="9"/>
  <c r="H106" i="9"/>
  <c r="G106" i="9"/>
  <c r="F106" i="9"/>
  <c r="E106" i="9"/>
  <c r="D106" i="9"/>
  <c r="AC105" i="9"/>
  <c r="AB105" i="9"/>
  <c r="AA105" i="9"/>
  <c r="Z105" i="9"/>
  <c r="Y105" i="9"/>
  <c r="X105" i="9"/>
  <c r="W105" i="9"/>
  <c r="V105" i="9"/>
  <c r="U105" i="9"/>
  <c r="T105" i="9"/>
  <c r="S105" i="9"/>
  <c r="R105" i="9"/>
  <c r="Q105" i="9"/>
  <c r="P105" i="9"/>
  <c r="O105" i="9"/>
  <c r="N105" i="9"/>
  <c r="M105" i="9"/>
  <c r="L105" i="9"/>
  <c r="K105" i="9"/>
  <c r="J105" i="9"/>
  <c r="I105" i="9"/>
  <c r="H105" i="9"/>
  <c r="G105" i="9"/>
  <c r="F105" i="9"/>
  <c r="E105" i="9"/>
  <c r="D105" i="9"/>
  <c r="AC104" i="9"/>
  <c r="AB104" i="9"/>
  <c r="AA104" i="9"/>
  <c r="Z104" i="9"/>
  <c r="Y104" i="9"/>
  <c r="X104" i="9"/>
  <c r="W104" i="9"/>
  <c r="V104" i="9"/>
  <c r="U104" i="9"/>
  <c r="T104" i="9"/>
  <c r="S104" i="9"/>
  <c r="R104" i="9"/>
  <c r="Q104" i="9"/>
  <c r="P104" i="9"/>
  <c r="O104" i="9"/>
  <c r="N104" i="9"/>
  <c r="M104" i="9"/>
  <c r="L104" i="9"/>
  <c r="C136" i="9" s="1"/>
  <c r="K104" i="9"/>
  <c r="J104" i="9"/>
  <c r="I104" i="9"/>
  <c r="H104" i="9"/>
  <c r="G104" i="9"/>
  <c r="F104" i="9"/>
  <c r="E104" i="9"/>
  <c r="D104" i="9"/>
  <c r="AC103" i="9"/>
  <c r="AB103" i="9"/>
  <c r="AA103" i="9"/>
  <c r="Z103" i="9"/>
  <c r="Y103" i="9"/>
  <c r="X103" i="9"/>
  <c r="W103" i="9"/>
  <c r="V103" i="9"/>
  <c r="U103" i="9"/>
  <c r="T103" i="9"/>
  <c r="S103" i="9"/>
  <c r="R103" i="9"/>
  <c r="Q103" i="9"/>
  <c r="P103" i="9"/>
  <c r="O103" i="9"/>
  <c r="N103" i="9"/>
  <c r="M103" i="9"/>
  <c r="L103" i="9"/>
  <c r="K103" i="9"/>
  <c r="J103" i="9"/>
  <c r="I103" i="9"/>
  <c r="H103" i="9"/>
  <c r="G103" i="9"/>
  <c r="F103" i="9"/>
  <c r="E103" i="9"/>
  <c r="D103" i="9"/>
  <c r="AC102" i="9"/>
  <c r="AB102" i="9"/>
  <c r="AA102" i="9"/>
  <c r="Z102" i="9"/>
  <c r="Y102" i="9"/>
  <c r="X102" i="9"/>
  <c r="W102" i="9"/>
  <c r="V102" i="9"/>
  <c r="U102" i="9"/>
  <c r="T102" i="9"/>
  <c r="S102" i="9"/>
  <c r="R102" i="9"/>
  <c r="Q102" i="9"/>
  <c r="P102" i="9"/>
  <c r="O102" i="9"/>
  <c r="N102" i="9"/>
  <c r="M102" i="9"/>
  <c r="L102" i="9"/>
  <c r="K102" i="9"/>
  <c r="J102" i="9"/>
  <c r="I102" i="9"/>
  <c r="H102" i="9"/>
  <c r="G102" i="9"/>
  <c r="F102" i="9"/>
  <c r="E102" i="9"/>
  <c r="D102" i="9"/>
  <c r="AC101" i="9"/>
  <c r="AB101" i="9"/>
  <c r="AA101" i="9"/>
  <c r="Z101" i="9"/>
  <c r="Y101" i="9"/>
  <c r="X101" i="9"/>
  <c r="W101" i="9"/>
  <c r="V101" i="9"/>
  <c r="U101" i="9"/>
  <c r="T101" i="9"/>
  <c r="S101" i="9"/>
  <c r="R101" i="9"/>
  <c r="Q101" i="9"/>
  <c r="P101" i="9"/>
  <c r="O101" i="9"/>
  <c r="N101" i="9"/>
  <c r="M101" i="9"/>
  <c r="L101" i="9"/>
  <c r="K101" i="9"/>
  <c r="J101" i="9"/>
  <c r="I101" i="9"/>
  <c r="H101" i="9"/>
  <c r="G101" i="9"/>
  <c r="F101" i="9"/>
  <c r="E101" i="9"/>
  <c r="D101" i="9"/>
  <c r="AC100" i="9"/>
  <c r="AB100" i="9"/>
  <c r="AA100" i="9"/>
  <c r="Z100" i="9"/>
  <c r="Y100" i="9"/>
  <c r="X100" i="9"/>
  <c r="W100" i="9"/>
  <c r="V100" i="9"/>
  <c r="U100" i="9"/>
  <c r="T100" i="9"/>
  <c r="S100" i="9"/>
  <c r="R100" i="9"/>
  <c r="Q100" i="9"/>
  <c r="P100" i="9"/>
  <c r="O100" i="9"/>
  <c r="N100" i="9"/>
  <c r="M100" i="9"/>
  <c r="L100" i="9"/>
  <c r="K100" i="9"/>
  <c r="J100" i="9"/>
  <c r="I100" i="9"/>
  <c r="H100" i="9"/>
  <c r="G100" i="9"/>
  <c r="F100" i="9"/>
  <c r="E100" i="9"/>
  <c r="D100" i="9"/>
  <c r="AC99" i="9"/>
  <c r="AB99" i="9"/>
  <c r="AA99" i="9"/>
  <c r="Z99" i="9"/>
  <c r="Y99" i="9"/>
  <c r="X99" i="9"/>
  <c r="W99" i="9"/>
  <c r="V99" i="9"/>
  <c r="U99" i="9"/>
  <c r="T99" i="9"/>
  <c r="S99" i="9"/>
  <c r="R99" i="9"/>
  <c r="Q99" i="9"/>
  <c r="P99" i="9"/>
  <c r="O99" i="9"/>
  <c r="N99" i="9"/>
  <c r="M99" i="9"/>
  <c r="L99" i="9"/>
  <c r="K99" i="9"/>
  <c r="J99" i="9"/>
  <c r="I99" i="9"/>
  <c r="H99" i="9"/>
  <c r="G99" i="9"/>
  <c r="F99" i="9"/>
  <c r="E99" i="9"/>
  <c r="D99" i="9"/>
  <c r="AC98" i="9"/>
  <c r="AB98" i="9"/>
  <c r="AA98" i="9"/>
  <c r="Z98" i="9"/>
  <c r="Y98" i="9"/>
  <c r="X98" i="9"/>
  <c r="W98" i="9"/>
  <c r="V98" i="9"/>
  <c r="U98" i="9"/>
  <c r="T98" i="9"/>
  <c r="S98" i="9"/>
  <c r="R98" i="9"/>
  <c r="Q98" i="9"/>
  <c r="P98" i="9"/>
  <c r="O98" i="9"/>
  <c r="N98" i="9"/>
  <c r="M98" i="9"/>
  <c r="L98" i="9"/>
  <c r="K98" i="9"/>
  <c r="J98" i="9"/>
  <c r="I98" i="9"/>
  <c r="H98" i="9"/>
  <c r="G98" i="9"/>
  <c r="F98" i="9"/>
  <c r="E98" i="9"/>
  <c r="D98" i="9"/>
  <c r="AC97" i="9"/>
  <c r="AB97" i="9"/>
  <c r="AA97" i="9"/>
  <c r="Z97" i="9"/>
  <c r="Y97" i="9"/>
  <c r="X97" i="9"/>
  <c r="W97" i="9"/>
  <c r="V97" i="9"/>
  <c r="U97" i="9"/>
  <c r="T97" i="9"/>
  <c r="S97" i="9"/>
  <c r="R97" i="9"/>
  <c r="Q97" i="9"/>
  <c r="P97" i="9"/>
  <c r="O97" i="9"/>
  <c r="N97" i="9"/>
  <c r="M97" i="9"/>
  <c r="L97" i="9"/>
  <c r="K97" i="9"/>
  <c r="J97" i="9"/>
  <c r="I97" i="9"/>
  <c r="H97" i="9"/>
  <c r="G97" i="9"/>
  <c r="F97" i="9"/>
  <c r="E97" i="9"/>
  <c r="D97" i="9"/>
  <c r="AC96" i="9"/>
  <c r="AB96" i="9"/>
  <c r="AA96" i="9"/>
  <c r="Z96" i="9"/>
  <c r="Y96" i="9"/>
  <c r="X96" i="9"/>
  <c r="W96" i="9"/>
  <c r="V96" i="9"/>
  <c r="U96" i="9"/>
  <c r="T96" i="9"/>
  <c r="S96" i="9"/>
  <c r="R96" i="9"/>
  <c r="Q96" i="9"/>
  <c r="P96" i="9"/>
  <c r="O96" i="9"/>
  <c r="N96" i="9"/>
  <c r="M96" i="9"/>
  <c r="L96" i="9"/>
  <c r="K96" i="9"/>
  <c r="J96" i="9"/>
  <c r="I96" i="9"/>
  <c r="H96" i="9"/>
  <c r="G96" i="9"/>
  <c r="F96" i="9"/>
  <c r="E96" i="9"/>
  <c r="D96" i="9"/>
  <c r="AC95" i="9"/>
  <c r="AB95" i="9"/>
  <c r="AA95" i="9"/>
  <c r="Z95" i="9"/>
  <c r="Y95" i="9"/>
  <c r="X95" i="9"/>
  <c r="W95" i="9"/>
  <c r="V95" i="9"/>
  <c r="U95" i="9"/>
  <c r="T95" i="9"/>
  <c r="S95" i="9"/>
  <c r="R95" i="9"/>
  <c r="Q95" i="9"/>
  <c r="P95" i="9"/>
  <c r="O95" i="9"/>
  <c r="N95" i="9"/>
  <c r="M95" i="9"/>
  <c r="L95" i="9"/>
  <c r="K95" i="9"/>
  <c r="J95" i="9"/>
  <c r="I95" i="9"/>
  <c r="H95" i="9"/>
  <c r="G95" i="9"/>
  <c r="F95" i="9"/>
  <c r="E95" i="9"/>
  <c r="D95" i="9"/>
  <c r="AC94" i="9"/>
  <c r="AB94" i="9"/>
  <c r="AA94" i="9"/>
  <c r="Z94" i="9"/>
  <c r="Y94" i="9"/>
  <c r="X94" i="9"/>
  <c r="W94" i="9"/>
  <c r="V94" i="9"/>
  <c r="U94" i="9"/>
  <c r="T94" i="9"/>
  <c r="S94" i="9"/>
  <c r="R94" i="9"/>
  <c r="Q94" i="9"/>
  <c r="P94" i="9"/>
  <c r="O94" i="9"/>
  <c r="N94" i="9"/>
  <c r="M94" i="9"/>
  <c r="L94" i="9"/>
  <c r="K94" i="9"/>
  <c r="J94" i="9"/>
  <c r="I94" i="9"/>
  <c r="H94" i="9"/>
  <c r="G94" i="9"/>
  <c r="F94" i="9"/>
  <c r="E94" i="9"/>
  <c r="D94" i="9"/>
  <c r="AC93" i="9"/>
  <c r="AB93" i="9"/>
  <c r="AA93" i="9"/>
  <c r="Z93" i="9"/>
  <c r="Y93" i="9"/>
  <c r="X93" i="9"/>
  <c r="W93" i="9"/>
  <c r="V93" i="9"/>
  <c r="U93" i="9"/>
  <c r="T93" i="9"/>
  <c r="S93" i="9"/>
  <c r="R93" i="9"/>
  <c r="Q93" i="9"/>
  <c r="P93" i="9"/>
  <c r="O93" i="9"/>
  <c r="N93" i="9"/>
  <c r="M93" i="9"/>
  <c r="L93" i="9"/>
  <c r="K93" i="9"/>
  <c r="J93" i="9"/>
  <c r="I93" i="9"/>
  <c r="H93" i="9"/>
  <c r="G93" i="9"/>
  <c r="F93" i="9"/>
  <c r="E93" i="9"/>
  <c r="D93" i="9"/>
  <c r="C121" i="10"/>
  <c r="C122" i="10"/>
  <c r="C93" i="10"/>
  <c r="C94" i="10"/>
  <c r="C95" i="10"/>
  <c r="C96" i="10"/>
  <c r="C97" i="10"/>
  <c r="C98" i="10"/>
  <c r="C99" i="10"/>
  <c r="C100" i="10"/>
  <c r="C101" i="10"/>
  <c r="C102" i="10"/>
  <c r="C103" i="10"/>
  <c r="C104" i="10"/>
  <c r="C105" i="10"/>
  <c r="C106" i="10"/>
  <c r="C107" i="10"/>
  <c r="C108" i="10"/>
  <c r="C109" i="10"/>
  <c r="C110" i="10"/>
  <c r="C111" i="10"/>
  <c r="C112" i="10"/>
  <c r="C113" i="10"/>
  <c r="C114" i="10"/>
  <c r="C115" i="10"/>
  <c r="C116" i="10"/>
  <c r="C117" i="10"/>
  <c r="C118" i="10"/>
  <c r="C119" i="10"/>
  <c r="C120" i="10"/>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D93" i="7"/>
  <c r="E93" i="7"/>
  <c r="F93" i="7"/>
  <c r="G93" i="7"/>
  <c r="H93" i="7"/>
  <c r="I93" i="7"/>
  <c r="J93" i="7"/>
  <c r="K93" i="7"/>
  <c r="L93" i="7"/>
  <c r="M93" i="7"/>
  <c r="N93" i="7"/>
  <c r="O93" i="7"/>
  <c r="P93" i="7"/>
  <c r="Q93" i="7"/>
  <c r="R93" i="7"/>
  <c r="S93" i="7"/>
  <c r="T93" i="7"/>
  <c r="U93" i="7"/>
  <c r="V93" i="7"/>
  <c r="W93" i="7"/>
  <c r="D128" i="7" s="1"/>
  <c r="X93" i="7"/>
  <c r="Y93" i="7"/>
  <c r="Z93" i="7"/>
  <c r="AA93" i="7"/>
  <c r="AB93" i="7"/>
  <c r="AC93" i="7"/>
  <c r="D94" i="7"/>
  <c r="E94" i="7"/>
  <c r="F94" i="7"/>
  <c r="G94" i="7"/>
  <c r="H94" i="7"/>
  <c r="I94" i="7"/>
  <c r="J94" i="7"/>
  <c r="K94" i="7"/>
  <c r="L94" i="7"/>
  <c r="C129" i="7" s="1"/>
  <c r="M94" i="7"/>
  <c r="N94" i="7"/>
  <c r="O94" i="7"/>
  <c r="P94" i="7"/>
  <c r="Q94" i="7"/>
  <c r="R94" i="7"/>
  <c r="S94" i="7"/>
  <c r="T94" i="7"/>
  <c r="U94" i="7"/>
  <c r="V94" i="7"/>
  <c r="W94" i="7"/>
  <c r="X94" i="7"/>
  <c r="Y94" i="7"/>
  <c r="Z94" i="7"/>
  <c r="AA94" i="7"/>
  <c r="AB94" i="7"/>
  <c r="AC94" i="7"/>
  <c r="D95" i="7"/>
  <c r="E95" i="7"/>
  <c r="F95" i="7"/>
  <c r="G95" i="7"/>
  <c r="H95" i="7"/>
  <c r="I95" i="7"/>
  <c r="J95" i="7"/>
  <c r="K95" i="7"/>
  <c r="L95" i="7"/>
  <c r="M95" i="7"/>
  <c r="N95" i="7"/>
  <c r="O95" i="7"/>
  <c r="P95" i="7"/>
  <c r="Q95" i="7"/>
  <c r="R95" i="7"/>
  <c r="S95" i="7"/>
  <c r="T95" i="7"/>
  <c r="U95" i="7"/>
  <c r="V95" i="7"/>
  <c r="W95" i="7"/>
  <c r="D130" i="7" s="1"/>
  <c r="X95" i="7"/>
  <c r="Y95" i="7"/>
  <c r="Z95" i="7"/>
  <c r="AA95" i="7"/>
  <c r="AB95" i="7"/>
  <c r="AC95" i="7"/>
  <c r="D96" i="7"/>
  <c r="E96" i="7"/>
  <c r="F96" i="7"/>
  <c r="G96" i="7"/>
  <c r="H96" i="7"/>
  <c r="I96" i="7"/>
  <c r="J96" i="7"/>
  <c r="K96" i="7"/>
  <c r="L96" i="7"/>
  <c r="M96" i="7"/>
  <c r="N96" i="7"/>
  <c r="O96" i="7"/>
  <c r="P96" i="7"/>
  <c r="Q96" i="7"/>
  <c r="R96" i="7"/>
  <c r="S96" i="7"/>
  <c r="T96" i="7"/>
  <c r="U96" i="7"/>
  <c r="V96" i="7"/>
  <c r="W96" i="7"/>
  <c r="X96" i="7"/>
  <c r="Y96" i="7"/>
  <c r="Z96" i="7"/>
  <c r="AA96" i="7"/>
  <c r="AB96" i="7"/>
  <c r="AC96" i="7"/>
  <c r="D97" i="7"/>
  <c r="E97" i="7"/>
  <c r="F97" i="7"/>
  <c r="G97" i="7"/>
  <c r="H97" i="7"/>
  <c r="I97" i="7"/>
  <c r="J97" i="7"/>
  <c r="K97" i="7"/>
  <c r="L97" i="7"/>
  <c r="M97" i="7"/>
  <c r="N97" i="7"/>
  <c r="O97" i="7"/>
  <c r="P97" i="7"/>
  <c r="Q97" i="7"/>
  <c r="R97" i="7"/>
  <c r="S97" i="7"/>
  <c r="T97" i="7"/>
  <c r="U97" i="7"/>
  <c r="V97" i="7"/>
  <c r="W97" i="7"/>
  <c r="D131" i="7" s="1"/>
  <c r="X97" i="7"/>
  <c r="Y97" i="7"/>
  <c r="Z97" i="7"/>
  <c r="AA97" i="7"/>
  <c r="AB97" i="7"/>
  <c r="AC97" i="7"/>
  <c r="D98" i="7"/>
  <c r="E98" i="7"/>
  <c r="F98" i="7"/>
  <c r="G98" i="7"/>
  <c r="H98" i="7"/>
  <c r="I98" i="7"/>
  <c r="J98" i="7"/>
  <c r="K98" i="7"/>
  <c r="L98" i="7"/>
  <c r="C132" i="7" s="1"/>
  <c r="M98" i="7"/>
  <c r="N98" i="7"/>
  <c r="O98" i="7"/>
  <c r="P98" i="7"/>
  <c r="Q98" i="7"/>
  <c r="R98" i="7"/>
  <c r="S98" i="7"/>
  <c r="T98" i="7"/>
  <c r="U98" i="7"/>
  <c r="V98" i="7"/>
  <c r="W98" i="7"/>
  <c r="X98" i="7"/>
  <c r="Y98" i="7"/>
  <c r="Z98" i="7"/>
  <c r="AA98" i="7"/>
  <c r="AB98" i="7"/>
  <c r="AC98" i="7"/>
  <c r="D99" i="7"/>
  <c r="E99" i="7"/>
  <c r="F99" i="7"/>
  <c r="G99" i="7"/>
  <c r="H99" i="7"/>
  <c r="I99" i="7"/>
  <c r="J99" i="7"/>
  <c r="K99" i="7"/>
  <c r="L99" i="7"/>
  <c r="M99" i="7"/>
  <c r="N99" i="7"/>
  <c r="O99" i="7"/>
  <c r="P99" i="7"/>
  <c r="Q99" i="7"/>
  <c r="R99" i="7"/>
  <c r="S99" i="7"/>
  <c r="T99" i="7"/>
  <c r="U99" i="7"/>
  <c r="V99" i="7"/>
  <c r="W99" i="7"/>
  <c r="D133" i="7" s="1"/>
  <c r="X99" i="7"/>
  <c r="Y99" i="7"/>
  <c r="Z99" i="7"/>
  <c r="AA99" i="7"/>
  <c r="AB99" i="7"/>
  <c r="AC99" i="7"/>
  <c r="D100" i="7"/>
  <c r="E100" i="7"/>
  <c r="F100" i="7"/>
  <c r="G100" i="7"/>
  <c r="H100" i="7"/>
  <c r="I100" i="7"/>
  <c r="J100" i="7"/>
  <c r="K100" i="7"/>
  <c r="L100" i="7"/>
  <c r="M100" i="7"/>
  <c r="N100" i="7"/>
  <c r="O100" i="7"/>
  <c r="P100" i="7"/>
  <c r="Q100" i="7"/>
  <c r="R100" i="7"/>
  <c r="S100" i="7"/>
  <c r="T100" i="7"/>
  <c r="U100" i="7"/>
  <c r="V100" i="7"/>
  <c r="W100" i="7"/>
  <c r="X100" i="7"/>
  <c r="Y100" i="7"/>
  <c r="Z100" i="7"/>
  <c r="AA100" i="7"/>
  <c r="AB100" i="7"/>
  <c r="AC100" i="7"/>
  <c r="D101" i="7"/>
  <c r="E101" i="7"/>
  <c r="F101" i="7"/>
  <c r="G101" i="7"/>
  <c r="H101" i="7"/>
  <c r="I101" i="7"/>
  <c r="J101" i="7"/>
  <c r="K101" i="7"/>
  <c r="L101" i="7"/>
  <c r="M101" i="7"/>
  <c r="N101" i="7"/>
  <c r="O101" i="7"/>
  <c r="P101" i="7"/>
  <c r="Q101" i="7"/>
  <c r="R101" i="7"/>
  <c r="S101" i="7"/>
  <c r="T101" i="7"/>
  <c r="U101" i="7"/>
  <c r="V101" i="7"/>
  <c r="W101" i="7"/>
  <c r="X101" i="7"/>
  <c r="Y101" i="7"/>
  <c r="Z101" i="7"/>
  <c r="AA101" i="7"/>
  <c r="AB101" i="7"/>
  <c r="AC101" i="7"/>
  <c r="D102" i="7"/>
  <c r="E102" i="7"/>
  <c r="F102" i="7"/>
  <c r="G102" i="7"/>
  <c r="H102" i="7"/>
  <c r="I102" i="7"/>
  <c r="J102" i="7"/>
  <c r="K102" i="7"/>
  <c r="L102" i="7"/>
  <c r="C134" i="7" s="1"/>
  <c r="M102" i="7"/>
  <c r="N102" i="7"/>
  <c r="O102" i="7"/>
  <c r="P102" i="7"/>
  <c r="Q102" i="7"/>
  <c r="R102" i="7"/>
  <c r="S102" i="7"/>
  <c r="T102" i="7"/>
  <c r="U102" i="7"/>
  <c r="V102" i="7"/>
  <c r="W102" i="7"/>
  <c r="X102" i="7"/>
  <c r="Y102" i="7"/>
  <c r="Z102" i="7"/>
  <c r="AA102" i="7"/>
  <c r="AB102" i="7"/>
  <c r="AC102" i="7"/>
  <c r="D103" i="7"/>
  <c r="E103" i="7"/>
  <c r="F103" i="7"/>
  <c r="G103" i="7"/>
  <c r="H103" i="7"/>
  <c r="I103" i="7"/>
  <c r="J103" i="7"/>
  <c r="K103" i="7"/>
  <c r="L103" i="7"/>
  <c r="M103" i="7"/>
  <c r="N103" i="7"/>
  <c r="O103" i="7"/>
  <c r="P103" i="7"/>
  <c r="Q103" i="7"/>
  <c r="R103" i="7"/>
  <c r="S103" i="7"/>
  <c r="T103" i="7"/>
  <c r="U103" i="7"/>
  <c r="V103" i="7"/>
  <c r="W103" i="7"/>
  <c r="D135" i="7" s="1"/>
  <c r="X103" i="7"/>
  <c r="Y103" i="7"/>
  <c r="Z103" i="7"/>
  <c r="AA103" i="7"/>
  <c r="AB103" i="7"/>
  <c r="AC103" i="7"/>
  <c r="D104" i="7"/>
  <c r="E104" i="7"/>
  <c r="F104" i="7"/>
  <c r="G104" i="7"/>
  <c r="H104" i="7"/>
  <c r="I104" i="7"/>
  <c r="J104" i="7"/>
  <c r="K104" i="7"/>
  <c r="L104" i="7"/>
  <c r="M104" i="7"/>
  <c r="N104" i="7"/>
  <c r="O104" i="7"/>
  <c r="P104" i="7"/>
  <c r="Q104" i="7"/>
  <c r="R104" i="7"/>
  <c r="S104" i="7"/>
  <c r="T104" i="7"/>
  <c r="U104" i="7"/>
  <c r="V104" i="7"/>
  <c r="W104" i="7"/>
  <c r="X104" i="7"/>
  <c r="Y104" i="7"/>
  <c r="Z104" i="7"/>
  <c r="AA104" i="7"/>
  <c r="AB104" i="7"/>
  <c r="AC104" i="7"/>
  <c r="D105" i="7"/>
  <c r="E105" i="7"/>
  <c r="F105" i="7"/>
  <c r="G105" i="7"/>
  <c r="H105" i="7"/>
  <c r="I105" i="7"/>
  <c r="J105" i="7"/>
  <c r="K105" i="7"/>
  <c r="L105" i="7"/>
  <c r="M105" i="7"/>
  <c r="N105" i="7"/>
  <c r="O105" i="7"/>
  <c r="P105" i="7"/>
  <c r="Q105" i="7"/>
  <c r="R105" i="7"/>
  <c r="S105" i="7"/>
  <c r="T105" i="7"/>
  <c r="U105" i="7"/>
  <c r="V105" i="7"/>
  <c r="W105" i="7"/>
  <c r="D137" i="7" s="1"/>
  <c r="X105" i="7"/>
  <c r="Y105" i="7"/>
  <c r="Z105" i="7"/>
  <c r="AA105" i="7"/>
  <c r="AB105" i="7"/>
  <c r="AC105" i="7"/>
  <c r="D106" i="7"/>
  <c r="E106" i="7"/>
  <c r="F106" i="7"/>
  <c r="G106" i="7"/>
  <c r="H106" i="7"/>
  <c r="I106" i="7"/>
  <c r="J106" i="7"/>
  <c r="K106" i="7"/>
  <c r="L106" i="7"/>
  <c r="C138" i="7" s="1"/>
  <c r="M106" i="7"/>
  <c r="N106" i="7"/>
  <c r="O106" i="7"/>
  <c r="P106" i="7"/>
  <c r="Q106" i="7"/>
  <c r="R106" i="7"/>
  <c r="S106" i="7"/>
  <c r="T106" i="7"/>
  <c r="U106" i="7"/>
  <c r="V106" i="7"/>
  <c r="W106" i="7"/>
  <c r="X106" i="7"/>
  <c r="Y106" i="7"/>
  <c r="Z106" i="7"/>
  <c r="AA106" i="7"/>
  <c r="AB106" i="7"/>
  <c r="AC106" i="7"/>
  <c r="D107" i="7"/>
  <c r="E107" i="7"/>
  <c r="F107" i="7"/>
  <c r="G107" i="7"/>
  <c r="H107" i="7"/>
  <c r="I107" i="7"/>
  <c r="J107" i="7"/>
  <c r="K107" i="7"/>
  <c r="L107" i="7"/>
  <c r="M107" i="7"/>
  <c r="N107" i="7"/>
  <c r="O107" i="7"/>
  <c r="P107" i="7"/>
  <c r="Q107" i="7"/>
  <c r="R107" i="7"/>
  <c r="S107" i="7"/>
  <c r="T107" i="7"/>
  <c r="U107" i="7"/>
  <c r="V107" i="7"/>
  <c r="W107" i="7"/>
  <c r="X107" i="7"/>
  <c r="Y107" i="7"/>
  <c r="Z107" i="7"/>
  <c r="AA107" i="7"/>
  <c r="AB107" i="7"/>
  <c r="AC107" i="7"/>
  <c r="D108" i="7"/>
  <c r="E108" i="7"/>
  <c r="F108" i="7"/>
  <c r="G108" i="7"/>
  <c r="H108" i="7"/>
  <c r="I108" i="7"/>
  <c r="J108" i="7"/>
  <c r="K108" i="7"/>
  <c r="L108" i="7"/>
  <c r="M108" i="7"/>
  <c r="N108" i="7"/>
  <c r="O108" i="7"/>
  <c r="P108" i="7"/>
  <c r="Q108" i="7"/>
  <c r="R108" i="7"/>
  <c r="S108" i="7"/>
  <c r="T108" i="7"/>
  <c r="U108" i="7"/>
  <c r="V108" i="7"/>
  <c r="W108" i="7"/>
  <c r="X108" i="7"/>
  <c r="Y108" i="7"/>
  <c r="Z108" i="7"/>
  <c r="AA108" i="7"/>
  <c r="AB108" i="7"/>
  <c r="AC108" i="7"/>
  <c r="D109" i="7"/>
  <c r="E109" i="7"/>
  <c r="F109" i="7"/>
  <c r="G109" i="7"/>
  <c r="H109" i="7"/>
  <c r="I109" i="7"/>
  <c r="J109" i="7"/>
  <c r="K109" i="7"/>
  <c r="L109" i="7"/>
  <c r="M109" i="7"/>
  <c r="N109" i="7"/>
  <c r="O109" i="7"/>
  <c r="P109" i="7"/>
  <c r="Q109" i="7"/>
  <c r="R109" i="7"/>
  <c r="S109" i="7"/>
  <c r="T109" i="7"/>
  <c r="U109" i="7"/>
  <c r="V109" i="7"/>
  <c r="W109" i="7"/>
  <c r="X109" i="7"/>
  <c r="Y109" i="7"/>
  <c r="Z109" i="7"/>
  <c r="AA109" i="7"/>
  <c r="AB109" i="7"/>
  <c r="AC109" i="7"/>
  <c r="D110" i="7"/>
  <c r="E110" i="7"/>
  <c r="F110" i="7"/>
  <c r="G110" i="7"/>
  <c r="H110" i="7"/>
  <c r="I110" i="7"/>
  <c r="J110" i="7"/>
  <c r="K110" i="7"/>
  <c r="L110" i="7"/>
  <c r="C139" i="7" s="1"/>
  <c r="M110" i="7"/>
  <c r="N110" i="7"/>
  <c r="O110" i="7"/>
  <c r="P110" i="7"/>
  <c r="Q110" i="7"/>
  <c r="R110" i="7"/>
  <c r="S110" i="7"/>
  <c r="T110" i="7"/>
  <c r="U110" i="7"/>
  <c r="V110" i="7"/>
  <c r="W110" i="7"/>
  <c r="X110" i="7"/>
  <c r="Y110" i="7"/>
  <c r="Z110" i="7"/>
  <c r="AA110" i="7"/>
  <c r="AB110" i="7"/>
  <c r="AC110" i="7"/>
  <c r="D111" i="7"/>
  <c r="E111" i="7"/>
  <c r="F111" i="7"/>
  <c r="G111" i="7"/>
  <c r="H111" i="7"/>
  <c r="I111" i="7"/>
  <c r="J111" i="7"/>
  <c r="K111" i="7"/>
  <c r="L111" i="7"/>
  <c r="M111" i="7"/>
  <c r="N111" i="7"/>
  <c r="O111" i="7"/>
  <c r="P111" i="7"/>
  <c r="Q111" i="7"/>
  <c r="R111" i="7"/>
  <c r="S111" i="7"/>
  <c r="T111" i="7"/>
  <c r="U111" i="7"/>
  <c r="V111" i="7"/>
  <c r="W111" i="7"/>
  <c r="D140" i="7" s="1"/>
  <c r="X111" i="7"/>
  <c r="Y111" i="7"/>
  <c r="Z111" i="7"/>
  <c r="AA111" i="7"/>
  <c r="AB111" i="7"/>
  <c r="AC111" i="7"/>
  <c r="D112" i="7"/>
  <c r="E112" i="7"/>
  <c r="F112" i="7"/>
  <c r="G112" i="7"/>
  <c r="H112" i="7"/>
  <c r="I112" i="7"/>
  <c r="J112" i="7"/>
  <c r="K112" i="7"/>
  <c r="L112" i="7"/>
  <c r="M112" i="7"/>
  <c r="N112" i="7"/>
  <c r="O112" i="7"/>
  <c r="P112" i="7"/>
  <c r="Q112" i="7"/>
  <c r="R112" i="7"/>
  <c r="S112" i="7"/>
  <c r="T112" i="7"/>
  <c r="U112" i="7"/>
  <c r="V112" i="7"/>
  <c r="W112" i="7"/>
  <c r="X112" i="7"/>
  <c r="Y112" i="7"/>
  <c r="Z112" i="7"/>
  <c r="AA112" i="7"/>
  <c r="AB112" i="7"/>
  <c r="AC112" i="7"/>
  <c r="D113" i="7"/>
  <c r="E113" i="7"/>
  <c r="F113" i="7"/>
  <c r="G113" i="7"/>
  <c r="H113" i="7"/>
  <c r="I113" i="7"/>
  <c r="J113" i="7"/>
  <c r="K113" i="7"/>
  <c r="L113" i="7"/>
  <c r="M113" i="7"/>
  <c r="N113" i="7"/>
  <c r="O113" i="7"/>
  <c r="P113" i="7"/>
  <c r="Q113" i="7"/>
  <c r="R113" i="7"/>
  <c r="S113" i="7"/>
  <c r="T113" i="7"/>
  <c r="U113" i="7"/>
  <c r="V113" i="7"/>
  <c r="W113" i="7"/>
  <c r="D142" i="7" s="1"/>
  <c r="X113" i="7"/>
  <c r="Y113" i="7"/>
  <c r="Z113" i="7"/>
  <c r="AA113" i="7"/>
  <c r="AB113" i="7"/>
  <c r="AC113" i="7"/>
  <c r="D114" i="7"/>
  <c r="E114" i="7"/>
  <c r="F114" i="7"/>
  <c r="G114" i="7"/>
  <c r="H114" i="7"/>
  <c r="I114" i="7"/>
  <c r="J114" i="7"/>
  <c r="K114" i="7"/>
  <c r="L114" i="7"/>
  <c r="C143" i="7" s="1"/>
  <c r="M114" i="7"/>
  <c r="N114" i="7"/>
  <c r="O114" i="7"/>
  <c r="P114" i="7"/>
  <c r="Q114" i="7"/>
  <c r="R114" i="7"/>
  <c r="S114" i="7"/>
  <c r="T114" i="7"/>
  <c r="U114" i="7"/>
  <c r="V114" i="7"/>
  <c r="W114" i="7"/>
  <c r="X114" i="7"/>
  <c r="Y114" i="7"/>
  <c r="Z114" i="7"/>
  <c r="AA114" i="7"/>
  <c r="AB114" i="7"/>
  <c r="AC114" i="7"/>
  <c r="D115" i="7"/>
  <c r="E115" i="7"/>
  <c r="F115" i="7"/>
  <c r="G115" i="7"/>
  <c r="H115" i="7"/>
  <c r="I115" i="7"/>
  <c r="J115" i="7"/>
  <c r="K115" i="7"/>
  <c r="L115" i="7"/>
  <c r="M115" i="7"/>
  <c r="N115" i="7"/>
  <c r="O115" i="7"/>
  <c r="P115" i="7"/>
  <c r="Q115" i="7"/>
  <c r="R115" i="7"/>
  <c r="S115" i="7"/>
  <c r="T115" i="7"/>
  <c r="U115" i="7"/>
  <c r="V115" i="7"/>
  <c r="W115" i="7"/>
  <c r="D144" i="7" s="1"/>
  <c r="X115" i="7"/>
  <c r="Y115" i="7"/>
  <c r="Z115" i="7"/>
  <c r="AA115" i="7"/>
  <c r="AB115" i="7"/>
  <c r="AC115" i="7"/>
  <c r="D116" i="7"/>
  <c r="E116" i="7"/>
  <c r="F116" i="7"/>
  <c r="G116" i="7"/>
  <c r="H116" i="7"/>
  <c r="I116" i="7"/>
  <c r="J116" i="7"/>
  <c r="K116" i="7"/>
  <c r="L116" i="7"/>
  <c r="M116" i="7"/>
  <c r="N116" i="7"/>
  <c r="O116" i="7"/>
  <c r="P116" i="7"/>
  <c r="Q116" i="7"/>
  <c r="R116" i="7"/>
  <c r="S116" i="7"/>
  <c r="T116" i="7"/>
  <c r="U116" i="7"/>
  <c r="V116" i="7"/>
  <c r="W116" i="7"/>
  <c r="X116" i="7"/>
  <c r="Y116" i="7"/>
  <c r="Z116" i="7"/>
  <c r="AA116" i="7"/>
  <c r="AB116" i="7"/>
  <c r="AC116" i="7"/>
  <c r="D117" i="7"/>
  <c r="E117" i="7"/>
  <c r="F117" i="7"/>
  <c r="G117" i="7"/>
  <c r="H117" i="7"/>
  <c r="I117" i="7"/>
  <c r="J117" i="7"/>
  <c r="K117" i="7"/>
  <c r="L117" i="7"/>
  <c r="M117" i="7"/>
  <c r="N117" i="7"/>
  <c r="O117" i="7"/>
  <c r="P117" i="7"/>
  <c r="Q117" i="7"/>
  <c r="R117" i="7"/>
  <c r="S117" i="7"/>
  <c r="T117" i="7"/>
  <c r="U117" i="7"/>
  <c r="V117" i="7"/>
  <c r="W117" i="7"/>
  <c r="D146" i="7" s="1"/>
  <c r="X117" i="7"/>
  <c r="Y117" i="7"/>
  <c r="Z117" i="7"/>
  <c r="AA117" i="7"/>
  <c r="AB117" i="7"/>
  <c r="AC117" i="7"/>
  <c r="D118" i="7"/>
  <c r="E118" i="7"/>
  <c r="F118" i="7"/>
  <c r="G118" i="7"/>
  <c r="H118" i="7"/>
  <c r="I118" i="7"/>
  <c r="J118" i="7"/>
  <c r="K118" i="7"/>
  <c r="L118" i="7"/>
  <c r="C147" i="7" s="1"/>
  <c r="M118" i="7"/>
  <c r="N118" i="7"/>
  <c r="O118" i="7"/>
  <c r="P118" i="7"/>
  <c r="Q118" i="7"/>
  <c r="R118" i="7"/>
  <c r="S118" i="7"/>
  <c r="T118" i="7"/>
  <c r="U118" i="7"/>
  <c r="V118" i="7"/>
  <c r="W118" i="7"/>
  <c r="X118" i="7"/>
  <c r="Y118" i="7"/>
  <c r="Z118" i="7"/>
  <c r="AA118" i="7"/>
  <c r="AB118" i="7"/>
  <c r="AC118" i="7"/>
  <c r="D119" i="7"/>
  <c r="E119" i="7"/>
  <c r="F119" i="7"/>
  <c r="G119" i="7"/>
  <c r="H119" i="7"/>
  <c r="I119" i="7"/>
  <c r="J119" i="7"/>
  <c r="K119" i="7"/>
  <c r="L119" i="7"/>
  <c r="M119" i="7"/>
  <c r="N119" i="7"/>
  <c r="O119" i="7"/>
  <c r="P119" i="7"/>
  <c r="Q119" i="7"/>
  <c r="R119" i="7"/>
  <c r="S119" i="7"/>
  <c r="T119" i="7"/>
  <c r="U119" i="7"/>
  <c r="V119" i="7"/>
  <c r="W119" i="7"/>
  <c r="D148" i="7" s="1"/>
  <c r="X119" i="7"/>
  <c r="Y119" i="7"/>
  <c r="Z119" i="7"/>
  <c r="AA119" i="7"/>
  <c r="AB119" i="7"/>
  <c r="AC119" i="7"/>
  <c r="D120" i="7"/>
  <c r="E120" i="7"/>
  <c r="F120" i="7"/>
  <c r="G120" i="7"/>
  <c r="H120" i="7"/>
  <c r="I120" i="7"/>
  <c r="J120" i="7"/>
  <c r="K120" i="7"/>
  <c r="L120" i="7"/>
  <c r="M120" i="7"/>
  <c r="N120" i="7"/>
  <c r="O120" i="7"/>
  <c r="P120" i="7"/>
  <c r="Q120" i="7"/>
  <c r="R120" i="7"/>
  <c r="S120" i="7"/>
  <c r="T120" i="7"/>
  <c r="U120" i="7"/>
  <c r="V120" i="7"/>
  <c r="W120" i="7"/>
  <c r="X120" i="7"/>
  <c r="Y120" i="7"/>
  <c r="Z120" i="7"/>
  <c r="AA120" i="7"/>
  <c r="AB120" i="7"/>
  <c r="AC120" i="7"/>
  <c r="D121" i="7"/>
  <c r="E121" i="7"/>
  <c r="F121" i="7"/>
  <c r="G121" i="7"/>
  <c r="H121" i="7"/>
  <c r="I121" i="7"/>
  <c r="J121" i="7"/>
  <c r="K121" i="7"/>
  <c r="L121" i="7"/>
  <c r="M121" i="7"/>
  <c r="N121" i="7"/>
  <c r="O121" i="7"/>
  <c r="P121" i="7"/>
  <c r="Q121" i="7"/>
  <c r="R121" i="7"/>
  <c r="S121" i="7"/>
  <c r="T121" i="7"/>
  <c r="U121" i="7"/>
  <c r="V121" i="7"/>
  <c r="W121" i="7"/>
  <c r="X121" i="7"/>
  <c r="Y121" i="7"/>
  <c r="Z121" i="7"/>
  <c r="AA121" i="7"/>
  <c r="AB121" i="7"/>
  <c r="AC121" i="7"/>
  <c r="D122" i="7"/>
  <c r="E122" i="7"/>
  <c r="F122" i="7"/>
  <c r="G122" i="7"/>
  <c r="H122" i="7"/>
  <c r="I122" i="7"/>
  <c r="J122" i="7"/>
  <c r="K122" i="7"/>
  <c r="L122" i="7"/>
  <c r="C150" i="7" s="1"/>
  <c r="M122" i="7"/>
  <c r="N122" i="7"/>
  <c r="O122" i="7"/>
  <c r="P122" i="7"/>
  <c r="Q122" i="7"/>
  <c r="R122" i="7"/>
  <c r="S122" i="7"/>
  <c r="T122" i="7"/>
  <c r="U122" i="7"/>
  <c r="V122" i="7"/>
  <c r="W122" i="7"/>
  <c r="X122" i="7"/>
  <c r="Y122" i="7"/>
  <c r="Z122" i="7"/>
  <c r="AA122" i="7"/>
  <c r="AB122" i="7"/>
  <c r="AC122" i="7"/>
  <c r="D123" i="7"/>
  <c r="E123" i="7"/>
  <c r="F123" i="7"/>
  <c r="G123" i="7"/>
  <c r="H123" i="7"/>
  <c r="I123" i="7"/>
  <c r="J123" i="7"/>
  <c r="K123" i="7"/>
  <c r="L123" i="7"/>
  <c r="M123" i="7"/>
  <c r="N123" i="7"/>
  <c r="O123" i="7"/>
  <c r="P123" i="7"/>
  <c r="Q123" i="7"/>
  <c r="R123" i="7"/>
  <c r="S123" i="7"/>
  <c r="T123" i="7"/>
  <c r="U123" i="7"/>
  <c r="V123" i="7"/>
  <c r="W123" i="7"/>
  <c r="D151" i="7" s="1"/>
  <c r="X123" i="7"/>
  <c r="Y123" i="7"/>
  <c r="Z123" i="7"/>
  <c r="AA123" i="7"/>
  <c r="AB123" i="7"/>
  <c r="AC123" i="7"/>
  <c r="D124" i="7"/>
  <c r="E124" i="7"/>
  <c r="F124" i="7"/>
  <c r="G124" i="7"/>
  <c r="H124" i="7"/>
  <c r="I124" i="7"/>
  <c r="J124" i="7"/>
  <c r="K124" i="7"/>
  <c r="L124" i="7"/>
  <c r="M124" i="7"/>
  <c r="N124" i="7"/>
  <c r="O124" i="7"/>
  <c r="P124" i="7"/>
  <c r="Q124" i="7"/>
  <c r="R124" i="7"/>
  <c r="S124" i="7"/>
  <c r="T124" i="7"/>
  <c r="U124" i="7"/>
  <c r="V124" i="7"/>
  <c r="W124" i="7"/>
  <c r="X124" i="7"/>
  <c r="Y124" i="7"/>
  <c r="Z124" i="7"/>
  <c r="AA124" i="7"/>
  <c r="AB124" i="7"/>
  <c r="AC124"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D93" i="6"/>
  <c r="E93" i="6"/>
  <c r="F93" i="6"/>
  <c r="G93" i="6"/>
  <c r="H93" i="6"/>
  <c r="I93" i="6"/>
  <c r="J93" i="6"/>
  <c r="K93" i="6"/>
  <c r="L93" i="6"/>
  <c r="M93" i="6"/>
  <c r="N93" i="6"/>
  <c r="O93" i="6"/>
  <c r="P93" i="6"/>
  <c r="Q93" i="6"/>
  <c r="R93" i="6"/>
  <c r="S93" i="6"/>
  <c r="T93" i="6"/>
  <c r="U93" i="6"/>
  <c r="V93" i="6"/>
  <c r="W93" i="6"/>
  <c r="X93" i="6"/>
  <c r="Y93" i="6"/>
  <c r="Z93" i="6"/>
  <c r="AA93" i="6"/>
  <c r="AB93" i="6"/>
  <c r="AC93" i="6"/>
  <c r="D94" i="6"/>
  <c r="E94" i="6"/>
  <c r="F94" i="6"/>
  <c r="G94" i="6"/>
  <c r="H94" i="6"/>
  <c r="I94" i="6"/>
  <c r="J94" i="6"/>
  <c r="K94" i="6"/>
  <c r="L94" i="6"/>
  <c r="M94" i="6"/>
  <c r="N94" i="6"/>
  <c r="O94" i="6"/>
  <c r="P94" i="6"/>
  <c r="Q94" i="6"/>
  <c r="R94" i="6"/>
  <c r="S94" i="6"/>
  <c r="T94" i="6"/>
  <c r="U94" i="6"/>
  <c r="V94" i="6"/>
  <c r="W94" i="6"/>
  <c r="X94" i="6"/>
  <c r="Y94" i="6"/>
  <c r="Z94" i="6"/>
  <c r="AA94" i="6"/>
  <c r="AB94" i="6"/>
  <c r="AC94" i="6"/>
  <c r="D95" i="6"/>
  <c r="E95" i="6"/>
  <c r="F95" i="6"/>
  <c r="G95" i="6"/>
  <c r="H95" i="6"/>
  <c r="I95" i="6"/>
  <c r="J95" i="6"/>
  <c r="K95" i="6"/>
  <c r="L95" i="6"/>
  <c r="M95" i="6"/>
  <c r="N95" i="6"/>
  <c r="O95" i="6"/>
  <c r="P95" i="6"/>
  <c r="Q95" i="6"/>
  <c r="R95" i="6"/>
  <c r="S95" i="6"/>
  <c r="T95" i="6"/>
  <c r="U95" i="6"/>
  <c r="V95" i="6"/>
  <c r="W95" i="6"/>
  <c r="X95" i="6"/>
  <c r="Y95" i="6"/>
  <c r="Z95" i="6"/>
  <c r="AA95" i="6"/>
  <c r="AB95" i="6"/>
  <c r="AC95" i="6"/>
  <c r="D96" i="6"/>
  <c r="E96" i="6"/>
  <c r="F96" i="6"/>
  <c r="G96" i="6"/>
  <c r="H96" i="6"/>
  <c r="I96" i="6"/>
  <c r="J96" i="6"/>
  <c r="K96" i="6"/>
  <c r="L96" i="6"/>
  <c r="M96" i="6"/>
  <c r="N96" i="6"/>
  <c r="O96" i="6"/>
  <c r="P96" i="6"/>
  <c r="Q96" i="6"/>
  <c r="R96" i="6"/>
  <c r="S96" i="6"/>
  <c r="T96" i="6"/>
  <c r="U96" i="6"/>
  <c r="V96" i="6"/>
  <c r="W96" i="6"/>
  <c r="X96" i="6"/>
  <c r="Y96" i="6"/>
  <c r="Z96" i="6"/>
  <c r="AA96" i="6"/>
  <c r="AB96" i="6"/>
  <c r="AC96" i="6"/>
  <c r="D97" i="6"/>
  <c r="E97" i="6"/>
  <c r="F97" i="6"/>
  <c r="G97" i="6"/>
  <c r="H97" i="6"/>
  <c r="I97" i="6"/>
  <c r="J97" i="6"/>
  <c r="K97" i="6"/>
  <c r="L97" i="6"/>
  <c r="M97" i="6"/>
  <c r="N97" i="6"/>
  <c r="O97" i="6"/>
  <c r="P97" i="6"/>
  <c r="Q97" i="6"/>
  <c r="R97" i="6"/>
  <c r="S97" i="6"/>
  <c r="T97" i="6"/>
  <c r="U97" i="6"/>
  <c r="V97" i="6"/>
  <c r="W97" i="6"/>
  <c r="X97" i="6"/>
  <c r="Y97" i="6"/>
  <c r="Z97" i="6"/>
  <c r="AA97" i="6"/>
  <c r="AB97" i="6"/>
  <c r="AC97" i="6"/>
  <c r="D98" i="6"/>
  <c r="E98" i="6"/>
  <c r="F98" i="6"/>
  <c r="G98" i="6"/>
  <c r="H98" i="6"/>
  <c r="I98" i="6"/>
  <c r="J98" i="6"/>
  <c r="K98" i="6"/>
  <c r="L98" i="6"/>
  <c r="M98" i="6"/>
  <c r="N98" i="6"/>
  <c r="O98" i="6"/>
  <c r="P98" i="6"/>
  <c r="Q98" i="6"/>
  <c r="R98" i="6"/>
  <c r="S98" i="6"/>
  <c r="T98" i="6"/>
  <c r="U98" i="6"/>
  <c r="V98" i="6"/>
  <c r="W98" i="6"/>
  <c r="X98" i="6"/>
  <c r="Y98" i="6"/>
  <c r="Z98" i="6"/>
  <c r="AA98" i="6"/>
  <c r="AB98" i="6"/>
  <c r="AC98" i="6"/>
  <c r="D99" i="6"/>
  <c r="E99" i="6"/>
  <c r="F99" i="6"/>
  <c r="G99" i="6"/>
  <c r="H99" i="6"/>
  <c r="I99" i="6"/>
  <c r="J99" i="6"/>
  <c r="K99" i="6"/>
  <c r="L99" i="6"/>
  <c r="M99" i="6"/>
  <c r="N99" i="6"/>
  <c r="O99" i="6"/>
  <c r="P99" i="6"/>
  <c r="Q99" i="6"/>
  <c r="R99" i="6"/>
  <c r="S99" i="6"/>
  <c r="T99" i="6"/>
  <c r="U99" i="6"/>
  <c r="V99" i="6"/>
  <c r="W99" i="6"/>
  <c r="X99" i="6"/>
  <c r="Y99" i="6"/>
  <c r="Z99" i="6"/>
  <c r="AA99" i="6"/>
  <c r="AB99" i="6"/>
  <c r="AC99" i="6"/>
  <c r="D100" i="6"/>
  <c r="E100" i="6"/>
  <c r="F100" i="6"/>
  <c r="G100" i="6"/>
  <c r="H100" i="6"/>
  <c r="I100" i="6"/>
  <c r="J100" i="6"/>
  <c r="K100" i="6"/>
  <c r="L100" i="6"/>
  <c r="M100" i="6"/>
  <c r="N100" i="6"/>
  <c r="O100" i="6"/>
  <c r="P100" i="6"/>
  <c r="Q100" i="6"/>
  <c r="R100" i="6"/>
  <c r="S100" i="6"/>
  <c r="T100" i="6"/>
  <c r="U100" i="6"/>
  <c r="V100" i="6"/>
  <c r="W100" i="6"/>
  <c r="X100" i="6"/>
  <c r="Y100" i="6"/>
  <c r="Z100" i="6"/>
  <c r="AA100" i="6"/>
  <c r="AB100" i="6"/>
  <c r="AC100" i="6"/>
  <c r="D101" i="6"/>
  <c r="E101" i="6"/>
  <c r="F101" i="6"/>
  <c r="G101" i="6"/>
  <c r="H101" i="6"/>
  <c r="I101" i="6"/>
  <c r="J101" i="6"/>
  <c r="K101" i="6"/>
  <c r="L101" i="6"/>
  <c r="M101" i="6"/>
  <c r="N101" i="6"/>
  <c r="O101" i="6"/>
  <c r="P101" i="6"/>
  <c r="Q101" i="6"/>
  <c r="R101" i="6"/>
  <c r="S101" i="6"/>
  <c r="T101" i="6"/>
  <c r="U101" i="6"/>
  <c r="V101" i="6"/>
  <c r="W101" i="6"/>
  <c r="X101" i="6"/>
  <c r="Y101" i="6"/>
  <c r="Z101" i="6"/>
  <c r="AA101" i="6"/>
  <c r="AB101" i="6"/>
  <c r="AC101" i="6"/>
  <c r="D102" i="6"/>
  <c r="E102" i="6"/>
  <c r="F102" i="6"/>
  <c r="G102" i="6"/>
  <c r="H102" i="6"/>
  <c r="I102" i="6"/>
  <c r="J102" i="6"/>
  <c r="K102" i="6"/>
  <c r="L102" i="6"/>
  <c r="M102" i="6"/>
  <c r="N102" i="6"/>
  <c r="O102" i="6"/>
  <c r="P102" i="6"/>
  <c r="Q102" i="6"/>
  <c r="R102" i="6"/>
  <c r="S102" i="6"/>
  <c r="T102" i="6"/>
  <c r="U102" i="6"/>
  <c r="V102" i="6"/>
  <c r="W102" i="6"/>
  <c r="X102" i="6"/>
  <c r="Y102" i="6"/>
  <c r="Z102" i="6"/>
  <c r="AA102" i="6"/>
  <c r="AB102" i="6"/>
  <c r="AC102" i="6"/>
  <c r="D103" i="6"/>
  <c r="E103" i="6"/>
  <c r="F103" i="6"/>
  <c r="G103" i="6"/>
  <c r="H103" i="6"/>
  <c r="I103" i="6"/>
  <c r="J103" i="6"/>
  <c r="K103" i="6"/>
  <c r="L103" i="6"/>
  <c r="M103" i="6"/>
  <c r="N103" i="6"/>
  <c r="O103" i="6"/>
  <c r="P103" i="6"/>
  <c r="Q103" i="6"/>
  <c r="R103" i="6"/>
  <c r="S103" i="6"/>
  <c r="T103" i="6"/>
  <c r="U103" i="6"/>
  <c r="V103" i="6"/>
  <c r="W103" i="6"/>
  <c r="X103" i="6"/>
  <c r="Y103" i="6"/>
  <c r="Z103" i="6"/>
  <c r="AA103" i="6"/>
  <c r="AB103" i="6"/>
  <c r="AC103" i="6"/>
  <c r="D104" i="6"/>
  <c r="E104" i="6"/>
  <c r="F104" i="6"/>
  <c r="G104" i="6"/>
  <c r="H104" i="6"/>
  <c r="I104" i="6"/>
  <c r="J104" i="6"/>
  <c r="K104" i="6"/>
  <c r="L104" i="6"/>
  <c r="M104" i="6"/>
  <c r="N104" i="6"/>
  <c r="O104" i="6"/>
  <c r="P104" i="6"/>
  <c r="Q104" i="6"/>
  <c r="R104" i="6"/>
  <c r="S104" i="6"/>
  <c r="T104" i="6"/>
  <c r="U104" i="6"/>
  <c r="V104" i="6"/>
  <c r="W104" i="6"/>
  <c r="X104" i="6"/>
  <c r="Y104" i="6"/>
  <c r="Z104" i="6"/>
  <c r="AA104" i="6"/>
  <c r="AB104" i="6"/>
  <c r="AC104" i="6"/>
  <c r="D105" i="6"/>
  <c r="E105" i="6"/>
  <c r="F105" i="6"/>
  <c r="G105" i="6"/>
  <c r="H105" i="6"/>
  <c r="I105" i="6"/>
  <c r="J105" i="6"/>
  <c r="K105" i="6"/>
  <c r="L105" i="6"/>
  <c r="M105" i="6"/>
  <c r="N105" i="6"/>
  <c r="O105" i="6"/>
  <c r="P105" i="6"/>
  <c r="Q105" i="6"/>
  <c r="R105" i="6"/>
  <c r="S105" i="6"/>
  <c r="T105" i="6"/>
  <c r="U105" i="6"/>
  <c r="V105" i="6"/>
  <c r="W105" i="6"/>
  <c r="X105" i="6"/>
  <c r="Y105" i="6"/>
  <c r="Z105" i="6"/>
  <c r="AA105" i="6"/>
  <c r="AB105" i="6"/>
  <c r="AC105" i="6"/>
  <c r="D106" i="6"/>
  <c r="E106" i="6"/>
  <c r="F106" i="6"/>
  <c r="G106" i="6"/>
  <c r="H106" i="6"/>
  <c r="I106" i="6"/>
  <c r="J106" i="6"/>
  <c r="K106" i="6"/>
  <c r="L106" i="6"/>
  <c r="M106" i="6"/>
  <c r="N106" i="6"/>
  <c r="O106" i="6"/>
  <c r="P106" i="6"/>
  <c r="Q106" i="6"/>
  <c r="R106" i="6"/>
  <c r="S106" i="6"/>
  <c r="T106" i="6"/>
  <c r="U106" i="6"/>
  <c r="V106" i="6"/>
  <c r="W106" i="6"/>
  <c r="X106" i="6"/>
  <c r="Y106" i="6"/>
  <c r="Z106" i="6"/>
  <c r="AA106" i="6"/>
  <c r="AB106" i="6"/>
  <c r="AC106" i="6"/>
  <c r="D107" i="6"/>
  <c r="E107" i="6"/>
  <c r="F107" i="6"/>
  <c r="G107" i="6"/>
  <c r="H107" i="6"/>
  <c r="I107" i="6"/>
  <c r="J107" i="6"/>
  <c r="K107" i="6"/>
  <c r="L107" i="6"/>
  <c r="M107" i="6"/>
  <c r="N107" i="6"/>
  <c r="O107" i="6"/>
  <c r="P107" i="6"/>
  <c r="Q107" i="6"/>
  <c r="R107" i="6"/>
  <c r="S107" i="6"/>
  <c r="T107" i="6"/>
  <c r="U107" i="6"/>
  <c r="V107" i="6"/>
  <c r="W107" i="6"/>
  <c r="X107" i="6"/>
  <c r="Y107" i="6"/>
  <c r="Z107" i="6"/>
  <c r="AA107" i="6"/>
  <c r="AB107" i="6"/>
  <c r="AC107" i="6"/>
  <c r="D108" i="6"/>
  <c r="E108" i="6"/>
  <c r="F108" i="6"/>
  <c r="G108" i="6"/>
  <c r="H108" i="6"/>
  <c r="I108" i="6"/>
  <c r="J108" i="6"/>
  <c r="K108" i="6"/>
  <c r="L108" i="6"/>
  <c r="M108" i="6"/>
  <c r="N108" i="6"/>
  <c r="O108" i="6"/>
  <c r="P108" i="6"/>
  <c r="Q108" i="6"/>
  <c r="R108" i="6"/>
  <c r="S108" i="6"/>
  <c r="T108" i="6"/>
  <c r="U108" i="6"/>
  <c r="V108" i="6"/>
  <c r="W108" i="6"/>
  <c r="X108" i="6"/>
  <c r="Y108" i="6"/>
  <c r="Z108" i="6"/>
  <c r="AA108" i="6"/>
  <c r="AB108" i="6"/>
  <c r="AC108" i="6"/>
  <c r="D109" i="6"/>
  <c r="E109" i="6"/>
  <c r="F109" i="6"/>
  <c r="G109" i="6"/>
  <c r="H109" i="6"/>
  <c r="I109" i="6"/>
  <c r="J109" i="6"/>
  <c r="K109" i="6"/>
  <c r="L109" i="6"/>
  <c r="M109" i="6"/>
  <c r="N109" i="6"/>
  <c r="O109" i="6"/>
  <c r="P109" i="6"/>
  <c r="Q109" i="6"/>
  <c r="R109" i="6"/>
  <c r="S109" i="6"/>
  <c r="T109" i="6"/>
  <c r="U109" i="6"/>
  <c r="V109" i="6"/>
  <c r="W109" i="6"/>
  <c r="X109" i="6"/>
  <c r="Y109" i="6"/>
  <c r="Z109" i="6"/>
  <c r="AA109" i="6"/>
  <c r="AB109" i="6"/>
  <c r="AC109" i="6"/>
  <c r="D110" i="6"/>
  <c r="E110" i="6"/>
  <c r="F110" i="6"/>
  <c r="G110" i="6"/>
  <c r="H110" i="6"/>
  <c r="I110" i="6"/>
  <c r="J110" i="6"/>
  <c r="K110" i="6"/>
  <c r="L110" i="6"/>
  <c r="M110" i="6"/>
  <c r="N110" i="6"/>
  <c r="O110" i="6"/>
  <c r="P110" i="6"/>
  <c r="Q110" i="6"/>
  <c r="R110" i="6"/>
  <c r="S110" i="6"/>
  <c r="T110" i="6"/>
  <c r="U110" i="6"/>
  <c r="V110" i="6"/>
  <c r="W110" i="6"/>
  <c r="X110" i="6"/>
  <c r="Y110" i="6"/>
  <c r="Z110" i="6"/>
  <c r="AA110" i="6"/>
  <c r="AB110" i="6"/>
  <c r="AC110" i="6"/>
  <c r="D111" i="6"/>
  <c r="E111" i="6"/>
  <c r="F111" i="6"/>
  <c r="G111" i="6"/>
  <c r="H111" i="6"/>
  <c r="I111" i="6"/>
  <c r="J111" i="6"/>
  <c r="K111" i="6"/>
  <c r="L111" i="6"/>
  <c r="M111" i="6"/>
  <c r="N111" i="6"/>
  <c r="O111" i="6"/>
  <c r="P111" i="6"/>
  <c r="Q111" i="6"/>
  <c r="R111" i="6"/>
  <c r="S111" i="6"/>
  <c r="T111" i="6"/>
  <c r="U111" i="6"/>
  <c r="V111" i="6"/>
  <c r="W111" i="6"/>
  <c r="D140" i="6" s="1"/>
  <c r="X111" i="6"/>
  <c r="Y111" i="6"/>
  <c r="Z111" i="6"/>
  <c r="AA111" i="6"/>
  <c r="AB111" i="6"/>
  <c r="AC111" i="6"/>
  <c r="D112" i="6"/>
  <c r="E112" i="6"/>
  <c r="F112" i="6"/>
  <c r="G112" i="6"/>
  <c r="H112" i="6"/>
  <c r="I112" i="6"/>
  <c r="J112" i="6"/>
  <c r="K112" i="6"/>
  <c r="L112" i="6"/>
  <c r="M112" i="6"/>
  <c r="N112" i="6"/>
  <c r="O112" i="6"/>
  <c r="P112" i="6"/>
  <c r="Q112" i="6"/>
  <c r="R112" i="6"/>
  <c r="S112" i="6"/>
  <c r="T112" i="6"/>
  <c r="U112" i="6"/>
  <c r="V112" i="6"/>
  <c r="W112" i="6"/>
  <c r="X112" i="6"/>
  <c r="Y112" i="6"/>
  <c r="Z112" i="6"/>
  <c r="AA112" i="6"/>
  <c r="AB112" i="6"/>
  <c r="AC112" i="6"/>
  <c r="D113" i="6"/>
  <c r="E113" i="6"/>
  <c r="F113" i="6"/>
  <c r="G113" i="6"/>
  <c r="H113" i="6"/>
  <c r="I113" i="6"/>
  <c r="J113" i="6"/>
  <c r="K113" i="6"/>
  <c r="L113" i="6"/>
  <c r="M113" i="6"/>
  <c r="N113" i="6"/>
  <c r="O113" i="6"/>
  <c r="P113" i="6"/>
  <c r="Q113" i="6"/>
  <c r="R113" i="6"/>
  <c r="S113" i="6"/>
  <c r="T113" i="6"/>
  <c r="U113" i="6"/>
  <c r="V113" i="6"/>
  <c r="W113" i="6"/>
  <c r="D142" i="6" s="1"/>
  <c r="X113" i="6"/>
  <c r="Y113" i="6"/>
  <c r="Z113" i="6"/>
  <c r="AA113" i="6"/>
  <c r="AB113" i="6"/>
  <c r="AC113" i="6"/>
  <c r="D114" i="6"/>
  <c r="E114" i="6"/>
  <c r="F114" i="6"/>
  <c r="G114" i="6"/>
  <c r="H114" i="6"/>
  <c r="I114" i="6"/>
  <c r="J114" i="6"/>
  <c r="K114" i="6"/>
  <c r="L114" i="6"/>
  <c r="C143" i="6" s="1"/>
  <c r="M114" i="6"/>
  <c r="N114" i="6"/>
  <c r="O114" i="6"/>
  <c r="P114" i="6"/>
  <c r="Q114" i="6"/>
  <c r="R114" i="6"/>
  <c r="S114" i="6"/>
  <c r="T114" i="6"/>
  <c r="U114" i="6"/>
  <c r="V114" i="6"/>
  <c r="W114" i="6"/>
  <c r="X114" i="6"/>
  <c r="Y114" i="6"/>
  <c r="Z114" i="6"/>
  <c r="AA114" i="6"/>
  <c r="AB114" i="6"/>
  <c r="AC114" i="6"/>
  <c r="D115" i="6"/>
  <c r="E115" i="6"/>
  <c r="F115" i="6"/>
  <c r="G115" i="6"/>
  <c r="H115" i="6"/>
  <c r="I115" i="6"/>
  <c r="J115" i="6"/>
  <c r="K115" i="6"/>
  <c r="L115" i="6"/>
  <c r="M115" i="6"/>
  <c r="N115" i="6"/>
  <c r="O115" i="6"/>
  <c r="P115" i="6"/>
  <c r="Q115" i="6"/>
  <c r="R115" i="6"/>
  <c r="S115" i="6"/>
  <c r="T115" i="6"/>
  <c r="U115" i="6"/>
  <c r="V115" i="6"/>
  <c r="W115" i="6"/>
  <c r="D144" i="6" s="1"/>
  <c r="X115" i="6"/>
  <c r="Y115" i="6"/>
  <c r="Z115" i="6"/>
  <c r="AA115" i="6"/>
  <c r="AB115" i="6"/>
  <c r="AC115" i="6"/>
  <c r="D116" i="6"/>
  <c r="E116" i="6"/>
  <c r="F116" i="6"/>
  <c r="G116" i="6"/>
  <c r="H116" i="6"/>
  <c r="I116" i="6"/>
  <c r="J116" i="6"/>
  <c r="K116" i="6"/>
  <c r="L116" i="6"/>
  <c r="M116" i="6"/>
  <c r="N116" i="6"/>
  <c r="O116" i="6"/>
  <c r="P116" i="6"/>
  <c r="Q116" i="6"/>
  <c r="R116" i="6"/>
  <c r="S116" i="6"/>
  <c r="T116" i="6"/>
  <c r="U116" i="6"/>
  <c r="V116" i="6"/>
  <c r="W116" i="6"/>
  <c r="X116" i="6"/>
  <c r="Y116" i="6"/>
  <c r="Z116" i="6"/>
  <c r="AA116" i="6"/>
  <c r="AB116" i="6"/>
  <c r="AC116" i="6"/>
  <c r="D117" i="6"/>
  <c r="E117" i="6"/>
  <c r="F117" i="6"/>
  <c r="G117" i="6"/>
  <c r="H117" i="6"/>
  <c r="I117" i="6"/>
  <c r="J117" i="6"/>
  <c r="K117" i="6"/>
  <c r="L117" i="6"/>
  <c r="M117" i="6"/>
  <c r="N117" i="6"/>
  <c r="O117" i="6"/>
  <c r="P117" i="6"/>
  <c r="Q117" i="6"/>
  <c r="R117" i="6"/>
  <c r="S117" i="6"/>
  <c r="T117" i="6"/>
  <c r="U117" i="6"/>
  <c r="V117" i="6"/>
  <c r="W117" i="6"/>
  <c r="D146" i="6" s="1"/>
  <c r="X117" i="6"/>
  <c r="Y117" i="6"/>
  <c r="Z117" i="6"/>
  <c r="AA117" i="6"/>
  <c r="AB117" i="6"/>
  <c r="AC117" i="6"/>
  <c r="D118" i="6"/>
  <c r="E118" i="6"/>
  <c r="F118" i="6"/>
  <c r="G118" i="6"/>
  <c r="H118" i="6"/>
  <c r="I118" i="6"/>
  <c r="J118" i="6"/>
  <c r="K118" i="6"/>
  <c r="L118" i="6"/>
  <c r="C147" i="6" s="1"/>
  <c r="M118" i="6"/>
  <c r="N118" i="6"/>
  <c r="O118" i="6"/>
  <c r="P118" i="6"/>
  <c r="Q118" i="6"/>
  <c r="R118" i="6"/>
  <c r="S118" i="6"/>
  <c r="T118" i="6"/>
  <c r="U118" i="6"/>
  <c r="V118" i="6"/>
  <c r="W118" i="6"/>
  <c r="X118" i="6"/>
  <c r="Y118" i="6"/>
  <c r="Z118" i="6"/>
  <c r="AA118" i="6"/>
  <c r="AB118" i="6"/>
  <c r="AC118" i="6"/>
  <c r="D119" i="6"/>
  <c r="E119" i="6"/>
  <c r="F119" i="6"/>
  <c r="G119" i="6"/>
  <c r="H119" i="6"/>
  <c r="I119" i="6"/>
  <c r="J119" i="6"/>
  <c r="K119" i="6"/>
  <c r="L119" i="6"/>
  <c r="C148" i="6" s="1"/>
  <c r="M119" i="6"/>
  <c r="N119" i="6"/>
  <c r="O119" i="6"/>
  <c r="P119" i="6"/>
  <c r="Q119" i="6"/>
  <c r="R119" i="6"/>
  <c r="S119" i="6"/>
  <c r="T119" i="6"/>
  <c r="U119" i="6"/>
  <c r="V119" i="6"/>
  <c r="W119" i="6"/>
  <c r="D148" i="6" s="1"/>
  <c r="X119" i="6"/>
  <c r="Y119" i="6"/>
  <c r="Z119" i="6"/>
  <c r="AA119" i="6"/>
  <c r="AB119" i="6"/>
  <c r="AC119" i="6"/>
  <c r="D120" i="6"/>
  <c r="E120" i="6"/>
  <c r="F120" i="6"/>
  <c r="G120" i="6"/>
  <c r="H120" i="6"/>
  <c r="I120" i="6"/>
  <c r="J120" i="6"/>
  <c r="K120" i="6"/>
  <c r="L120" i="6"/>
  <c r="M120" i="6"/>
  <c r="N120" i="6"/>
  <c r="O120" i="6"/>
  <c r="P120" i="6"/>
  <c r="Q120" i="6"/>
  <c r="R120" i="6"/>
  <c r="S120" i="6"/>
  <c r="T120" i="6"/>
  <c r="U120" i="6"/>
  <c r="V120" i="6"/>
  <c r="W120" i="6"/>
  <c r="X120" i="6"/>
  <c r="Y120" i="6"/>
  <c r="Z120" i="6"/>
  <c r="AA120" i="6"/>
  <c r="AB120" i="6"/>
  <c r="AC120" i="6"/>
  <c r="D121" i="6"/>
  <c r="E121" i="6"/>
  <c r="F121" i="6"/>
  <c r="G121" i="6"/>
  <c r="H121" i="6"/>
  <c r="I121" i="6"/>
  <c r="J121" i="6"/>
  <c r="K121" i="6"/>
  <c r="L121" i="6"/>
  <c r="M121" i="6"/>
  <c r="N121" i="6"/>
  <c r="O121" i="6"/>
  <c r="P121" i="6"/>
  <c r="Q121" i="6"/>
  <c r="R121" i="6"/>
  <c r="S121" i="6"/>
  <c r="T121" i="6"/>
  <c r="U121" i="6"/>
  <c r="V121" i="6"/>
  <c r="W121" i="6"/>
  <c r="X121" i="6"/>
  <c r="Y121" i="6"/>
  <c r="Z121" i="6"/>
  <c r="AA121" i="6"/>
  <c r="AB121" i="6"/>
  <c r="AC121" i="6"/>
  <c r="D122" i="6"/>
  <c r="E122" i="6"/>
  <c r="F122" i="6"/>
  <c r="G122" i="6"/>
  <c r="H122" i="6"/>
  <c r="I122" i="6"/>
  <c r="J122" i="6"/>
  <c r="K122" i="6"/>
  <c r="L122" i="6"/>
  <c r="C150" i="6" s="1"/>
  <c r="M122" i="6"/>
  <c r="N122" i="6"/>
  <c r="O122" i="6"/>
  <c r="P122" i="6"/>
  <c r="Q122" i="6"/>
  <c r="R122" i="6"/>
  <c r="S122" i="6"/>
  <c r="T122" i="6"/>
  <c r="U122" i="6"/>
  <c r="V122" i="6"/>
  <c r="W122" i="6"/>
  <c r="X122" i="6"/>
  <c r="Y122" i="6"/>
  <c r="Z122" i="6"/>
  <c r="AA122" i="6"/>
  <c r="AB122" i="6"/>
  <c r="AC122" i="6"/>
  <c r="D123" i="6"/>
  <c r="E123" i="6"/>
  <c r="F123" i="6"/>
  <c r="G123" i="6"/>
  <c r="H123" i="6"/>
  <c r="I123" i="6"/>
  <c r="J123" i="6"/>
  <c r="K123" i="6"/>
  <c r="L123" i="6"/>
  <c r="C151" i="6" s="1"/>
  <c r="M123" i="6"/>
  <c r="N123" i="6"/>
  <c r="O123" i="6"/>
  <c r="P123" i="6"/>
  <c r="Q123" i="6"/>
  <c r="R123" i="6"/>
  <c r="S123" i="6"/>
  <c r="T123" i="6"/>
  <c r="U123" i="6"/>
  <c r="V123" i="6"/>
  <c r="W123" i="6"/>
  <c r="D151" i="6" s="1"/>
  <c r="X123" i="6"/>
  <c r="Y123" i="6"/>
  <c r="Z123" i="6"/>
  <c r="AA123" i="6"/>
  <c r="AB123" i="6"/>
  <c r="AC123" i="6"/>
  <c r="D124" i="6"/>
  <c r="E124" i="6"/>
  <c r="F124" i="6"/>
  <c r="G124" i="6"/>
  <c r="H124" i="6"/>
  <c r="I124" i="6"/>
  <c r="J124" i="6"/>
  <c r="K124" i="6"/>
  <c r="L124" i="6"/>
  <c r="M124" i="6"/>
  <c r="N124" i="6"/>
  <c r="O124" i="6"/>
  <c r="P124" i="6"/>
  <c r="Q124" i="6"/>
  <c r="R124" i="6"/>
  <c r="S124" i="6"/>
  <c r="T124" i="6"/>
  <c r="U124" i="6"/>
  <c r="V124" i="6"/>
  <c r="W124" i="6"/>
  <c r="X124" i="6"/>
  <c r="Y124" i="6"/>
  <c r="Z124" i="6"/>
  <c r="AA124" i="6"/>
  <c r="AB124" i="6"/>
  <c r="AC124"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9" i="5"/>
  <c r="C132" i="5"/>
  <c r="C134" i="5"/>
  <c r="C138" i="5"/>
  <c r="C139" i="5"/>
  <c r="C140" i="5"/>
  <c r="C141" i="5"/>
  <c r="C142" i="5"/>
  <c r="C143" i="5"/>
  <c r="C144" i="5"/>
  <c r="C145" i="5"/>
  <c r="C146" i="5"/>
  <c r="C147" i="5"/>
  <c r="C148" i="5"/>
  <c r="C149" i="5"/>
  <c r="C150" i="5"/>
  <c r="C151" i="5"/>
  <c r="C152" i="5"/>
  <c r="D94" i="4"/>
  <c r="E94" i="4"/>
  <c r="F94" i="4"/>
  <c r="G94" i="4"/>
  <c r="H94" i="4"/>
  <c r="I94" i="4"/>
  <c r="J94" i="4"/>
  <c r="K94" i="4"/>
  <c r="L94" i="4"/>
  <c r="M94" i="4"/>
  <c r="N94" i="4"/>
  <c r="O94" i="4"/>
  <c r="P94" i="4"/>
  <c r="Q94" i="4"/>
  <c r="R94" i="4"/>
  <c r="S94" i="4"/>
  <c r="T94" i="4"/>
  <c r="U94" i="4"/>
  <c r="V94" i="4"/>
  <c r="W94" i="4"/>
  <c r="X94" i="4"/>
  <c r="Y94" i="4"/>
  <c r="Z94" i="4"/>
  <c r="AA94" i="4"/>
  <c r="AB94" i="4"/>
  <c r="AC94" i="4"/>
  <c r="D95" i="4"/>
  <c r="E95" i="4"/>
  <c r="F95" i="4"/>
  <c r="G95" i="4"/>
  <c r="H95" i="4"/>
  <c r="I95" i="4"/>
  <c r="J95" i="4"/>
  <c r="K95" i="4"/>
  <c r="L95" i="4"/>
  <c r="M95" i="4"/>
  <c r="N95" i="4"/>
  <c r="O95" i="4"/>
  <c r="P95" i="4"/>
  <c r="Q95" i="4"/>
  <c r="R95" i="4"/>
  <c r="S95" i="4"/>
  <c r="T95" i="4"/>
  <c r="U95" i="4"/>
  <c r="V95" i="4"/>
  <c r="W95" i="4"/>
  <c r="X95" i="4"/>
  <c r="Y95" i="4"/>
  <c r="Z95" i="4"/>
  <c r="AA95" i="4"/>
  <c r="AB95" i="4"/>
  <c r="AC95" i="4"/>
  <c r="D96" i="4"/>
  <c r="E96" i="4"/>
  <c r="F96" i="4"/>
  <c r="G96" i="4"/>
  <c r="H96" i="4"/>
  <c r="I96" i="4"/>
  <c r="J96" i="4"/>
  <c r="K96" i="4"/>
  <c r="L96" i="4"/>
  <c r="M96" i="4"/>
  <c r="N96" i="4"/>
  <c r="O96" i="4"/>
  <c r="P96" i="4"/>
  <c r="Q96" i="4"/>
  <c r="R96" i="4"/>
  <c r="S96" i="4"/>
  <c r="T96" i="4"/>
  <c r="U96" i="4"/>
  <c r="V96" i="4"/>
  <c r="W96" i="4"/>
  <c r="X96" i="4"/>
  <c r="Y96" i="4"/>
  <c r="Z96" i="4"/>
  <c r="AA96" i="4"/>
  <c r="AB96" i="4"/>
  <c r="AC96" i="4"/>
  <c r="D97" i="4"/>
  <c r="E97" i="4"/>
  <c r="F97" i="4"/>
  <c r="G97" i="4"/>
  <c r="H97" i="4"/>
  <c r="I97" i="4"/>
  <c r="J97" i="4"/>
  <c r="K97" i="4"/>
  <c r="L97" i="4"/>
  <c r="M97" i="4"/>
  <c r="N97" i="4"/>
  <c r="O97" i="4"/>
  <c r="P97" i="4"/>
  <c r="Q97" i="4"/>
  <c r="R97" i="4"/>
  <c r="S97" i="4"/>
  <c r="T97" i="4"/>
  <c r="U97" i="4"/>
  <c r="V97" i="4"/>
  <c r="W97" i="4"/>
  <c r="X97" i="4"/>
  <c r="Y97" i="4"/>
  <c r="Z97" i="4"/>
  <c r="AA97" i="4"/>
  <c r="AB97" i="4"/>
  <c r="AC97" i="4"/>
  <c r="D98" i="4"/>
  <c r="E98" i="4"/>
  <c r="F98" i="4"/>
  <c r="G98" i="4"/>
  <c r="H98" i="4"/>
  <c r="I98" i="4"/>
  <c r="J98" i="4"/>
  <c r="K98" i="4"/>
  <c r="L98" i="4"/>
  <c r="M98" i="4"/>
  <c r="N98" i="4"/>
  <c r="O98" i="4"/>
  <c r="P98" i="4"/>
  <c r="Q98" i="4"/>
  <c r="R98" i="4"/>
  <c r="S98" i="4"/>
  <c r="T98" i="4"/>
  <c r="U98" i="4"/>
  <c r="V98" i="4"/>
  <c r="W98" i="4"/>
  <c r="X98" i="4"/>
  <c r="Y98" i="4"/>
  <c r="Z98" i="4"/>
  <c r="AA98" i="4"/>
  <c r="AB98" i="4"/>
  <c r="AC98" i="4"/>
  <c r="D99" i="4"/>
  <c r="E99" i="4"/>
  <c r="F99" i="4"/>
  <c r="G99" i="4"/>
  <c r="H99" i="4"/>
  <c r="I99" i="4"/>
  <c r="J99" i="4"/>
  <c r="K99" i="4"/>
  <c r="L99" i="4"/>
  <c r="M99" i="4"/>
  <c r="N99" i="4"/>
  <c r="O99" i="4"/>
  <c r="P99" i="4"/>
  <c r="Q99" i="4"/>
  <c r="R99" i="4"/>
  <c r="S99" i="4"/>
  <c r="T99" i="4"/>
  <c r="U99" i="4"/>
  <c r="V99" i="4"/>
  <c r="W99" i="4"/>
  <c r="X99" i="4"/>
  <c r="Y99" i="4"/>
  <c r="Z99" i="4"/>
  <c r="AA99" i="4"/>
  <c r="AB99" i="4"/>
  <c r="AC99" i="4"/>
  <c r="D100" i="4"/>
  <c r="E100" i="4"/>
  <c r="F100" i="4"/>
  <c r="G100" i="4"/>
  <c r="H100" i="4"/>
  <c r="I100" i="4"/>
  <c r="J100" i="4"/>
  <c r="K100" i="4"/>
  <c r="L100" i="4"/>
  <c r="M100" i="4"/>
  <c r="N100" i="4"/>
  <c r="O100" i="4"/>
  <c r="P100" i="4"/>
  <c r="Q100" i="4"/>
  <c r="R100" i="4"/>
  <c r="S100" i="4"/>
  <c r="T100" i="4"/>
  <c r="U100" i="4"/>
  <c r="V100" i="4"/>
  <c r="W100" i="4"/>
  <c r="X100" i="4"/>
  <c r="Y100" i="4"/>
  <c r="Z100" i="4"/>
  <c r="AA100" i="4"/>
  <c r="AB100" i="4"/>
  <c r="AC100" i="4"/>
  <c r="D101" i="4"/>
  <c r="E101" i="4"/>
  <c r="F101" i="4"/>
  <c r="G101" i="4"/>
  <c r="H101" i="4"/>
  <c r="I101" i="4"/>
  <c r="J101" i="4"/>
  <c r="K101" i="4"/>
  <c r="L101" i="4"/>
  <c r="M101" i="4"/>
  <c r="N101" i="4"/>
  <c r="O101" i="4"/>
  <c r="P101" i="4"/>
  <c r="Q101" i="4"/>
  <c r="R101" i="4"/>
  <c r="S101" i="4"/>
  <c r="T101" i="4"/>
  <c r="U101" i="4"/>
  <c r="V101" i="4"/>
  <c r="W101" i="4"/>
  <c r="X101" i="4"/>
  <c r="Y101" i="4"/>
  <c r="Z101" i="4"/>
  <c r="AA101" i="4"/>
  <c r="AB101" i="4"/>
  <c r="AC101" i="4"/>
  <c r="D102" i="4"/>
  <c r="E102" i="4"/>
  <c r="F102" i="4"/>
  <c r="G102" i="4"/>
  <c r="H102" i="4"/>
  <c r="I102" i="4"/>
  <c r="J102" i="4"/>
  <c r="K102" i="4"/>
  <c r="L102" i="4"/>
  <c r="M102" i="4"/>
  <c r="N102" i="4"/>
  <c r="O102" i="4"/>
  <c r="P102" i="4"/>
  <c r="Q102" i="4"/>
  <c r="R102" i="4"/>
  <c r="S102" i="4"/>
  <c r="T102" i="4"/>
  <c r="U102" i="4"/>
  <c r="V102" i="4"/>
  <c r="W102" i="4"/>
  <c r="X102" i="4"/>
  <c r="Y102" i="4"/>
  <c r="Z102" i="4"/>
  <c r="AA102" i="4"/>
  <c r="AB102" i="4"/>
  <c r="AC102" i="4"/>
  <c r="D103" i="4"/>
  <c r="E103" i="4"/>
  <c r="F103" i="4"/>
  <c r="G103" i="4"/>
  <c r="H103" i="4"/>
  <c r="I103" i="4"/>
  <c r="J103" i="4"/>
  <c r="K103" i="4"/>
  <c r="L103" i="4"/>
  <c r="M103" i="4"/>
  <c r="N103" i="4"/>
  <c r="O103" i="4"/>
  <c r="P103" i="4"/>
  <c r="Q103" i="4"/>
  <c r="R103" i="4"/>
  <c r="S103" i="4"/>
  <c r="T103" i="4"/>
  <c r="U103" i="4"/>
  <c r="V103" i="4"/>
  <c r="W103" i="4"/>
  <c r="X103" i="4"/>
  <c r="Y103" i="4"/>
  <c r="Z103" i="4"/>
  <c r="AA103" i="4"/>
  <c r="AB103" i="4"/>
  <c r="AC103" i="4"/>
  <c r="D104" i="4"/>
  <c r="E104" i="4"/>
  <c r="F104" i="4"/>
  <c r="G104" i="4"/>
  <c r="H104" i="4"/>
  <c r="I104" i="4"/>
  <c r="J104" i="4"/>
  <c r="K104" i="4"/>
  <c r="L104" i="4"/>
  <c r="M104" i="4"/>
  <c r="N104" i="4"/>
  <c r="O104" i="4"/>
  <c r="P104" i="4"/>
  <c r="Q104" i="4"/>
  <c r="R104" i="4"/>
  <c r="S104" i="4"/>
  <c r="T104" i="4"/>
  <c r="U104" i="4"/>
  <c r="V104" i="4"/>
  <c r="W104" i="4"/>
  <c r="X104" i="4"/>
  <c r="Y104" i="4"/>
  <c r="Z104" i="4"/>
  <c r="AA104" i="4"/>
  <c r="AB104" i="4"/>
  <c r="AC104" i="4"/>
  <c r="D105" i="4"/>
  <c r="E105" i="4"/>
  <c r="F105" i="4"/>
  <c r="G105" i="4"/>
  <c r="H105" i="4"/>
  <c r="I105" i="4"/>
  <c r="J105" i="4"/>
  <c r="K105" i="4"/>
  <c r="L105" i="4"/>
  <c r="M105" i="4"/>
  <c r="N105" i="4"/>
  <c r="O105" i="4"/>
  <c r="P105" i="4"/>
  <c r="Q105" i="4"/>
  <c r="R105" i="4"/>
  <c r="S105" i="4"/>
  <c r="T105" i="4"/>
  <c r="U105" i="4"/>
  <c r="V105" i="4"/>
  <c r="W105" i="4"/>
  <c r="X105" i="4"/>
  <c r="Y105" i="4"/>
  <c r="Z105" i="4"/>
  <c r="AA105" i="4"/>
  <c r="AB105" i="4"/>
  <c r="AC105" i="4"/>
  <c r="D106" i="4"/>
  <c r="E106" i="4"/>
  <c r="F106" i="4"/>
  <c r="G106" i="4"/>
  <c r="H106" i="4"/>
  <c r="I106" i="4"/>
  <c r="J106" i="4"/>
  <c r="K106" i="4"/>
  <c r="L106" i="4"/>
  <c r="M106" i="4"/>
  <c r="N106" i="4"/>
  <c r="O106" i="4"/>
  <c r="P106" i="4"/>
  <c r="Q106" i="4"/>
  <c r="R106" i="4"/>
  <c r="S106" i="4"/>
  <c r="T106" i="4"/>
  <c r="U106" i="4"/>
  <c r="V106" i="4"/>
  <c r="W106" i="4"/>
  <c r="X106" i="4"/>
  <c r="Y106" i="4"/>
  <c r="Z106" i="4"/>
  <c r="AA106" i="4"/>
  <c r="AB106" i="4"/>
  <c r="AC106" i="4"/>
  <c r="D107" i="4"/>
  <c r="E107" i="4"/>
  <c r="F107" i="4"/>
  <c r="G107" i="4"/>
  <c r="H107" i="4"/>
  <c r="I107" i="4"/>
  <c r="J107" i="4"/>
  <c r="K107" i="4"/>
  <c r="L107" i="4"/>
  <c r="M107" i="4"/>
  <c r="N107" i="4"/>
  <c r="O107" i="4"/>
  <c r="P107" i="4"/>
  <c r="Q107" i="4"/>
  <c r="R107" i="4"/>
  <c r="S107" i="4"/>
  <c r="T107" i="4"/>
  <c r="U107" i="4"/>
  <c r="V107" i="4"/>
  <c r="W107" i="4"/>
  <c r="X107" i="4"/>
  <c r="Y107" i="4"/>
  <c r="Z107" i="4"/>
  <c r="AA107" i="4"/>
  <c r="AB107" i="4"/>
  <c r="AC107" i="4"/>
  <c r="D108" i="4"/>
  <c r="E108" i="4"/>
  <c r="F108" i="4"/>
  <c r="G108" i="4"/>
  <c r="H108" i="4"/>
  <c r="I108" i="4"/>
  <c r="J108" i="4"/>
  <c r="K108" i="4"/>
  <c r="L108" i="4"/>
  <c r="M108" i="4"/>
  <c r="N108" i="4"/>
  <c r="O108" i="4"/>
  <c r="P108" i="4"/>
  <c r="Q108" i="4"/>
  <c r="R108" i="4"/>
  <c r="S108" i="4"/>
  <c r="T108" i="4"/>
  <c r="U108" i="4"/>
  <c r="V108" i="4"/>
  <c r="W108" i="4"/>
  <c r="X108" i="4"/>
  <c r="Y108" i="4"/>
  <c r="Z108" i="4"/>
  <c r="AA108" i="4"/>
  <c r="AB108" i="4"/>
  <c r="AC108" i="4"/>
  <c r="D109" i="4"/>
  <c r="E109" i="4"/>
  <c r="F109" i="4"/>
  <c r="G109" i="4"/>
  <c r="H109" i="4"/>
  <c r="I109" i="4"/>
  <c r="J109" i="4"/>
  <c r="K109" i="4"/>
  <c r="L109" i="4"/>
  <c r="M109" i="4"/>
  <c r="N109" i="4"/>
  <c r="O109" i="4"/>
  <c r="P109" i="4"/>
  <c r="Q109" i="4"/>
  <c r="R109" i="4"/>
  <c r="S109" i="4"/>
  <c r="T109" i="4"/>
  <c r="U109" i="4"/>
  <c r="V109" i="4"/>
  <c r="W109" i="4"/>
  <c r="X109" i="4"/>
  <c r="Y109" i="4"/>
  <c r="Z109" i="4"/>
  <c r="AA109" i="4"/>
  <c r="AB109" i="4"/>
  <c r="AC109" i="4"/>
  <c r="D110" i="4"/>
  <c r="E110" i="4"/>
  <c r="F110" i="4"/>
  <c r="G110" i="4"/>
  <c r="H110" i="4"/>
  <c r="I110" i="4"/>
  <c r="J110" i="4"/>
  <c r="K110" i="4"/>
  <c r="L110" i="4"/>
  <c r="M110" i="4"/>
  <c r="N110" i="4"/>
  <c r="O110" i="4"/>
  <c r="P110" i="4"/>
  <c r="Q110" i="4"/>
  <c r="R110" i="4"/>
  <c r="S110" i="4"/>
  <c r="T110" i="4"/>
  <c r="U110" i="4"/>
  <c r="V110" i="4"/>
  <c r="W110" i="4"/>
  <c r="X110" i="4"/>
  <c r="Y110" i="4"/>
  <c r="Z110" i="4"/>
  <c r="AA110" i="4"/>
  <c r="AB110" i="4"/>
  <c r="AC110" i="4"/>
  <c r="D111" i="4"/>
  <c r="E111" i="4"/>
  <c r="F111" i="4"/>
  <c r="G111" i="4"/>
  <c r="H111" i="4"/>
  <c r="I111" i="4"/>
  <c r="J111" i="4"/>
  <c r="K111" i="4"/>
  <c r="L111" i="4"/>
  <c r="M111" i="4"/>
  <c r="N111" i="4"/>
  <c r="O111" i="4"/>
  <c r="P111" i="4"/>
  <c r="Q111" i="4"/>
  <c r="R111" i="4"/>
  <c r="S111" i="4"/>
  <c r="T111" i="4"/>
  <c r="U111" i="4"/>
  <c r="V111" i="4"/>
  <c r="W111" i="4"/>
  <c r="X111" i="4"/>
  <c r="Y111" i="4"/>
  <c r="Z111" i="4"/>
  <c r="AA111" i="4"/>
  <c r="AB111" i="4"/>
  <c r="AC111" i="4"/>
  <c r="D112" i="4"/>
  <c r="E112" i="4"/>
  <c r="F112" i="4"/>
  <c r="G112" i="4"/>
  <c r="H112" i="4"/>
  <c r="I112" i="4"/>
  <c r="J112" i="4"/>
  <c r="K112" i="4"/>
  <c r="L112" i="4"/>
  <c r="M112" i="4"/>
  <c r="N112" i="4"/>
  <c r="O112" i="4"/>
  <c r="P112" i="4"/>
  <c r="Q112" i="4"/>
  <c r="R112" i="4"/>
  <c r="S112" i="4"/>
  <c r="T112" i="4"/>
  <c r="U112" i="4"/>
  <c r="V112" i="4"/>
  <c r="W112" i="4"/>
  <c r="X112" i="4"/>
  <c r="Y112" i="4"/>
  <c r="Z112" i="4"/>
  <c r="AA112" i="4"/>
  <c r="AB112" i="4"/>
  <c r="AC112" i="4"/>
  <c r="D113" i="4"/>
  <c r="E113" i="4"/>
  <c r="F113" i="4"/>
  <c r="G113" i="4"/>
  <c r="H113" i="4"/>
  <c r="I113" i="4"/>
  <c r="J113" i="4"/>
  <c r="K113" i="4"/>
  <c r="L113" i="4"/>
  <c r="M113" i="4"/>
  <c r="N113" i="4"/>
  <c r="O113" i="4"/>
  <c r="P113" i="4"/>
  <c r="Q113" i="4"/>
  <c r="R113" i="4"/>
  <c r="S113" i="4"/>
  <c r="T113" i="4"/>
  <c r="U113" i="4"/>
  <c r="V113" i="4"/>
  <c r="W113" i="4"/>
  <c r="X113" i="4"/>
  <c r="Y113" i="4"/>
  <c r="Z113" i="4"/>
  <c r="AA113" i="4"/>
  <c r="AB113" i="4"/>
  <c r="AC113" i="4"/>
  <c r="D114" i="4"/>
  <c r="E114" i="4"/>
  <c r="F114" i="4"/>
  <c r="G114" i="4"/>
  <c r="H114" i="4"/>
  <c r="I114" i="4"/>
  <c r="J114" i="4"/>
  <c r="K114" i="4"/>
  <c r="L114" i="4"/>
  <c r="M114" i="4"/>
  <c r="N114" i="4"/>
  <c r="O114" i="4"/>
  <c r="P114" i="4"/>
  <c r="Q114" i="4"/>
  <c r="R114" i="4"/>
  <c r="S114" i="4"/>
  <c r="T114" i="4"/>
  <c r="U114" i="4"/>
  <c r="V114" i="4"/>
  <c r="W114" i="4"/>
  <c r="X114" i="4"/>
  <c r="Y114" i="4"/>
  <c r="Z114" i="4"/>
  <c r="AA114" i="4"/>
  <c r="AB114" i="4"/>
  <c r="AC114" i="4"/>
  <c r="D115" i="4"/>
  <c r="E115" i="4"/>
  <c r="F115" i="4"/>
  <c r="G115" i="4"/>
  <c r="H115" i="4"/>
  <c r="I115" i="4"/>
  <c r="J115" i="4"/>
  <c r="K115" i="4"/>
  <c r="L115" i="4"/>
  <c r="M115" i="4"/>
  <c r="N115" i="4"/>
  <c r="O115" i="4"/>
  <c r="P115" i="4"/>
  <c r="Q115" i="4"/>
  <c r="R115" i="4"/>
  <c r="S115" i="4"/>
  <c r="T115" i="4"/>
  <c r="U115" i="4"/>
  <c r="V115" i="4"/>
  <c r="W115" i="4"/>
  <c r="X115" i="4"/>
  <c r="Y115" i="4"/>
  <c r="Z115" i="4"/>
  <c r="AA115" i="4"/>
  <c r="AB115" i="4"/>
  <c r="AC115" i="4"/>
  <c r="D116" i="4"/>
  <c r="E116" i="4"/>
  <c r="F116" i="4"/>
  <c r="G116" i="4"/>
  <c r="H116" i="4"/>
  <c r="I116" i="4"/>
  <c r="J116" i="4"/>
  <c r="K116" i="4"/>
  <c r="L116" i="4"/>
  <c r="M116" i="4"/>
  <c r="N116" i="4"/>
  <c r="O116" i="4"/>
  <c r="P116" i="4"/>
  <c r="Q116" i="4"/>
  <c r="R116" i="4"/>
  <c r="S116" i="4"/>
  <c r="T116" i="4"/>
  <c r="U116" i="4"/>
  <c r="V116" i="4"/>
  <c r="W116" i="4"/>
  <c r="X116" i="4"/>
  <c r="Y116" i="4"/>
  <c r="Z116" i="4"/>
  <c r="AA116" i="4"/>
  <c r="AB116" i="4"/>
  <c r="AC116" i="4"/>
  <c r="D117" i="4"/>
  <c r="E117" i="4"/>
  <c r="F117" i="4"/>
  <c r="G117" i="4"/>
  <c r="H117" i="4"/>
  <c r="I117" i="4"/>
  <c r="J117" i="4"/>
  <c r="K117" i="4"/>
  <c r="L117" i="4"/>
  <c r="M117" i="4"/>
  <c r="N117" i="4"/>
  <c r="O117" i="4"/>
  <c r="P117" i="4"/>
  <c r="Q117" i="4"/>
  <c r="R117" i="4"/>
  <c r="S117" i="4"/>
  <c r="T117" i="4"/>
  <c r="U117" i="4"/>
  <c r="V117" i="4"/>
  <c r="W117" i="4"/>
  <c r="X117" i="4"/>
  <c r="Y117" i="4"/>
  <c r="Z117" i="4"/>
  <c r="AA117" i="4"/>
  <c r="AB117" i="4"/>
  <c r="AC117" i="4"/>
  <c r="D118" i="4"/>
  <c r="E118" i="4"/>
  <c r="F118" i="4"/>
  <c r="G118" i="4"/>
  <c r="H118" i="4"/>
  <c r="I118" i="4"/>
  <c r="J118" i="4"/>
  <c r="K118" i="4"/>
  <c r="L118" i="4"/>
  <c r="M118" i="4"/>
  <c r="N118" i="4"/>
  <c r="O118" i="4"/>
  <c r="P118" i="4"/>
  <c r="Q118" i="4"/>
  <c r="R118" i="4"/>
  <c r="S118" i="4"/>
  <c r="T118" i="4"/>
  <c r="U118" i="4"/>
  <c r="V118" i="4"/>
  <c r="W118" i="4"/>
  <c r="X118" i="4"/>
  <c r="Y118" i="4"/>
  <c r="Z118" i="4"/>
  <c r="AA118" i="4"/>
  <c r="AB118" i="4"/>
  <c r="AC118" i="4"/>
  <c r="D119" i="4"/>
  <c r="E119" i="4"/>
  <c r="F119" i="4"/>
  <c r="G119" i="4"/>
  <c r="H119" i="4"/>
  <c r="I119" i="4"/>
  <c r="J119" i="4"/>
  <c r="K119" i="4"/>
  <c r="L119" i="4"/>
  <c r="M119" i="4"/>
  <c r="N119" i="4"/>
  <c r="O119" i="4"/>
  <c r="P119" i="4"/>
  <c r="Q119" i="4"/>
  <c r="R119" i="4"/>
  <c r="S119" i="4"/>
  <c r="T119" i="4"/>
  <c r="U119" i="4"/>
  <c r="V119" i="4"/>
  <c r="W119" i="4"/>
  <c r="X119" i="4"/>
  <c r="Y119" i="4"/>
  <c r="Z119" i="4"/>
  <c r="AA119" i="4"/>
  <c r="AB119" i="4"/>
  <c r="AC119" i="4"/>
  <c r="D120" i="4"/>
  <c r="E120" i="4"/>
  <c r="F120" i="4"/>
  <c r="G120" i="4"/>
  <c r="H120" i="4"/>
  <c r="I120" i="4"/>
  <c r="J120" i="4"/>
  <c r="K120" i="4"/>
  <c r="L120" i="4"/>
  <c r="M120" i="4"/>
  <c r="N120" i="4"/>
  <c r="O120" i="4"/>
  <c r="P120" i="4"/>
  <c r="Q120" i="4"/>
  <c r="R120" i="4"/>
  <c r="S120" i="4"/>
  <c r="T120" i="4"/>
  <c r="U120" i="4"/>
  <c r="V120" i="4"/>
  <c r="W120" i="4"/>
  <c r="X120" i="4"/>
  <c r="Y120" i="4"/>
  <c r="Z120" i="4"/>
  <c r="AA120" i="4"/>
  <c r="AB120" i="4"/>
  <c r="AC120" i="4"/>
  <c r="D121" i="4"/>
  <c r="E121" i="4"/>
  <c r="F121" i="4"/>
  <c r="G121" i="4"/>
  <c r="H121" i="4"/>
  <c r="I121" i="4"/>
  <c r="J121" i="4"/>
  <c r="K121" i="4"/>
  <c r="L121" i="4"/>
  <c r="M121" i="4"/>
  <c r="N121" i="4"/>
  <c r="O121" i="4"/>
  <c r="P121" i="4"/>
  <c r="Q121" i="4"/>
  <c r="R121" i="4"/>
  <c r="S121" i="4"/>
  <c r="T121" i="4"/>
  <c r="U121" i="4"/>
  <c r="V121" i="4"/>
  <c r="W121" i="4"/>
  <c r="X121" i="4"/>
  <c r="Y121" i="4"/>
  <c r="Z121" i="4"/>
  <c r="AA121" i="4"/>
  <c r="AB121" i="4"/>
  <c r="AC121" i="4"/>
  <c r="D122" i="4"/>
  <c r="E122" i="4"/>
  <c r="F122" i="4"/>
  <c r="G122" i="4"/>
  <c r="H122" i="4"/>
  <c r="I122" i="4"/>
  <c r="J122" i="4"/>
  <c r="K122" i="4"/>
  <c r="L122" i="4"/>
  <c r="M122" i="4"/>
  <c r="N122" i="4"/>
  <c r="O122" i="4"/>
  <c r="P122" i="4"/>
  <c r="Q122" i="4"/>
  <c r="R122" i="4"/>
  <c r="S122" i="4"/>
  <c r="T122" i="4"/>
  <c r="U122" i="4"/>
  <c r="V122" i="4"/>
  <c r="W122" i="4"/>
  <c r="X122" i="4"/>
  <c r="Y122" i="4"/>
  <c r="Z122" i="4"/>
  <c r="AA122" i="4"/>
  <c r="AB122" i="4"/>
  <c r="AC122" i="4"/>
  <c r="D123" i="4"/>
  <c r="E123" i="4"/>
  <c r="F123" i="4"/>
  <c r="G123" i="4"/>
  <c r="H123" i="4"/>
  <c r="I123" i="4"/>
  <c r="J123" i="4"/>
  <c r="K123" i="4"/>
  <c r="L123" i="4"/>
  <c r="M123" i="4"/>
  <c r="N123" i="4"/>
  <c r="O123" i="4"/>
  <c r="P123" i="4"/>
  <c r="Q123" i="4"/>
  <c r="R123" i="4"/>
  <c r="S123" i="4"/>
  <c r="T123" i="4"/>
  <c r="U123" i="4"/>
  <c r="V123" i="4"/>
  <c r="W123" i="4"/>
  <c r="X123" i="4"/>
  <c r="Y123" i="4"/>
  <c r="Z123" i="4"/>
  <c r="AA123" i="4"/>
  <c r="AB123" i="4"/>
  <c r="AC123" i="4"/>
  <c r="D124" i="4"/>
  <c r="E124" i="4"/>
  <c r="F124" i="4"/>
  <c r="G124" i="4"/>
  <c r="H124" i="4"/>
  <c r="I124" i="4"/>
  <c r="J124" i="4"/>
  <c r="K124" i="4"/>
  <c r="L124" i="4"/>
  <c r="M124" i="4"/>
  <c r="N124" i="4"/>
  <c r="O124" i="4"/>
  <c r="P124" i="4"/>
  <c r="Q124" i="4"/>
  <c r="R124" i="4"/>
  <c r="S124" i="4"/>
  <c r="T124" i="4"/>
  <c r="U124" i="4"/>
  <c r="V124" i="4"/>
  <c r="W124" i="4"/>
  <c r="X124" i="4"/>
  <c r="Y124" i="4"/>
  <c r="Z124" i="4"/>
  <c r="AA124" i="4"/>
  <c r="AB124" i="4"/>
  <c r="AC12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D150" i="10" l="1"/>
  <c r="F125" i="12"/>
  <c r="D149" i="10"/>
  <c r="D148" i="10"/>
  <c r="S126" i="12"/>
  <c r="E148" i="10"/>
  <c r="F148" i="10"/>
  <c r="C149" i="10"/>
  <c r="C148" i="10"/>
  <c r="F149" i="10"/>
  <c r="E149" i="10"/>
  <c r="F150" i="10"/>
  <c r="E150" i="10"/>
  <c r="C150" i="10"/>
  <c r="M114" i="12"/>
  <c r="R115" i="12"/>
  <c r="F119" i="12"/>
  <c r="N119" i="12"/>
  <c r="D129" i="9"/>
  <c r="D132" i="9"/>
  <c r="D134" i="9"/>
  <c r="D136" i="9"/>
  <c r="D138" i="9"/>
  <c r="D139" i="9"/>
  <c r="D141" i="9"/>
  <c r="D143" i="9"/>
  <c r="D145" i="9"/>
  <c r="D147" i="9"/>
  <c r="D149" i="9"/>
  <c r="D150" i="9"/>
  <c r="U114" i="12"/>
  <c r="Q114" i="12"/>
  <c r="I114" i="12"/>
  <c r="W116" i="12"/>
  <c r="E145" i="12" s="1"/>
  <c r="AA116" i="12"/>
  <c r="AC118" i="12"/>
  <c r="F147" i="12" s="1"/>
  <c r="Y118" i="12"/>
  <c r="U118" i="12"/>
  <c r="Q118" i="12"/>
  <c r="M118" i="12"/>
  <c r="I118" i="12"/>
  <c r="E118" i="12"/>
  <c r="C101" i="12"/>
  <c r="C135" i="12" s="1"/>
  <c r="Z117" i="12"/>
  <c r="AA118" i="12"/>
  <c r="N121" i="12"/>
  <c r="G103" i="12"/>
  <c r="K103" i="12"/>
  <c r="O103" i="12"/>
  <c r="S103" i="12"/>
  <c r="W103" i="12"/>
  <c r="AA103" i="12"/>
  <c r="E104" i="12"/>
  <c r="I104" i="12"/>
  <c r="M104" i="12"/>
  <c r="Q104" i="12"/>
  <c r="U104" i="12"/>
  <c r="Y104" i="12"/>
  <c r="AC104" i="12"/>
  <c r="G105" i="12"/>
  <c r="K105" i="12"/>
  <c r="O105" i="12"/>
  <c r="S105" i="12"/>
  <c r="W105" i="12"/>
  <c r="AA105" i="12"/>
  <c r="E106" i="12"/>
  <c r="I106" i="12"/>
  <c r="M106" i="12"/>
  <c r="Q106" i="12"/>
  <c r="U106" i="12"/>
  <c r="Y106" i="12"/>
  <c r="AC106" i="12"/>
  <c r="G107" i="12"/>
  <c r="K107" i="12"/>
  <c r="O107" i="12"/>
  <c r="S107" i="12"/>
  <c r="W107" i="12"/>
  <c r="AA107" i="12"/>
  <c r="E108" i="12"/>
  <c r="I108" i="12"/>
  <c r="M108" i="12"/>
  <c r="Q108" i="12"/>
  <c r="U108" i="12"/>
  <c r="Y108" i="12"/>
  <c r="AC108" i="12"/>
  <c r="G109" i="12"/>
  <c r="K109" i="12"/>
  <c r="O109" i="12"/>
  <c r="S109" i="12"/>
  <c r="W109" i="12"/>
  <c r="AA109" i="12"/>
  <c r="E110" i="12"/>
  <c r="I110" i="12"/>
  <c r="M110" i="12"/>
  <c r="Q110" i="12"/>
  <c r="U110" i="12"/>
  <c r="Y110" i="12"/>
  <c r="AC110" i="12"/>
  <c r="G111" i="12"/>
  <c r="K111" i="12"/>
  <c r="O111" i="12"/>
  <c r="S111" i="12"/>
  <c r="W111" i="12"/>
  <c r="AA111" i="12"/>
  <c r="E112" i="12"/>
  <c r="I112" i="12"/>
  <c r="M112" i="12"/>
  <c r="Q112" i="12"/>
  <c r="U112" i="12"/>
  <c r="Y112" i="12"/>
  <c r="AC112" i="12"/>
  <c r="G113" i="12"/>
  <c r="K113" i="12"/>
  <c r="O113" i="12"/>
  <c r="S113" i="12"/>
  <c r="C120" i="12"/>
  <c r="C116" i="12"/>
  <c r="Z119" i="12"/>
  <c r="R119" i="12"/>
  <c r="J119" i="12"/>
  <c r="Z115" i="12"/>
  <c r="V115" i="12"/>
  <c r="N115" i="12"/>
  <c r="J115" i="12"/>
  <c r="F115" i="12"/>
  <c r="E137" i="9"/>
  <c r="F137" i="9"/>
  <c r="E148" i="9"/>
  <c r="F148" i="9"/>
  <c r="E131" i="9"/>
  <c r="F131" i="9"/>
  <c r="E142" i="9"/>
  <c r="F142" i="9"/>
  <c r="E146" i="9"/>
  <c r="F146" i="9"/>
  <c r="E151" i="9"/>
  <c r="F151" i="9"/>
  <c r="C129" i="9"/>
  <c r="C150" i="9"/>
  <c r="E128" i="9"/>
  <c r="E135" i="9"/>
  <c r="F135" i="9"/>
  <c r="E140" i="9"/>
  <c r="F140" i="9"/>
  <c r="E144" i="9"/>
  <c r="F144" i="9"/>
  <c r="C132" i="9"/>
  <c r="C138" i="9"/>
  <c r="C139" i="9"/>
  <c r="C143" i="9"/>
  <c r="C147" i="9"/>
  <c r="D128" i="9"/>
  <c r="E129" i="9"/>
  <c r="F129" i="9"/>
  <c r="D130" i="9"/>
  <c r="D131" i="9"/>
  <c r="E132" i="9"/>
  <c r="F132" i="9"/>
  <c r="D133" i="9"/>
  <c r="E134" i="9"/>
  <c r="F134" i="9"/>
  <c r="D135" i="9"/>
  <c r="E136" i="9"/>
  <c r="F136" i="9"/>
  <c r="D137" i="9"/>
  <c r="E138" i="9"/>
  <c r="F138" i="9"/>
  <c r="E139" i="9"/>
  <c r="F139" i="9"/>
  <c r="D140" i="9"/>
  <c r="E141" i="9"/>
  <c r="F141" i="9"/>
  <c r="D142" i="9"/>
  <c r="E143" i="9"/>
  <c r="F143" i="9"/>
  <c r="D144" i="9"/>
  <c r="E145" i="9"/>
  <c r="F145" i="9"/>
  <c r="D146" i="9"/>
  <c r="E147" i="9"/>
  <c r="F147" i="9"/>
  <c r="D148" i="9"/>
  <c r="E149" i="9"/>
  <c r="F149" i="9"/>
  <c r="E150" i="9"/>
  <c r="F150" i="9"/>
  <c r="D151" i="9"/>
  <c r="E133" i="9"/>
  <c r="F133" i="9"/>
  <c r="C134" i="9"/>
  <c r="C130" i="9"/>
  <c r="E130" i="9"/>
  <c r="F130" i="9"/>
  <c r="C131" i="9"/>
  <c r="C133" i="9"/>
  <c r="C135" i="9"/>
  <c r="C137" i="9"/>
  <c r="C140" i="9"/>
  <c r="C142" i="9"/>
  <c r="C144" i="9"/>
  <c r="C146" i="9"/>
  <c r="C148" i="9"/>
  <c r="C151" i="9"/>
  <c r="C149" i="6"/>
  <c r="C145" i="6"/>
  <c r="C141" i="6"/>
  <c r="F151" i="6"/>
  <c r="E151" i="6"/>
  <c r="D150" i="6"/>
  <c r="D149" i="6"/>
  <c r="E148" i="6"/>
  <c r="F148" i="6"/>
  <c r="D147" i="6"/>
  <c r="E146" i="6"/>
  <c r="F146" i="6"/>
  <c r="D145" i="6"/>
  <c r="E144" i="6"/>
  <c r="F144" i="6"/>
  <c r="D143" i="6"/>
  <c r="F142" i="6"/>
  <c r="E142" i="6"/>
  <c r="D141" i="6"/>
  <c r="E140" i="6"/>
  <c r="F140" i="6"/>
  <c r="D134" i="6"/>
  <c r="D132" i="6"/>
  <c r="V117" i="12"/>
  <c r="K118" i="12"/>
  <c r="O118" i="12"/>
  <c r="G122" i="12"/>
  <c r="K122" i="12"/>
  <c r="S122" i="12"/>
  <c r="K126" i="12"/>
  <c r="W126" i="12"/>
  <c r="E155" i="12" s="1"/>
  <c r="C146" i="6"/>
  <c r="C144" i="6"/>
  <c r="C142" i="6"/>
  <c r="C140" i="6"/>
  <c r="C137" i="6"/>
  <c r="C135" i="6"/>
  <c r="C133" i="6"/>
  <c r="C131" i="6"/>
  <c r="C130" i="6"/>
  <c r="E150" i="6"/>
  <c r="F150" i="6"/>
  <c r="E149" i="6"/>
  <c r="F149" i="6"/>
  <c r="E147" i="6"/>
  <c r="F147" i="6"/>
  <c r="E145" i="6"/>
  <c r="F145" i="6"/>
  <c r="E143" i="6"/>
  <c r="F143" i="6"/>
  <c r="F141" i="6"/>
  <c r="E141" i="6"/>
  <c r="W113" i="12"/>
  <c r="AA113" i="12"/>
  <c r="J117" i="12"/>
  <c r="G118" i="12"/>
  <c r="S118" i="12"/>
  <c r="W118" i="12"/>
  <c r="R121" i="12"/>
  <c r="O122" i="12"/>
  <c r="W122" i="12"/>
  <c r="D151" i="12" s="1"/>
  <c r="AA122" i="12"/>
  <c r="Z125" i="12"/>
  <c r="G126" i="12"/>
  <c r="O126" i="12"/>
  <c r="AA126" i="12"/>
  <c r="E150" i="7"/>
  <c r="F150" i="7"/>
  <c r="E145" i="7"/>
  <c r="F145" i="7"/>
  <c r="E139" i="7"/>
  <c r="F139" i="7"/>
  <c r="E134" i="7"/>
  <c r="F134" i="7"/>
  <c r="E151" i="7"/>
  <c r="F151" i="7"/>
  <c r="D150" i="7"/>
  <c r="D149" i="7"/>
  <c r="E148" i="7"/>
  <c r="F148" i="7"/>
  <c r="D147" i="7"/>
  <c r="E146" i="7"/>
  <c r="F146" i="7"/>
  <c r="D145" i="7"/>
  <c r="E144" i="7"/>
  <c r="F144" i="7"/>
  <c r="D143" i="7"/>
  <c r="E142" i="7"/>
  <c r="F142" i="7"/>
  <c r="D141" i="7"/>
  <c r="E140" i="7"/>
  <c r="F140" i="7"/>
  <c r="D139" i="7"/>
  <c r="D138" i="7"/>
  <c r="E137" i="7"/>
  <c r="F137" i="7"/>
  <c r="D136" i="7"/>
  <c r="E135" i="7"/>
  <c r="F135" i="7"/>
  <c r="D134" i="7"/>
  <c r="E133" i="7"/>
  <c r="F133" i="7"/>
  <c r="D132" i="7"/>
  <c r="E131" i="7"/>
  <c r="F131" i="7"/>
  <c r="D129" i="7"/>
  <c r="E128" i="7"/>
  <c r="C113" i="12"/>
  <c r="C109" i="12"/>
  <c r="C105" i="12"/>
  <c r="C137" i="12" s="1"/>
  <c r="C97" i="12"/>
  <c r="C132" i="12" s="1"/>
  <c r="V125" i="12"/>
  <c r="R125" i="12"/>
  <c r="N125" i="12"/>
  <c r="Z121" i="12"/>
  <c r="V121" i="12"/>
  <c r="J121" i="12"/>
  <c r="F121" i="12"/>
  <c r="R117" i="12"/>
  <c r="N117" i="12"/>
  <c r="F117" i="12"/>
  <c r="E149" i="7"/>
  <c r="F149" i="7"/>
  <c r="E147" i="7"/>
  <c r="F147" i="7"/>
  <c r="E143" i="7"/>
  <c r="F143" i="7"/>
  <c r="E141" i="7"/>
  <c r="F141" i="7"/>
  <c r="E138" i="7"/>
  <c r="F138" i="7"/>
  <c r="E136" i="7"/>
  <c r="F136" i="7"/>
  <c r="E132" i="7"/>
  <c r="F132" i="7"/>
  <c r="E129" i="7"/>
  <c r="F129" i="7"/>
  <c r="C149" i="7"/>
  <c r="C145" i="7"/>
  <c r="C141" i="7"/>
  <c r="C136" i="7"/>
  <c r="C151" i="7"/>
  <c r="C148" i="7"/>
  <c r="C146" i="7"/>
  <c r="C144" i="7"/>
  <c r="C142" i="7"/>
  <c r="C140" i="7"/>
  <c r="C137" i="7"/>
  <c r="C135" i="7"/>
  <c r="C133" i="7"/>
  <c r="C131" i="7"/>
  <c r="E130" i="7"/>
  <c r="F130" i="7"/>
  <c r="C130" i="7"/>
  <c r="E130" i="6"/>
  <c r="F130" i="6"/>
  <c r="E139" i="6"/>
  <c r="F139" i="6"/>
  <c r="E138" i="6"/>
  <c r="F138" i="6"/>
  <c r="D137" i="6"/>
  <c r="E136" i="6"/>
  <c r="F136" i="6"/>
  <c r="D135" i="6"/>
  <c r="E134" i="6"/>
  <c r="F134" i="6"/>
  <c r="D133" i="6"/>
  <c r="E132" i="6"/>
  <c r="F132" i="6"/>
  <c r="D131" i="6"/>
  <c r="D130" i="6"/>
  <c r="E129" i="6"/>
  <c r="F129" i="6"/>
  <c r="D128" i="6"/>
  <c r="C139" i="6"/>
  <c r="C138" i="6"/>
  <c r="C136" i="6"/>
  <c r="C134" i="6"/>
  <c r="C132" i="6"/>
  <c r="C129" i="6"/>
  <c r="V114" i="12"/>
  <c r="I115" i="12"/>
  <c r="Q115" i="12"/>
  <c r="Y115" i="12"/>
  <c r="P118" i="12"/>
  <c r="E119" i="12"/>
  <c r="M119" i="12"/>
  <c r="Q119" i="12"/>
  <c r="U119" i="12"/>
  <c r="AC119" i="12"/>
  <c r="AB122" i="12"/>
  <c r="I123" i="12"/>
  <c r="Q123" i="12"/>
  <c r="Y123" i="12"/>
  <c r="D139" i="6"/>
  <c r="D138" i="6"/>
  <c r="E137" i="6"/>
  <c r="F137" i="6"/>
  <c r="D136" i="6"/>
  <c r="E135" i="6"/>
  <c r="F135" i="6"/>
  <c r="E133" i="6"/>
  <c r="F133" i="6"/>
  <c r="E131" i="6"/>
  <c r="F131" i="6"/>
  <c r="D129" i="6"/>
  <c r="E128" i="6"/>
  <c r="D152" i="5"/>
  <c r="D150" i="5"/>
  <c r="D148" i="5"/>
  <c r="D146" i="5"/>
  <c r="D144" i="5"/>
  <c r="D142" i="5"/>
  <c r="D140" i="5"/>
  <c r="D137" i="5"/>
  <c r="D135" i="5"/>
  <c r="D133" i="5"/>
  <c r="D131" i="5"/>
  <c r="D130" i="5"/>
  <c r="D128" i="5"/>
  <c r="Z114" i="12"/>
  <c r="R114" i="12"/>
  <c r="J114" i="12"/>
  <c r="D118" i="12"/>
  <c r="L118" i="12"/>
  <c r="C147" i="12" s="1"/>
  <c r="T118" i="12"/>
  <c r="AB118" i="12"/>
  <c r="H122" i="12"/>
  <c r="P122" i="12"/>
  <c r="X122" i="12"/>
  <c r="D126" i="12"/>
  <c r="L126" i="12"/>
  <c r="C155" i="12" s="1"/>
  <c r="T126" i="12"/>
  <c r="AB126" i="12"/>
  <c r="E152" i="5"/>
  <c r="F152" i="5"/>
  <c r="E148" i="5"/>
  <c r="E144" i="5"/>
  <c r="E140" i="5"/>
  <c r="F108" i="12"/>
  <c r="J108" i="12"/>
  <c r="N108" i="12"/>
  <c r="R108" i="12"/>
  <c r="V108" i="12"/>
  <c r="Z108" i="12"/>
  <c r="D109" i="12"/>
  <c r="H109" i="12"/>
  <c r="L109" i="12"/>
  <c r="P109" i="12"/>
  <c r="T109" i="12"/>
  <c r="X109" i="12"/>
  <c r="AB109" i="12"/>
  <c r="F110" i="12"/>
  <c r="J110" i="12"/>
  <c r="N110" i="12"/>
  <c r="R110" i="12"/>
  <c r="V110" i="12"/>
  <c r="Z110" i="12"/>
  <c r="D111" i="12"/>
  <c r="H111" i="12"/>
  <c r="L111" i="12"/>
  <c r="P111" i="12"/>
  <c r="T111" i="12"/>
  <c r="X111" i="12"/>
  <c r="AB111" i="12"/>
  <c r="F112" i="12"/>
  <c r="J112" i="12"/>
  <c r="N112" i="12"/>
  <c r="R112" i="12"/>
  <c r="V112" i="12"/>
  <c r="Z112" i="12"/>
  <c r="D113" i="12"/>
  <c r="H113" i="12"/>
  <c r="L113" i="12"/>
  <c r="P113" i="12"/>
  <c r="T113" i="12"/>
  <c r="X113" i="12"/>
  <c r="AB113" i="12"/>
  <c r="C154" i="12"/>
  <c r="Z124" i="12"/>
  <c r="V124" i="12"/>
  <c r="R124" i="12"/>
  <c r="N124" i="12"/>
  <c r="J124" i="12"/>
  <c r="F124" i="12"/>
  <c r="C150" i="12"/>
  <c r="Z120" i="12"/>
  <c r="V120" i="12"/>
  <c r="R120" i="12"/>
  <c r="N120" i="12"/>
  <c r="J120" i="12"/>
  <c r="F120" i="12"/>
  <c r="C146" i="12"/>
  <c r="Z116" i="12"/>
  <c r="V116" i="12"/>
  <c r="R116" i="12"/>
  <c r="N116" i="12"/>
  <c r="J116" i="12"/>
  <c r="F116" i="12"/>
  <c r="D151" i="5"/>
  <c r="F150" i="5"/>
  <c r="E150" i="5"/>
  <c r="D149" i="5"/>
  <c r="D147" i="5"/>
  <c r="F146" i="5"/>
  <c r="E146" i="5"/>
  <c r="D145" i="5"/>
  <c r="D143" i="5"/>
  <c r="F142" i="5"/>
  <c r="E142" i="5"/>
  <c r="D141" i="5"/>
  <c r="D139" i="5"/>
  <c r="D138" i="5"/>
  <c r="F137" i="5"/>
  <c r="E137" i="5"/>
  <c r="D136" i="5"/>
  <c r="F135" i="5"/>
  <c r="E135" i="5"/>
  <c r="D134" i="5"/>
  <c r="F133" i="5"/>
  <c r="E133" i="5"/>
  <c r="D132" i="5"/>
  <c r="F131" i="5"/>
  <c r="E131" i="5"/>
  <c r="D129" i="5"/>
  <c r="E128" i="5"/>
  <c r="F155" i="12"/>
  <c r="D154" i="12"/>
  <c r="F153" i="12"/>
  <c r="E153" i="12"/>
  <c r="F151" i="12"/>
  <c r="D150" i="12"/>
  <c r="F149" i="12"/>
  <c r="E149" i="12"/>
  <c r="D146" i="12"/>
  <c r="F145" i="12"/>
  <c r="F148" i="5"/>
  <c r="C137" i="5"/>
  <c r="C135" i="5"/>
  <c r="C133" i="5"/>
  <c r="C131" i="5"/>
  <c r="F130" i="5"/>
  <c r="E130" i="5"/>
  <c r="C130" i="5"/>
  <c r="C151" i="12"/>
  <c r="E143" i="12"/>
  <c r="F144" i="5"/>
  <c r="C136" i="5"/>
  <c r="F151" i="5"/>
  <c r="E151" i="5"/>
  <c r="F149" i="5"/>
  <c r="E149" i="5"/>
  <c r="F147" i="5"/>
  <c r="E147" i="5"/>
  <c r="F145" i="5"/>
  <c r="E145" i="5"/>
  <c r="F143" i="5"/>
  <c r="E143" i="5"/>
  <c r="F141" i="5"/>
  <c r="E141" i="5"/>
  <c r="F139" i="5"/>
  <c r="E139" i="5"/>
  <c r="F138" i="5"/>
  <c r="E138" i="5"/>
  <c r="F136" i="5"/>
  <c r="E136" i="5"/>
  <c r="F134" i="5"/>
  <c r="E134" i="5"/>
  <c r="F132" i="5"/>
  <c r="E132" i="5"/>
  <c r="F129" i="5"/>
  <c r="E129" i="5"/>
  <c r="D132" i="12"/>
  <c r="D135" i="12"/>
  <c r="D137" i="12"/>
  <c r="D139" i="12"/>
  <c r="F140" i="5"/>
  <c r="C106" i="12"/>
  <c r="F138" i="12" s="1"/>
  <c r="C102" i="12"/>
  <c r="F136" i="12" s="1"/>
  <c r="C98" i="12"/>
  <c r="D116" i="12"/>
  <c r="T116" i="12"/>
  <c r="E117" i="12"/>
  <c r="U117" i="12"/>
  <c r="L120" i="12"/>
  <c r="AB120" i="12"/>
  <c r="M121" i="12"/>
  <c r="AC121" i="12"/>
  <c r="D124" i="12"/>
  <c r="T124" i="12"/>
  <c r="E125" i="12"/>
  <c r="U125" i="12"/>
  <c r="D96" i="12"/>
  <c r="H96" i="12"/>
  <c r="L96" i="12"/>
  <c r="P96" i="12"/>
  <c r="T96" i="12"/>
  <c r="X96" i="12"/>
  <c r="AB96" i="12"/>
  <c r="F97" i="12"/>
  <c r="J97" i="12"/>
  <c r="N97" i="12"/>
  <c r="R97" i="12"/>
  <c r="V97" i="12"/>
  <c r="Z97" i="12"/>
  <c r="D98" i="12"/>
  <c r="H98" i="12"/>
  <c r="L98" i="12"/>
  <c r="C133" i="12" s="1"/>
  <c r="P98" i="12"/>
  <c r="T98" i="12"/>
  <c r="X98" i="12"/>
  <c r="AB98" i="12"/>
  <c r="F99" i="12"/>
  <c r="J99" i="12"/>
  <c r="N99" i="12"/>
  <c r="R99" i="12"/>
  <c r="V99" i="12"/>
  <c r="Z99" i="12"/>
  <c r="D100" i="12"/>
  <c r="H100" i="12"/>
  <c r="L100" i="12"/>
  <c r="P100" i="12"/>
  <c r="T100" i="12"/>
  <c r="X100" i="12"/>
  <c r="AB100" i="12"/>
  <c r="F101" i="12"/>
  <c r="L114" i="12"/>
  <c r="D143" i="12" s="1"/>
  <c r="AB114" i="12"/>
  <c r="J101" i="12"/>
  <c r="N101" i="12"/>
  <c r="R101" i="12"/>
  <c r="V101" i="12"/>
  <c r="Z101" i="12"/>
  <c r="D102" i="12"/>
  <c r="H102" i="12"/>
  <c r="L102" i="12"/>
  <c r="P102" i="12"/>
  <c r="T102" i="12"/>
  <c r="X102" i="12"/>
  <c r="AB102" i="12"/>
  <c r="F103" i="12"/>
  <c r="J103" i="12"/>
  <c r="N103" i="12"/>
  <c r="R103" i="12"/>
  <c r="V103" i="12"/>
  <c r="Z103" i="12"/>
  <c r="D104" i="12"/>
  <c r="H104" i="12"/>
  <c r="L104" i="12"/>
  <c r="P104" i="12"/>
  <c r="T104" i="12"/>
  <c r="X104" i="12"/>
  <c r="AB104" i="12"/>
  <c r="F105" i="12"/>
  <c r="J105" i="12"/>
  <c r="N105" i="12"/>
  <c r="R105" i="12"/>
  <c r="V105" i="12"/>
  <c r="Z105" i="12"/>
  <c r="D106" i="12"/>
  <c r="H106" i="12"/>
  <c r="L106" i="12"/>
  <c r="C138" i="12" s="1"/>
  <c r="P106" i="12"/>
  <c r="T106" i="12"/>
  <c r="X106" i="12"/>
  <c r="AB106" i="12"/>
  <c r="F107" i="12"/>
  <c r="J107" i="12"/>
  <c r="N107" i="12"/>
  <c r="R107" i="12"/>
  <c r="V107" i="12"/>
  <c r="Z107" i="12"/>
  <c r="D108" i="12"/>
  <c r="H108" i="12"/>
  <c r="L108" i="12"/>
  <c r="P108" i="12"/>
  <c r="T108" i="12"/>
  <c r="X108" i="12"/>
  <c r="AB108" i="12"/>
  <c r="F109" i="12"/>
  <c r="J109" i="12"/>
  <c r="N109" i="12"/>
  <c r="R109" i="12"/>
  <c r="V109" i="12"/>
  <c r="Z109" i="12"/>
  <c r="D110" i="12"/>
  <c r="H110" i="12"/>
  <c r="L110" i="12"/>
  <c r="P110" i="12"/>
  <c r="T110" i="12"/>
  <c r="X110" i="12"/>
  <c r="AB110" i="12"/>
  <c r="F111" i="12"/>
  <c r="J111" i="12"/>
  <c r="N111" i="12"/>
  <c r="R111" i="12"/>
  <c r="V111" i="12"/>
  <c r="Z111" i="12"/>
  <c r="D112" i="12"/>
  <c r="H112" i="12"/>
  <c r="L112" i="12"/>
  <c r="P112" i="12"/>
  <c r="T112" i="12"/>
  <c r="X112" i="12"/>
  <c r="C110" i="12"/>
  <c r="AB112" i="12"/>
  <c r="F113" i="12"/>
  <c r="J113" i="12"/>
  <c r="N113" i="12"/>
  <c r="R113" i="12"/>
  <c r="V113" i="12"/>
  <c r="Z113" i="12"/>
  <c r="AC113" i="12"/>
  <c r="Y113" i="12"/>
  <c r="U113" i="12"/>
  <c r="Q113" i="12"/>
  <c r="M113" i="12"/>
  <c r="I113" i="12"/>
  <c r="E113" i="12"/>
  <c r="AA112" i="12"/>
  <c r="W112" i="12"/>
  <c r="S112" i="12"/>
  <c r="O112" i="12"/>
  <c r="K112" i="12"/>
  <c r="G112" i="12"/>
  <c r="AC111" i="12"/>
  <c r="Y111" i="12"/>
  <c r="U111" i="12"/>
  <c r="Q111" i="12"/>
  <c r="M111" i="12"/>
  <c r="I111" i="12"/>
  <c r="E111" i="12"/>
  <c r="AA110" i="12"/>
  <c r="W110" i="12"/>
  <c r="S110" i="12"/>
  <c r="O110" i="12"/>
  <c r="K110" i="12"/>
  <c r="G110" i="12"/>
  <c r="AC109" i="12"/>
  <c r="Y109" i="12"/>
  <c r="U109" i="12"/>
  <c r="Q109" i="12"/>
  <c r="M109" i="12"/>
  <c r="I109" i="12"/>
  <c r="E109" i="12"/>
  <c r="AA108" i="12"/>
  <c r="W108" i="12"/>
  <c r="D140" i="12" s="1"/>
  <c r="S108" i="12"/>
  <c r="O108" i="12"/>
  <c r="K108" i="12"/>
  <c r="G108" i="12"/>
  <c r="AC107" i="12"/>
  <c r="Y107" i="12"/>
  <c r="U107" i="12"/>
  <c r="Q107" i="12"/>
  <c r="M107" i="12"/>
  <c r="I107" i="12"/>
  <c r="E107" i="12"/>
  <c r="AA106" i="12"/>
  <c r="W106" i="12"/>
  <c r="S106" i="12"/>
  <c r="O106" i="12"/>
  <c r="K106" i="12"/>
  <c r="G106" i="12"/>
  <c r="AC105" i="12"/>
  <c r="Y105" i="12"/>
  <c r="U105" i="12"/>
  <c r="Q105" i="12"/>
  <c r="M105" i="12"/>
  <c r="H116" i="12"/>
  <c r="L116" i="12"/>
  <c r="C145" i="12" s="1"/>
  <c r="P116" i="12"/>
  <c r="X116" i="12"/>
  <c r="AB116" i="12"/>
  <c r="I117" i="12"/>
  <c r="M117" i="12"/>
  <c r="Q117" i="12"/>
  <c r="Y117" i="12"/>
  <c r="AC117" i="12"/>
  <c r="J118" i="12"/>
  <c r="N118" i="12"/>
  <c r="R118" i="12"/>
  <c r="Z118" i="12"/>
  <c r="D120" i="12"/>
  <c r="H120" i="12"/>
  <c r="P120" i="12"/>
  <c r="T120" i="12"/>
  <c r="X120" i="12"/>
  <c r="E121" i="12"/>
  <c r="I121" i="12"/>
  <c r="Q121" i="12"/>
  <c r="U121" i="12"/>
  <c r="Y121" i="12"/>
  <c r="F122" i="12"/>
  <c r="J122" i="12"/>
  <c r="R122" i="12"/>
  <c r="V122" i="12"/>
  <c r="Z122" i="12"/>
  <c r="H124" i="12"/>
  <c r="L124" i="12"/>
  <c r="C153" i="12" s="1"/>
  <c r="P124" i="12"/>
  <c r="X124" i="12"/>
  <c r="AB124" i="12"/>
  <c r="I125" i="12"/>
  <c r="M125" i="12"/>
  <c r="Q125" i="12"/>
  <c r="Y125" i="12"/>
  <c r="AC125" i="12"/>
  <c r="J126" i="12"/>
  <c r="N126" i="12"/>
  <c r="R126" i="12"/>
  <c r="Z126" i="12"/>
  <c r="I105" i="12"/>
  <c r="E105" i="12"/>
  <c r="AA104" i="12"/>
  <c r="W104" i="12"/>
  <c r="S104" i="12"/>
  <c r="O104" i="12"/>
  <c r="K104" i="12"/>
  <c r="G104" i="12"/>
  <c r="AC103" i="12"/>
  <c r="Y103" i="12"/>
  <c r="U103" i="12"/>
  <c r="Q103" i="12"/>
  <c r="M103" i="12"/>
  <c r="I103" i="12"/>
  <c r="E103" i="12"/>
  <c r="AA102" i="12"/>
  <c r="W102" i="12"/>
  <c r="S102" i="12"/>
  <c r="O102" i="12"/>
  <c r="K102" i="12"/>
  <c r="G102" i="12"/>
  <c r="AC101" i="12"/>
  <c r="Y101" i="12"/>
  <c r="U101" i="12"/>
  <c r="Q101" i="12"/>
  <c r="M101" i="12"/>
  <c r="I101" i="12"/>
  <c r="E101" i="12"/>
  <c r="AA100" i="12"/>
  <c r="W100" i="12"/>
  <c r="S100" i="12"/>
  <c r="O100" i="12"/>
  <c r="K100" i="12"/>
  <c r="G100" i="12"/>
  <c r="AC99" i="12"/>
  <c r="Y99" i="12"/>
  <c r="U99" i="12"/>
  <c r="Q99" i="12"/>
  <c r="M99" i="12"/>
  <c r="I99" i="12"/>
  <c r="E99" i="12"/>
  <c r="AA98" i="12"/>
  <c r="W98" i="12"/>
  <c r="S98" i="12"/>
  <c r="O98" i="12"/>
  <c r="K98" i="12"/>
  <c r="G98" i="12"/>
  <c r="AC97" i="12"/>
  <c r="Y97" i="12"/>
  <c r="U97" i="12"/>
  <c r="Q97" i="12"/>
  <c r="M97" i="12"/>
  <c r="I97" i="12"/>
  <c r="E97" i="12"/>
  <c r="AA96" i="12"/>
  <c r="W96" i="12"/>
  <c r="E131" i="12" s="1"/>
  <c r="S96" i="12"/>
  <c r="O96" i="12"/>
  <c r="K96" i="12"/>
  <c r="G96" i="12"/>
  <c r="C114" i="12"/>
  <c r="F143" i="12" s="1"/>
  <c r="C107" i="12"/>
  <c r="C139" i="12" s="1"/>
  <c r="C103" i="12"/>
  <c r="AA123" i="12"/>
  <c r="W123" i="12"/>
  <c r="D152" i="12" s="1"/>
  <c r="S123" i="12"/>
  <c r="O123" i="12"/>
  <c r="K123" i="12"/>
  <c r="G123" i="12"/>
  <c r="AA119" i="12"/>
  <c r="W119" i="12"/>
  <c r="D148" i="12" s="1"/>
  <c r="S119" i="12"/>
  <c r="O119" i="12"/>
  <c r="K119" i="12"/>
  <c r="G119" i="12"/>
  <c r="AA115" i="12"/>
  <c r="W115" i="12"/>
  <c r="D144" i="12" s="1"/>
  <c r="S115" i="12"/>
  <c r="O115" i="12"/>
  <c r="K115" i="12"/>
  <c r="G115" i="12"/>
  <c r="C123" i="12"/>
  <c r="F152" i="12" s="1"/>
  <c r="C119" i="12"/>
  <c r="C148" i="12" s="1"/>
  <c r="C115" i="12"/>
  <c r="C144" i="12" s="1"/>
  <c r="C112" i="12"/>
  <c r="C108" i="12"/>
  <c r="F140" i="12" s="1"/>
  <c r="C104" i="12"/>
  <c r="C100" i="12"/>
  <c r="F134" i="12" s="1"/>
  <c r="C149" i="12" l="1"/>
  <c r="E147" i="12"/>
  <c r="C141" i="12"/>
  <c r="E138" i="12"/>
  <c r="D147" i="12"/>
  <c r="C142" i="12"/>
  <c r="D134" i="12"/>
  <c r="E151" i="12"/>
  <c r="D133" i="12"/>
  <c r="D155" i="12"/>
  <c r="D141" i="12"/>
  <c r="D136" i="12"/>
  <c r="F148" i="12"/>
  <c r="E140" i="12"/>
  <c r="D142" i="12"/>
  <c r="D145" i="12"/>
  <c r="D131" i="12"/>
  <c r="C136" i="12"/>
  <c r="F146" i="12"/>
  <c r="E146" i="12"/>
  <c r="F141" i="12"/>
  <c r="E141" i="12"/>
  <c r="C140" i="12"/>
  <c r="C143" i="12"/>
  <c r="E148" i="12"/>
  <c r="C152" i="12"/>
  <c r="E144" i="12"/>
  <c r="F135" i="12"/>
  <c r="E135" i="12"/>
  <c r="F137" i="12"/>
  <c r="E137" i="12"/>
  <c r="F142" i="12"/>
  <c r="E142" i="12"/>
  <c r="C134" i="12"/>
  <c r="E134" i="12"/>
  <c r="D149" i="12"/>
  <c r="F144" i="12"/>
  <c r="D153" i="12"/>
  <c r="F132" i="12"/>
  <c r="E132" i="12"/>
  <c r="F154" i="12"/>
  <c r="E154" i="12"/>
  <c r="D138" i="12"/>
  <c r="F139" i="12"/>
  <c r="E139" i="12"/>
  <c r="F133" i="12"/>
  <c r="E133" i="12"/>
  <c r="F150" i="12"/>
  <c r="E150" i="12"/>
  <c r="E136" i="12"/>
  <c r="E152" i="12"/>
  <c r="F135" i="3"/>
  <c r="F139" i="3"/>
  <c r="D126" i="3"/>
  <c r="E126" i="3"/>
  <c r="F126" i="3"/>
  <c r="G126" i="3"/>
  <c r="H126" i="3"/>
  <c r="I126" i="3"/>
  <c r="J126" i="3"/>
  <c r="K126" i="3"/>
  <c r="L126" i="3"/>
  <c r="M126" i="3"/>
  <c r="N126" i="3"/>
  <c r="O126" i="3"/>
  <c r="P126" i="3"/>
  <c r="Q126" i="3"/>
  <c r="R126" i="3"/>
  <c r="S126" i="3"/>
  <c r="T126" i="3"/>
  <c r="U126" i="3"/>
  <c r="V126" i="3"/>
  <c r="W126" i="3"/>
  <c r="X126" i="3"/>
  <c r="Y126" i="3"/>
  <c r="Z126" i="3"/>
  <c r="AA126" i="3"/>
  <c r="AB126" i="3"/>
  <c r="AC126" i="3"/>
  <c r="C96" i="3"/>
  <c r="C131" i="3" s="1"/>
  <c r="C97" i="3"/>
  <c r="C98" i="3"/>
  <c r="C99" i="3"/>
  <c r="C133" i="3" s="1"/>
  <c r="C100" i="3"/>
  <c r="C134" i="3" s="1"/>
  <c r="C101" i="3"/>
  <c r="C135" i="3" s="1"/>
  <c r="C102" i="3"/>
  <c r="C103" i="3"/>
  <c r="C104" i="3"/>
  <c r="C136" i="3" s="1"/>
  <c r="C105" i="3"/>
  <c r="C137" i="3" s="1"/>
  <c r="C106" i="3"/>
  <c r="C138" i="3" s="1"/>
  <c r="C107" i="3"/>
  <c r="C139" i="3" s="1"/>
  <c r="C108" i="3"/>
  <c r="C140" i="3" s="1"/>
  <c r="C109" i="3"/>
  <c r="C110" i="3"/>
  <c r="C111" i="3"/>
  <c r="C112" i="3"/>
  <c r="C113" i="3"/>
  <c r="C114" i="3"/>
  <c r="C115" i="3"/>
  <c r="C116" i="3"/>
  <c r="C117" i="3"/>
  <c r="C118" i="3"/>
  <c r="C119" i="3"/>
  <c r="C120" i="3"/>
  <c r="C121" i="3"/>
  <c r="C122" i="3"/>
  <c r="C123" i="3"/>
  <c r="C124" i="3"/>
  <c r="C125" i="3"/>
  <c r="C126" i="3"/>
  <c r="AC124" i="11"/>
  <c r="AB124" i="11"/>
  <c r="AA124" i="11"/>
  <c r="Z124" i="11"/>
  <c r="Y124" i="11"/>
  <c r="X124" i="11"/>
  <c r="W124" i="11"/>
  <c r="V124" i="11"/>
  <c r="U124" i="11"/>
  <c r="T124" i="11"/>
  <c r="S124" i="11"/>
  <c r="R124" i="11"/>
  <c r="Q124" i="11"/>
  <c r="P124" i="11"/>
  <c r="O124" i="11"/>
  <c r="N124" i="11"/>
  <c r="M124" i="11"/>
  <c r="L124" i="11"/>
  <c r="K124" i="11"/>
  <c r="J124" i="11"/>
  <c r="I124" i="11"/>
  <c r="H124" i="11"/>
  <c r="G124" i="11"/>
  <c r="F124" i="11"/>
  <c r="E124" i="11"/>
  <c r="D124" i="11"/>
  <c r="AC123" i="11"/>
  <c r="AB123" i="11"/>
  <c r="AA123" i="11"/>
  <c r="Z123" i="11"/>
  <c r="Y123" i="11"/>
  <c r="X123" i="11"/>
  <c r="W123" i="11"/>
  <c r="V123" i="11"/>
  <c r="U123" i="11"/>
  <c r="T123" i="11"/>
  <c r="S123" i="11"/>
  <c r="R123" i="11"/>
  <c r="Q123" i="11"/>
  <c r="P123" i="11"/>
  <c r="O123" i="11"/>
  <c r="N123" i="11"/>
  <c r="M123" i="11"/>
  <c r="L123" i="11"/>
  <c r="K123" i="11"/>
  <c r="J123" i="11"/>
  <c r="I123" i="11"/>
  <c r="H123" i="11"/>
  <c r="G123" i="11"/>
  <c r="F123" i="11"/>
  <c r="E123" i="11"/>
  <c r="D123" i="11"/>
  <c r="AC122" i="11"/>
  <c r="AB122" i="11"/>
  <c r="AA122" i="11"/>
  <c r="Z122" i="11"/>
  <c r="Y122" i="11"/>
  <c r="X122" i="11"/>
  <c r="W122" i="11"/>
  <c r="V122" i="11"/>
  <c r="U122" i="11"/>
  <c r="T122" i="11"/>
  <c r="S122" i="11"/>
  <c r="R122" i="11"/>
  <c r="Q122" i="11"/>
  <c r="P122" i="11"/>
  <c r="O122" i="11"/>
  <c r="N122" i="11"/>
  <c r="M122" i="11"/>
  <c r="L122" i="11"/>
  <c r="K122" i="11"/>
  <c r="J122" i="11"/>
  <c r="I122" i="11"/>
  <c r="H122" i="11"/>
  <c r="G122" i="11"/>
  <c r="F122" i="11"/>
  <c r="E122" i="11"/>
  <c r="D122" i="11"/>
  <c r="AC121" i="11"/>
  <c r="AB121" i="11"/>
  <c r="AA121" i="11"/>
  <c r="Z121" i="11"/>
  <c r="Y121" i="11"/>
  <c r="X121" i="11"/>
  <c r="W121" i="11"/>
  <c r="V121" i="11"/>
  <c r="U121" i="11"/>
  <c r="T121" i="11"/>
  <c r="S121" i="11"/>
  <c r="R121" i="11"/>
  <c r="Q121" i="11"/>
  <c r="P121" i="11"/>
  <c r="O121" i="11"/>
  <c r="N121" i="11"/>
  <c r="M121" i="11"/>
  <c r="L121" i="11"/>
  <c r="K121" i="11"/>
  <c r="J121" i="11"/>
  <c r="I121" i="11"/>
  <c r="H121" i="11"/>
  <c r="G121" i="11"/>
  <c r="F121" i="11"/>
  <c r="E121" i="11"/>
  <c r="D121" i="11"/>
  <c r="AC120" i="11"/>
  <c r="AB120" i="11"/>
  <c r="AA120" i="11"/>
  <c r="Z120" i="11"/>
  <c r="Y120" i="11"/>
  <c r="X120" i="11"/>
  <c r="W120" i="11"/>
  <c r="V120" i="11"/>
  <c r="U120" i="11"/>
  <c r="T120" i="11"/>
  <c r="S120" i="11"/>
  <c r="R120" i="11"/>
  <c r="Q120" i="11"/>
  <c r="P120" i="11"/>
  <c r="O120" i="11"/>
  <c r="N120" i="11"/>
  <c r="M120" i="11"/>
  <c r="L120" i="11"/>
  <c r="K120" i="11"/>
  <c r="J120" i="11"/>
  <c r="I120" i="11"/>
  <c r="H120" i="11"/>
  <c r="G120" i="11"/>
  <c r="F120" i="11"/>
  <c r="E120" i="11"/>
  <c r="D120" i="11"/>
  <c r="AC119" i="11"/>
  <c r="AB119" i="11"/>
  <c r="AA119" i="11"/>
  <c r="Z119" i="11"/>
  <c r="Y119" i="11"/>
  <c r="X119" i="11"/>
  <c r="W119" i="11"/>
  <c r="V119" i="11"/>
  <c r="U119" i="11"/>
  <c r="T119" i="11"/>
  <c r="S119" i="11"/>
  <c r="R119" i="11"/>
  <c r="Q119" i="11"/>
  <c r="P119" i="11"/>
  <c r="O119" i="11"/>
  <c r="N119" i="11"/>
  <c r="M119" i="11"/>
  <c r="L119" i="11"/>
  <c r="K119" i="11"/>
  <c r="J119" i="11"/>
  <c r="I119" i="11"/>
  <c r="H119" i="11"/>
  <c r="G119" i="11"/>
  <c r="F119" i="11"/>
  <c r="E119" i="11"/>
  <c r="D119" i="11"/>
  <c r="AC118" i="11"/>
  <c r="AB118" i="11"/>
  <c r="AA118" i="11"/>
  <c r="Z118" i="11"/>
  <c r="Y118" i="11"/>
  <c r="X118" i="11"/>
  <c r="W118" i="11"/>
  <c r="V118" i="11"/>
  <c r="U118" i="11"/>
  <c r="T118" i="11"/>
  <c r="S118" i="11"/>
  <c r="R118" i="11"/>
  <c r="Q118" i="11"/>
  <c r="P118" i="11"/>
  <c r="O118" i="11"/>
  <c r="N118" i="11"/>
  <c r="M118" i="11"/>
  <c r="L118" i="11"/>
  <c r="K118" i="11"/>
  <c r="J118" i="11"/>
  <c r="I118" i="11"/>
  <c r="H118" i="11"/>
  <c r="G118" i="11"/>
  <c r="F118" i="11"/>
  <c r="E118" i="11"/>
  <c r="D118" i="11"/>
  <c r="AC117" i="11"/>
  <c r="AB117" i="11"/>
  <c r="AA117" i="11"/>
  <c r="Z117" i="11"/>
  <c r="Y117" i="11"/>
  <c r="X117" i="11"/>
  <c r="W117" i="11"/>
  <c r="V117" i="11"/>
  <c r="U117" i="11"/>
  <c r="T117" i="11"/>
  <c r="S117" i="11"/>
  <c r="R117" i="11"/>
  <c r="Q117" i="11"/>
  <c r="P117" i="11"/>
  <c r="O117" i="11"/>
  <c r="N117" i="11"/>
  <c r="M117" i="11"/>
  <c r="L117" i="11"/>
  <c r="K117" i="11"/>
  <c r="J117" i="11"/>
  <c r="I117" i="11"/>
  <c r="H117" i="11"/>
  <c r="G117" i="11"/>
  <c r="F117" i="11"/>
  <c r="E117" i="11"/>
  <c r="D117" i="11"/>
  <c r="AC116" i="11"/>
  <c r="AB116" i="11"/>
  <c r="AA116" i="11"/>
  <c r="Z116" i="11"/>
  <c r="Y116" i="11"/>
  <c r="X116" i="11"/>
  <c r="W116" i="11"/>
  <c r="V116" i="11"/>
  <c r="U116" i="11"/>
  <c r="T116" i="11"/>
  <c r="S116" i="11"/>
  <c r="R116" i="11"/>
  <c r="Q116" i="11"/>
  <c r="P116" i="11"/>
  <c r="O116" i="11"/>
  <c r="N116" i="11"/>
  <c r="M116" i="11"/>
  <c r="L116" i="11"/>
  <c r="K116" i="11"/>
  <c r="J116" i="11"/>
  <c r="I116" i="11"/>
  <c r="H116" i="11"/>
  <c r="G116" i="11"/>
  <c r="F116" i="11"/>
  <c r="E116" i="11"/>
  <c r="D116" i="11"/>
  <c r="AC115" i="11"/>
  <c r="AB115" i="11"/>
  <c r="AA115" i="11"/>
  <c r="Z115" i="11"/>
  <c r="Y115" i="11"/>
  <c r="X115" i="11"/>
  <c r="W115" i="11"/>
  <c r="V115" i="11"/>
  <c r="U115" i="11"/>
  <c r="T115" i="11"/>
  <c r="S115" i="11"/>
  <c r="R115" i="11"/>
  <c r="Q115" i="11"/>
  <c r="P115" i="11"/>
  <c r="O115" i="11"/>
  <c r="N115" i="11"/>
  <c r="M115" i="11"/>
  <c r="L115" i="11"/>
  <c r="K115" i="11"/>
  <c r="J115" i="11"/>
  <c r="I115" i="11"/>
  <c r="H115" i="11"/>
  <c r="G115" i="11"/>
  <c r="F115" i="11"/>
  <c r="E115" i="11"/>
  <c r="D115" i="11"/>
  <c r="AC114" i="11"/>
  <c r="AB114" i="11"/>
  <c r="AA114" i="11"/>
  <c r="Z114" i="11"/>
  <c r="Y114" i="11"/>
  <c r="X114" i="11"/>
  <c r="W114" i="11"/>
  <c r="V114" i="11"/>
  <c r="U114" i="11"/>
  <c r="T114" i="11"/>
  <c r="S114" i="11"/>
  <c r="R114" i="11"/>
  <c r="Q114" i="11"/>
  <c r="P114" i="11"/>
  <c r="O114" i="11"/>
  <c r="N114" i="11"/>
  <c r="M114" i="11"/>
  <c r="L114" i="11"/>
  <c r="K114" i="11"/>
  <c r="J114" i="11"/>
  <c r="I114" i="11"/>
  <c r="H114" i="11"/>
  <c r="G114" i="11"/>
  <c r="F114" i="11"/>
  <c r="E114" i="11"/>
  <c r="D114" i="11"/>
  <c r="AC113" i="11"/>
  <c r="AB113" i="11"/>
  <c r="AA113" i="11"/>
  <c r="Z113" i="11"/>
  <c r="Y113" i="11"/>
  <c r="X113" i="11"/>
  <c r="W113" i="11"/>
  <c r="V113" i="11"/>
  <c r="U113" i="11"/>
  <c r="T113" i="11"/>
  <c r="S113" i="11"/>
  <c r="R113" i="11"/>
  <c r="Q113" i="11"/>
  <c r="P113" i="11"/>
  <c r="O113" i="11"/>
  <c r="N113" i="11"/>
  <c r="M113" i="11"/>
  <c r="L113" i="11"/>
  <c r="K113" i="11"/>
  <c r="J113" i="11"/>
  <c r="I113" i="11"/>
  <c r="H113" i="11"/>
  <c r="G113" i="11"/>
  <c r="F113" i="11"/>
  <c r="E113" i="11"/>
  <c r="D113" i="11"/>
  <c r="AC112" i="11"/>
  <c r="AB112" i="11"/>
  <c r="AA112" i="11"/>
  <c r="Z112" i="11"/>
  <c r="Y112" i="11"/>
  <c r="X112" i="11"/>
  <c r="W112" i="11"/>
  <c r="V112" i="11"/>
  <c r="U112" i="11"/>
  <c r="T112" i="11"/>
  <c r="S112" i="11"/>
  <c r="R112" i="11"/>
  <c r="Q112" i="11"/>
  <c r="P112" i="11"/>
  <c r="O112" i="11"/>
  <c r="N112" i="11"/>
  <c r="M112" i="11"/>
  <c r="L112" i="11"/>
  <c r="K112" i="11"/>
  <c r="J112" i="11"/>
  <c r="I112" i="11"/>
  <c r="H112" i="11"/>
  <c r="G112" i="11"/>
  <c r="F112" i="11"/>
  <c r="E112" i="11"/>
  <c r="D112" i="11"/>
  <c r="AC111" i="11"/>
  <c r="AB111" i="11"/>
  <c r="AA111" i="11"/>
  <c r="Z111" i="11"/>
  <c r="Y111" i="11"/>
  <c r="X111" i="11"/>
  <c r="W111" i="11"/>
  <c r="V111" i="11"/>
  <c r="U111" i="11"/>
  <c r="T111" i="11"/>
  <c r="S111" i="11"/>
  <c r="R111" i="11"/>
  <c r="Q111" i="11"/>
  <c r="P111" i="11"/>
  <c r="O111" i="11"/>
  <c r="N111" i="11"/>
  <c r="M111" i="11"/>
  <c r="L111" i="11"/>
  <c r="K111" i="11"/>
  <c r="J111" i="11"/>
  <c r="I111" i="11"/>
  <c r="H111" i="11"/>
  <c r="G111" i="11"/>
  <c r="F111" i="11"/>
  <c r="E111" i="11"/>
  <c r="D111" i="11"/>
  <c r="AC110" i="11"/>
  <c r="AB110" i="11"/>
  <c r="AA110" i="11"/>
  <c r="Z110" i="11"/>
  <c r="Y110" i="11"/>
  <c r="X110" i="11"/>
  <c r="W110" i="11"/>
  <c r="V110" i="11"/>
  <c r="U110" i="11"/>
  <c r="T110" i="11"/>
  <c r="S110" i="11"/>
  <c r="R110" i="11"/>
  <c r="Q110" i="11"/>
  <c r="P110" i="11"/>
  <c r="O110" i="11"/>
  <c r="N110" i="11"/>
  <c r="M110" i="11"/>
  <c r="L110" i="11"/>
  <c r="K110" i="11"/>
  <c r="J110" i="11"/>
  <c r="I110" i="11"/>
  <c r="H110" i="11"/>
  <c r="G110" i="11"/>
  <c r="F110" i="11"/>
  <c r="E110" i="11"/>
  <c r="D110" i="11"/>
  <c r="AC109" i="11"/>
  <c r="AB109" i="11"/>
  <c r="AA109" i="11"/>
  <c r="Z109" i="11"/>
  <c r="Y109" i="11"/>
  <c r="X109" i="11"/>
  <c r="W109" i="11"/>
  <c r="V109" i="11"/>
  <c r="U109" i="11"/>
  <c r="T109" i="11"/>
  <c r="S109" i="11"/>
  <c r="R109" i="11"/>
  <c r="Q109" i="11"/>
  <c r="P109" i="11"/>
  <c r="O109" i="11"/>
  <c r="N109" i="11"/>
  <c r="M109" i="11"/>
  <c r="L109" i="11"/>
  <c r="K109" i="11"/>
  <c r="J109" i="11"/>
  <c r="I109" i="11"/>
  <c r="H109" i="11"/>
  <c r="G109" i="11"/>
  <c r="F109" i="11"/>
  <c r="E109" i="11"/>
  <c r="D109" i="11"/>
  <c r="AC108" i="11"/>
  <c r="AB108" i="11"/>
  <c r="AA108" i="11"/>
  <c r="Z108" i="11"/>
  <c r="Y108" i="11"/>
  <c r="X108" i="11"/>
  <c r="W108" i="11"/>
  <c r="V108" i="11"/>
  <c r="U108" i="11"/>
  <c r="T108" i="11"/>
  <c r="S108" i="11"/>
  <c r="R108" i="11"/>
  <c r="Q108" i="11"/>
  <c r="P108" i="11"/>
  <c r="O108" i="11"/>
  <c r="N108" i="11"/>
  <c r="M108" i="11"/>
  <c r="L108" i="11"/>
  <c r="K108" i="11"/>
  <c r="J108" i="11"/>
  <c r="I108" i="11"/>
  <c r="H108" i="11"/>
  <c r="G108" i="11"/>
  <c r="F108" i="11"/>
  <c r="E108" i="11"/>
  <c r="D108" i="11"/>
  <c r="AC107" i="11"/>
  <c r="AB107" i="11"/>
  <c r="AA107" i="11"/>
  <c r="Z107" i="11"/>
  <c r="Y107" i="11"/>
  <c r="X107" i="11"/>
  <c r="W107" i="11"/>
  <c r="V107" i="11"/>
  <c r="U107" i="11"/>
  <c r="T107" i="11"/>
  <c r="S107" i="11"/>
  <c r="R107" i="11"/>
  <c r="Q107" i="11"/>
  <c r="P107" i="11"/>
  <c r="O107" i="11"/>
  <c r="N107" i="11"/>
  <c r="M107" i="11"/>
  <c r="L107" i="11"/>
  <c r="K107" i="11"/>
  <c r="J107" i="11"/>
  <c r="I107" i="11"/>
  <c r="H107" i="11"/>
  <c r="G107" i="11"/>
  <c r="F107" i="11"/>
  <c r="E107" i="11"/>
  <c r="D107" i="11"/>
  <c r="AC106" i="11"/>
  <c r="AB106" i="11"/>
  <c r="AA106" i="11"/>
  <c r="Z106" i="11"/>
  <c r="Y106" i="11"/>
  <c r="X106" i="11"/>
  <c r="W106" i="11"/>
  <c r="V106" i="11"/>
  <c r="U106" i="11"/>
  <c r="T106" i="11"/>
  <c r="S106" i="11"/>
  <c r="R106" i="11"/>
  <c r="Q106" i="11"/>
  <c r="P106" i="11"/>
  <c r="O106" i="11"/>
  <c r="N106" i="11"/>
  <c r="M106" i="11"/>
  <c r="L106" i="11"/>
  <c r="K106" i="11"/>
  <c r="J106" i="11"/>
  <c r="I106" i="11"/>
  <c r="H106" i="11"/>
  <c r="G106" i="11"/>
  <c r="F106" i="11"/>
  <c r="E106" i="11"/>
  <c r="D106" i="11"/>
  <c r="AC105" i="11"/>
  <c r="AB105" i="11"/>
  <c r="AA105" i="11"/>
  <c r="Z105" i="11"/>
  <c r="Y105" i="11"/>
  <c r="X105" i="11"/>
  <c r="W105" i="11"/>
  <c r="V105" i="11"/>
  <c r="U105" i="11"/>
  <c r="T105" i="11"/>
  <c r="S105" i="11"/>
  <c r="R105" i="11"/>
  <c r="Q105" i="11"/>
  <c r="P105" i="11"/>
  <c r="O105" i="11"/>
  <c r="N105" i="11"/>
  <c r="M105" i="11"/>
  <c r="L105" i="11"/>
  <c r="K105" i="11"/>
  <c r="J105" i="11"/>
  <c r="I105" i="11"/>
  <c r="H105" i="11"/>
  <c r="G105" i="11"/>
  <c r="F105" i="11"/>
  <c r="E105" i="11"/>
  <c r="D105" i="11"/>
  <c r="AC104" i="11"/>
  <c r="AB104" i="11"/>
  <c r="AA104" i="11"/>
  <c r="Z104" i="11"/>
  <c r="Y104" i="11"/>
  <c r="X104" i="11"/>
  <c r="W104" i="11"/>
  <c r="V104" i="11"/>
  <c r="U104" i="11"/>
  <c r="T104" i="11"/>
  <c r="S104" i="11"/>
  <c r="R104" i="11"/>
  <c r="Q104" i="11"/>
  <c r="P104" i="11"/>
  <c r="O104" i="11"/>
  <c r="N104" i="11"/>
  <c r="M104" i="11"/>
  <c r="L104" i="11"/>
  <c r="K104" i="11"/>
  <c r="J104" i="11"/>
  <c r="I104" i="11"/>
  <c r="H104" i="11"/>
  <c r="G104" i="11"/>
  <c r="F104" i="11"/>
  <c r="E104" i="11"/>
  <c r="D104" i="11"/>
  <c r="AC103" i="11"/>
  <c r="AB103" i="11"/>
  <c r="AA103" i="11"/>
  <c r="Z103" i="11"/>
  <c r="Y103" i="11"/>
  <c r="X103" i="11"/>
  <c r="W103" i="11"/>
  <c r="V103" i="11"/>
  <c r="U103" i="11"/>
  <c r="T103" i="11"/>
  <c r="S103" i="11"/>
  <c r="R103" i="11"/>
  <c r="Q103" i="11"/>
  <c r="P103" i="11"/>
  <c r="O103" i="11"/>
  <c r="N103" i="11"/>
  <c r="M103" i="11"/>
  <c r="L103" i="11"/>
  <c r="K103" i="11"/>
  <c r="J103" i="11"/>
  <c r="I103" i="11"/>
  <c r="H103" i="11"/>
  <c r="G103" i="11"/>
  <c r="F103" i="11"/>
  <c r="E103" i="11"/>
  <c r="D103" i="11"/>
  <c r="AC102" i="11"/>
  <c r="AB102" i="11"/>
  <c r="AA102" i="11"/>
  <c r="Z102" i="11"/>
  <c r="Y102" i="11"/>
  <c r="X102" i="11"/>
  <c r="W102" i="11"/>
  <c r="V102" i="11"/>
  <c r="U102" i="11"/>
  <c r="T102" i="11"/>
  <c r="S102" i="11"/>
  <c r="R102" i="11"/>
  <c r="Q102" i="11"/>
  <c r="P102" i="11"/>
  <c r="O102" i="11"/>
  <c r="N102" i="11"/>
  <c r="M102" i="11"/>
  <c r="L102" i="11"/>
  <c r="K102" i="11"/>
  <c r="J102" i="11"/>
  <c r="I102" i="11"/>
  <c r="H102" i="11"/>
  <c r="G102" i="11"/>
  <c r="F102" i="11"/>
  <c r="E102" i="11"/>
  <c r="D102" i="11"/>
  <c r="AC101" i="11"/>
  <c r="AB101" i="11"/>
  <c r="AA101" i="11"/>
  <c r="Z101" i="11"/>
  <c r="Y101" i="11"/>
  <c r="X101" i="11"/>
  <c r="W101" i="11"/>
  <c r="V101" i="11"/>
  <c r="U101" i="11"/>
  <c r="T101" i="11"/>
  <c r="S101" i="11"/>
  <c r="R101" i="11"/>
  <c r="Q101" i="11"/>
  <c r="P101" i="11"/>
  <c r="O101" i="11"/>
  <c r="N101" i="11"/>
  <c r="M101" i="11"/>
  <c r="L101" i="11"/>
  <c r="K101" i="11"/>
  <c r="J101" i="11"/>
  <c r="I101" i="11"/>
  <c r="H101" i="11"/>
  <c r="G101" i="11"/>
  <c r="F101" i="11"/>
  <c r="E101" i="11"/>
  <c r="D101" i="11"/>
  <c r="AC100" i="11"/>
  <c r="AB100" i="11"/>
  <c r="AA100" i="11"/>
  <c r="Z100" i="11"/>
  <c r="Y100" i="11"/>
  <c r="X100" i="11"/>
  <c r="W100" i="11"/>
  <c r="V100" i="11"/>
  <c r="U100" i="11"/>
  <c r="T100" i="11"/>
  <c r="S100" i="11"/>
  <c r="R100" i="11"/>
  <c r="Q100" i="11"/>
  <c r="P100" i="11"/>
  <c r="O100" i="11"/>
  <c r="N100" i="11"/>
  <c r="M100" i="11"/>
  <c r="L100" i="11"/>
  <c r="K100" i="11"/>
  <c r="J100" i="11"/>
  <c r="I100" i="11"/>
  <c r="H100" i="11"/>
  <c r="G100" i="11"/>
  <c r="F100" i="11"/>
  <c r="E100" i="11"/>
  <c r="D100" i="11"/>
  <c r="AC99" i="11"/>
  <c r="AB99" i="11"/>
  <c r="AA99" i="11"/>
  <c r="Z99" i="11"/>
  <c r="Y99" i="11"/>
  <c r="X99" i="11"/>
  <c r="W99" i="11"/>
  <c r="V99" i="11"/>
  <c r="U99" i="11"/>
  <c r="T99" i="11"/>
  <c r="S99" i="11"/>
  <c r="R99" i="11"/>
  <c r="Q99" i="11"/>
  <c r="P99" i="11"/>
  <c r="O99" i="11"/>
  <c r="N99" i="11"/>
  <c r="M99" i="11"/>
  <c r="L99" i="11"/>
  <c r="K99" i="11"/>
  <c r="J99" i="11"/>
  <c r="I99" i="11"/>
  <c r="H99" i="11"/>
  <c r="G99" i="11"/>
  <c r="F99" i="11"/>
  <c r="E99" i="11"/>
  <c r="D99" i="11"/>
  <c r="AC98" i="11"/>
  <c r="AB98" i="11"/>
  <c r="AA98" i="11"/>
  <c r="Z98" i="11"/>
  <c r="Y98" i="11"/>
  <c r="X98" i="11"/>
  <c r="W98" i="11"/>
  <c r="V98" i="11"/>
  <c r="U98" i="11"/>
  <c r="T98" i="11"/>
  <c r="S98" i="11"/>
  <c r="R98" i="11"/>
  <c r="Q98" i="11"/>
  <c r="P98" i="11"/>
  <c r="O98" i="11"/>
  <c r="N98" i="11"/>
  <c r="M98" i="11"/>
  <c r="L98" i="11"/>
  <c r="K98" i="11"/>
  <c r="J98" i="11"/>
  <c r="I98" i="11"/>
  <c r="H98" i="11"/>
  <c r="G98" i="11"/>
  <c r="F98" i="11"/>
  <c r="E98" i="11"/>
  <c r="D98" i="11"/>
  <c r="AC97" i="11"/>
  <c r="AB97" i="11"/>
  <c r="AA97" i="11"/>
  <c r="Z97" i="11"/>
  <c r="Y97" i="11"/>
  <c r="X97" i="11"/>
  <c r="W97" i="11"/>
  <c r="V97" i="11"/>
  <c r="U97" i="11"/>
  <c r="T97" i="11"/>
  <c r="S97" i="11"/>
  <c r="R97" i="11"/>
  <c r="Q97" i="11"/>
  <c r="P97" i="11"/>
  <c r="O97" i="11"/>
  <c r="N97" i="11"/>
  <c r="M97" i="11"/>
  <c r="L97" i="11"/>
  <c r="K97" i="11"/>
  <c r="J97" i="11"/>
  <c r="I97" i="11"/>
  <c r="H97" i="11"/>
  <c r="G97" i="11"/>
  <c r="F97" i="11"/>
  <c r="E97" i="11"/>
  <c r="D97" i="11"/>
  <c r="AC96" i="11"/>
  <c r="AB96" i="11"/>
  <c r="AA96" i="11"/>
  <c r="Z96" i="11"/>
  <c r="Y96" i="11"/>
  <c r="X96" i="11"/>
  <c r="W96" i="11"/>
  <c r="V96" i="11"/>
  <c r="U96" i="11"/>
  <c r="T96" i="11"/>
  <c r="S96" i="11"/>
  <c r="R96" i="11"/>
  <c r="Q96" i="11"/>
  <c r="P96" i="11"/>
  <c r="O96" i="11"/>
  <c r="N96" i="11"/>
  <c r="M96" i="11"/>
  <c r="L96" i="11"/>
  <c r="K96" i="11"/>
  <c r="J96" i="11"/>
  <c r="I96" i="11"/>
  <c r="H96" i="11"/>
  <c r="G96" i="11"/>
  <c r="F96" i="11"/>
  <c r="E96" i="11"/>
  <c r="D96" i="11"/>
  <c r="AC95" i="11"/>
  <c r="AB95" i="11"/>
  <c r="AA95" i="11"/>
  <c r="Z95" i="11"/>
  <c r="Y95" i="11"/>
  <c r="X95" i="11"/>
  <c r="W95" i="11"/>
  <c r="V95" i="11"/>
  <c r="U95" i="11"/>
  <c r="T95" i="11"/>
  <c r="S95" i="11"/>
  <c r="R95" i="11"/>
  <c r="Q95" i="11"/>
  <c r="P95" i="11"/>
  <c r="O95" i="11"/>
  <c r="N95" i="11"/>
  <c r="M95" i="11"/>
  <c r="L95" i="11"/>
  <c r="K95" i="11"/>
  <c r="J95" i="11"/>
  <c r="I95" i="11"/>
  <c r="H95" i="11"/>
  <c r="G95" i="11"/>
  <c r="F95" i="11"/>
  <c r="E95" i="11"/>
  <c r="D95" i="11"/>
  <c r="AC94" i="11"/>
  <c r="AB94" i="11"/>
  <c r="AA94" i="11"/>
  <c r="Z94" i="11"/>
  <c r="Y94" i="11"/>
  <c r="X94" i="11"/>
  <c r="W94" i="11"/>
  <c r="V94" i="11"/>
  <c r="U94" i="11"/>
  <c r="T94" i="11"/>
  <c r="S94" i="11"/>
  <c r="R94" i="11"/>
  <c r="Q94" i="11"/>
  <c r="P94" i="11"/>
  <c r="O94" i="11"/>
  <c r="N94" i="11"/>
  <c r="M94" i="11"/>
  <c r="L94" i="11"/>
  <c r="K94" i="11"/>
  <c r="J94" i="11"/>
  <c r="I94" i="11"/>
  <c r="H94" i="11"/>
  <c r="G94" i="11"/>
  <c r="F94" i="11"/>
  <c r="E94" i="11"/>
  <c r="D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C119" i="11"/>
  <c r="C120" i="11"/>
  <c r="C121" i="11"/>
  <c r="C122" i="11"/>
  <c r="C123" i="11"/>
  <c r="C124" i="11"/>
  <c r="C94" i="11"/>
  <c r="F152" i="3" l="1"/>
  <c r="C152" i="3"/>
  <c r="F149" i="3"/>
  <c r="C149" i="3"/>
  <c r="C141" i="3"/>
  <c r="F141" i="3"/>
  <c r="C148" i="3"/>
  <c r="F148" i="3"/>
  <c r="C144" i="3"/>
  <c r="F144" i="3"/>
  <c r="F138" i="3"/>
  <c r="F134" i="3"/>
  <c r="F151" i="3"/>
  <c r="C151" i="3"/>
  <c r="C143" i="3"/>
  <c r="F143" i="3"/>
  <c r="F137" i="3"/>
  <c r="F133" i="3"/>
  <c r="F145" i="3"/>
  <c r="C145" i="3"/>
  <c r="C147" i="3"/>
  <c r="F147" i="3"/>
  <c r="AE125" i="3"/>
  <c r="F153" i="3"/>
  <c r="C153" i="3"/>
  <c r="C150" i="3"/>
  <c r="F150" i="3"/>
  <c r="C146" i="3"/>
  <c r="F146" i="3"/>
  <c r="C142" i="3"/>
  <c r="F142" i="3"/>
  <c r="F132" i="3"/>
  <c r="C132" i="3"/>
  <c r="F140" i="3"/>
  <c r="F136" i="3"/>
  <c r="F131" i="3"/>
  <c r="E130" i="3"/>
  <c r="E134" i="3"/>
  <c r="E138" i="3"/>
  <c r="E131" i="3"/>
  <c r="E135" i="3"/>
  <c r="E139" i="3"/>
  <c r="E141" i="3"/>
  <c r="E136" i="3"/>
  <c r="E140" i="3"/>
  <c r="E133" i="3"/>
  <c r="E137" i="3"/>
  <c r="B166" i="16"/>
  <c r="B165" i="16"/>
  <c r="B164" i="16"/>
  <c r="B163" i="16"/>
  <c r="B162" i="16"/>
  <c r="B161" i="16"/>
  <c r="B160" i="16"/>
  <c r="B159" i="16"/>
  <c r="AC166" i="16"/>
  <c r="AB166" i="16"/>
  <c r="AA166" i="16"/>
  <c r="Z166" i="16"/>
  <c r="Y166" i="16"/>
  <c r="X166" i="16"/>
  <c r="W166" i="16"/>
  <c r="V166" i="16"/>
  <c r="U166" i="16"/>
  <c r="T166" i="16"/>
  <c r="S166" i="16"/>
  <c r="R166" i="16"/>
  <c r="Q166" i="16"/>
  <c r="P166" i="16"/>
  <c r="O166" i="16"/>
  <c r="N166" i="16"/>
  <c r="M166" i="16"/>
  <c r="L166" i="16"/>
  <c r="K166" i="16"/>
  <c r="J166" i="16"/>
  <c r="I166" i="16"/>
  <c r="H166" i="16"/>
  <c r="G166" i="16"/>
  <c r="F166" i="16"/>
  <c r="E166" i="16"/>
  <c r="D166" i="16"/>
  <c r="C166" i="16"/>
  <c r="AC165" i="16"/>
  <c r="AB165" i="16"/>
  <c r="AA165" i="16"/>
  <c r="Z165" i="16"/>
  <c r="Y165" i="16"/>
  <c r="X165" i="16"/>
  <c r="W165" i="16"/>
  <c r="V165" i="16"/>
  <c r="U165" i="16"/>
  <c r="T165" i="16"/>
  <c r="S165" i="16"/>
  <c r="R165" i="16"/>
  <c r="Q165" i="16"/>
  <c r="P165" i="16"/>
  <c r="O165" i="16"/>
  <c r="N165" i="16"/>
  <c r="M165" i="16"/>
  <c r="L165" i="16"/>
  <c r="K165" i="16"/>
  <c r="J165" i="16"/>
  <c r="I165" i="16"/>
  <c r="H165" i="16"/>
  <c r="G165" i="16"/>
  <c r="F165" i="16"/>
  <c r="E165" i="16"/>
  <c r="D165" i="16"/>
  <c r="C165" i="16"/>
  <c r="AC164" i="16"/>
  <c r="AB164" i="16"/>
  <c r="AA164" i="16"/>
  <c r="Z164" i="16"/>
  <c r="Y164" i="16"/>
  <c r="X164" i="16"/>
  <c r="W164" i="16"/>
  <c r="V164" i="16"/>
  <c r="U164" i="16"/>
  <c r="T164" i="16"/>
  <c r="S164" i="16"/>
  <c r="R164" i="16"/>
  <c r="Q164" i="16"/>
  <c r="P164" i="16"/>
  <c r="O164" i="16"/>
  <c r="N164" i="16"/>
  <c r="M164" i="16"/>
  <c r="L164" i="16"/>
  <c r="K164" i="16"/>
  <c r="J164" i="16"/>
  <c r="I164" i="16"/>
  <c r="H164" i="16"/>
  <c r="G164" i="16"/>
  <c r="F164" i="16"/>
  <c r="E164" i="16"/>
  <c r="D164" i="16"/>
  <c r="C164" i="16"/>
  <c r="AC163" i="16"/>
  <c r="AB163" i="16"/>
  <c r="AA163" i="16"/>
  <c r="Z163" i="16"/>
  <c r="Y163" i="16"/>
  <c r="X163" i="16"/>
  <c r="W163" i="16"/>
  <c r="V163" i="16"/>
  <c r="U163" i="16"/>
  <c r="T163" i="16"/>
  <c r="S163" i="16"/>
  <c r="R163" i="16"/>
  <c r="Q163" i="16"/>
  <c r="P163" i="16"/>
  <c r="O163" i="16"/>
  <c r="N163" i="16"/>
  <c r="M163" i="16"/>
  <c r="L163" i="16"/>
  <c r="K163" i="16"/>
  <c r="J163" i="16"/>
  <c r="I163" i="16"/>
  <c r="H163" i="16"/>
  <c r="G163" i="16"/>
  <c r="F163" i="16"/>
  <c r="E163" i="16"/>
  <c r="D163" i="16"/>
  <c r="C163" i="16"/>
  <c r="AC162" i="16"/>
  <c r="AB162" i="16"/>
  <c r="AA162" i="16"/>
  <c r="Z162" i="16"/>
  <c r="Y162" i="16"/>
  <c r="X162" i="16"/>
  <c r="W162" i="16"/>
  <c r="V162" i="16"/>
  <c r="U162" i="16"/>
  <c r="T162" i="16"/>
  <c r="S162" i="16"/>
  <c r="R162" i="16"/>
  <c r="Q162" i="16"/>
  <c r="P162" i="16"/>
  <c r="O162" i="16"/>
  <c r="N162" i="16"/>
  <c r="M162" i="16"/>
  <c r="L162" i="16"/>
  <c r="K162" i="16"/>
  <c r="J162" i="16"/>
  <c r="I162" i="16"/>
  <c r="H162" i="16"/>
  <c r="G162" i="16"/>
  <c r="F162" i="16"/>
  <c r="E162" i="16"/>
  <c r="D162" i="16"/>
  <c r="C162" i="16"/>
  <c r="AC161" i="16"/>
  <c r="AB161" i="16"/>
  <c r="AA161" i="16"/>
  <c r="Z161" i="16"/>
  <c r="Y161" i="16"/>
  <c r="X161" i="16"/>
  <c r="W161" i="16"/>
  <c r="V161" i="16"/>
  <c r="U161" i="16"/>
  <c r="T161" i="16"/>
  <c r="S161" i="16"/>
  <c r="R161" i="16"/>
  <c r="Q161" i="16"/>
  <c r="P161" i="16"/>
  <c r="O161" i="16"/>
  <c r="N161" i="16"/>
  <c r="M161" i="16"/>
  <c r="L161" i="16"/>
  <c r="K161" i="16"/>
  <c r="J161" i="16"/>
  <c r="I161" i="16"/>
  <c r="H161" i="16"/>
  <c r="G161" i="16"/>
  <c r="F161" i="16"/>
  <c r="E161" i="16"/>
  <c r="D161" i="16"/>
  <c r="C161" i="16"/>
  <c r="AC160" i="16"/>
  <c r="AB160" i="16"/>
  <c r="AA160" i="16"/>
  <c r="Z160" i="16"/>
  <c r="Y160" i="16"/>
  <c r="X160" i="16"/>
  <c r="W160" i="16"/>
  <c r="V160" i="16"/>
  <c r="U160" i="16"/>
  <c r="T160" i="16"/>
  <c r="S160" i="16"/>
  <c r="R160" i="16"/>
  <c r="Q160" i="16"/>
  <c r="P160" i="16"/>
  <c r="O160" i="16"/>
  <c r="N160" i="16"/>
  <c r="M160" i="16"/>
  <c r="L160" i="16"/>
  <c r="K160" i="16"/>
  <c r="J160" i="16"/>
  <c r="I160" i="16"/>
  <c r="H160" i="16"/>
  <c r="G160" i="16"/>
  <c r="F160" i="16"/>
  <c r="E160" i="16"/>
  <c r="D160" i="16"/>
  <c r="C160" i="16"/>
  <c r="AC159" i="16"/>
  <c r="AB159" i="16"/>
  <c r="AA159" i="16"/>
  <c r="Z159" i="16"/>
  <c r="Y159" i="16"/>
  <c r="X159" i="16"/>
  <c r="W159" i="16"/>
  <c r="V159" i="16"/>
  <c r="U159" i="16"/>
  <c r="T159" i="16"/>
  <c r="S159" i="16"/>
  <c r="R159" i="16"/>
  <c r="Q159" i="16"/>
  <c r="P159" i="16"/>
  <c r="O159" i="16"/>
  <c r="N159" i="16"/>
  <c r="M159" i="16"/>
  <c r="L159" i="16"/>
  <c r="K159" i="16"/>
  <c r="J159" i="16"/>
  <c r="I159" i="16"/>
  <c r="H159" i="16"/>
  <c r="G159" i="16"/>
  <c r="F159" i="16"/>
  <c r="E159" i="16"/>
  <c r="D159" i="16"/>
  <c r="C159" i="16"/>
  <c r="AC158" i="16"/>
  <c r="AB158" i="16"/>
  <c r="AA158" i="16"/>
  <c r="Z158" i="16"/>
  <c r="Y158" i="16"/>
  <c r="X158" i="16"/>
  <c r="W158" i="16"/>
  <c r="V158" i="16"/>
  <c r="U158" i="16"/>
  <c r="T158" i="16"/>
  <c r="S158" i="16"/>
  <c r="R158" i="16"/>
  <c r="Q158" i="16"/>
  <c r="P158" i="16"/>
  <c r="O158" i="16"/>
  <c r="N158" i="16"/>
  <c r="M158" i="16"/>
  <c r="L158" i="16"/>
  <c r="K158" i="16"/>
  <c r="J158" i="16"/>
  <c r="I158" i="16"/>
  <c r="H158" i="16"/>
  <c r="G158" i="16"/>
  <c r="F158" i="16"/>
  <c r="E158" i="16"/>
  <c r="D158" i="16"/>
  <c r="C158" i="16"/>
  <c r="AC157" i="16"/>
  <c r="AB157" i="16"/>
  <c r="AA157" i="16"/>
  <c r="Z157" i="16"/>
  <c r="Y157" i="16"/>
  <c r="X157" i="16"/>
  <c r="W157" i="16"/>
  <c r="V157" i="16"/>
  <c r="U157" i="16"/>
  <c r="T157" i="16"/>
  <c r="S157" i="16"/>
  <c r="R157" i="16"/>
  <c r="Q157" i="16"/>
  <c r="P157" i="16"/>
  <c r="O157" i="16"/>
  <c r="N157" i="16"/>
  <c r="M157" i="16"/>
  <c r="L157" i="16"/>
  <c r="K157" i="16"/>
  <c r="J157" i="16"/>
  <c r="I157" i="16"/>
  <c r="H157" i="16"/>
  <c r="G157" i="16"/>
  <c r="F157" i="16"/>
  <c r="E157" i="16"/>
  <c r="D157" i="16"/>
  <c r="C94" i="16"/>
  <c r="C157" i="16" s="1"/>
  <c r="D127" i="12" l="1"/>
  <c r="G127" i="12"/>
  <c r="H127" i="12"/>
  <c r="I127" i="12"/>
  <c r="K127" i="12"/>
  <c r="L127" i="12"/>
  <c r="O127" i="12"/>
  <c r="P127" i="12"/>
  <c r="Q127" i="12"/>
  <c r="R127" i="12"/>
  <c r="S127" i="12"/>
  <c r="T127" i="12"/>
  <c r="W127" i="12"/>
  <c r="X127" i="12"/>
  <c r="Y127" i="12"/>
  <c r="AA127" i="12"/>
  <c r="AB127" i="12"/>
  <c r="C127" i="12"/>
  <c r="C59" i="12"/>
  <c r="C12" i="12"/>
  <c r="AC127" i="12"/>
  <c r="Z127" i="12"/>
  <c r="V127" i="12"/>
  <c r="U127" i="12"/>
  <c r="N127" i="12"/>
  <c r="M127" i="12"/>
  <c r="J127" i="12"/>
  <c r="F127" i="12"/>
  <c r="E127" i="12"/>
  <c r="AC93" i="11"/>
  <c r="AB93" i="11"/>
  <c r="AC123" i="10"/>
  <c r="AB123" i="10"/>
  <c r="AA123" i="10"/>
  <c r="Z123" i="10"/>
  <c r="Y123" i="10"/>
  <c r="X123" i="10"/>
  <c r="W123" i="10"/>
  <c r="V123" i="10"/>
  <c r="U123" i="10"/>
  <c r="T123" i="10"/>
  <c r="S123" i="10"/>
  <c r="R123" i="10"/>
  <c r="Q123" i="10"/>
  <c r="P123" i="10"/>
  <c r="O123" i="10"/>
  <c r="N123" i="10"/>
  <c r="M123" i="10"/>
  <c r="L123" i="10"/>
  <c r="K123" i="10"/>
  <c r="J123" i="10"/>
  <c r="I123" i="10"/>
  <c r="H123" i="10"/>
  <c r="G123" i="10"/>
  <c r="F123" i="10"/>
  <c r="E123" i="10"/>
  <c r="D123" i="10"/>
  <c r="C123" i="10"/>
  <c r="AC118" i="10"/>
  <c r="AB118" i="10"/>
  <c r="AA118" i="10"/>
  <c r="Z118" i="10"/>
  <c r="Y118" i="10"/>
  <c r="X118" i="10"/>
  <c r="W118" i="10"/>
  <c r="D147" i="10" s="1"/>
  <c r="V118" i="10"/>
  <c r="U118" i="10"/>
  <c r="T118" i="10"/>
  <c r="S118" i="10"/>
  <c r="R118" i="10"/>
  <c r="Q118" i="10"/>
  <c r="P118" i="10"/>
  <c r="O118" i="10"/>
  <c r="N118" i="10"/>
  <c r="M118" i="10"/>
  <c r="L118" i="10"/>
  <c r="C147" i="10" s="1"/>
  <c r="K118" i="10"/>
  <c r="J118" i="10"/>
  <c r="I118" i="10"/>
  <c r="H118" i="10"/>
  <c r="G118" i="10"/>
  <c r="F118" i="10"/>
  <c r="E118" i="10"/>
  <c r="D118" i="10"/>
  <c r="AC117" i="10"/>
  <c r="AB117" i="10"/>
  <c r="AA117" i="10"/>
  <c r="Z117" i="10"/>
  <c r="Y117" i="10"/>
  <c r="X117" i="10"/>
  <c r="W117" i="10"/>
  <c r="V117" i="10"/>
  <c r="U117" i="10"/>
  <c r="T117" i="10"/>
  <c r="S117" i="10"/>
  <c r="R117" i="10"/>
  <c r="Q117" i="10"/>
  <c r="P117" i="10"/>
  <c r="O117" i="10"/>
  <c r="N117" i="10"/>
  <c r="M117" i="10"/>
  <c r="L117" i="10"/>
  <c r="C146" i="10" s="1"/>
  <c r="K117" i="10"/>
  <c r="J117" i="10"/>
  <c r="I117" i="10"/>
  <c r="H117" i="10"/>
  <c r="G117" i="10"/>
  <c r="F117" i="10"/>
  <c r="E117" i="10"/>
  <c r="D117" i="10"/>
  <c r="AC116" i="10"/>
  <c r="AB116" i="10"/>
  <c r="AA116" i="10"/>
  <c r="Z116" i="10"/>
  <c r="Y116" i="10"/>
  <c r="X116" i="10"/>
  <c r="W116" i="10"/>
  <c r="D145" i="10" s="1"/>
  <c r="V116" i="10"/>
  <c r="U116" i="10"/>
  <c r="T116" i="10"/>
  <c r="S116" i="10"/>
  <c r="R116" i="10"/>
  <c r="Q116" i="10"/>
  <c r="P116" i="10"/>
  <c r="O116" i="10"/>
  <c r="N116" i="10"/>
  <c r="M116" i="10"/>
  <c r="L116" i="10"/>
  <c r="C145" i="10" s="1"/>
  <c r="K116" i="10"/>
  <c r="J116" i="10"/>
  <c r="I116" i="10"/>
  <c r="H116" i="10"/>
  <c r="G116" i="10"/>
  <c r="F116" i="10"/>
  <c r="E116" i="10"/>
  <c r="D116" i="10"/>
  <c r="AC115" i="10"/>
  <c r="AB115" i="10"/>
  <c r="AA115" i="10"/>
  <c r="Z115" i="10"/>
  <c r="Y115" i="10"/>
  <c r="X115" i="10"/>
  <c r="W115" i="10"/>
  <c r="V115" i="10"/>
  <c r="U115" i="10"/>
  <c r="T115" i="10"/>
  <c r="S115" i="10"/>
  <c r="R115" i="10"/>
  <c r="Q115" i="10"/>
  <c r="P115" i="10"/>
  <c r="O115" i="10"/>
  <c r="N115" i="10"/>
  <c r="M115" i="10"/>
  <c r="L115" i="10"/>
  <c r="C144" i="10" s="1"/>
  <c r="K115" i="10"/>
  <c r="J115" i="10"/>
  <c r="I115" i="10"/>
  <c r="H115" i="10"/>
  <c r="G115" i="10"/>
  <c r="F115" i="10"/>
  <c r="E115" i="10"/>
  <c r="D115" i="10"/>
  <c r="AC114" i="10"/>
  <c r="AB114" i="10"/>
  <c r="AA114" i="10"/>
  <c r="Z114" i="10"/>
  <c r="Y114" i="10"/>
  <c r="X114" i="10"/>
  <c r="W114" i="10"/>
  <c r="D143" i="10" s="1"/>
  <c r="V114" i="10"/>
  <c r="U114" i="10"/>
  <c r="T114" i="10"/>
  <c r="S114" i="10"/>
  <c r="R114" i="10"/>
  <c r="Q114" i="10"/>
  <c r="P114" i="10"/>
  <c r="O114" i="10"/>
  <c r="N114" i="10"/>
  <c r="M114" i="10"/>
  <c r="L114" i="10"/>
  <c r="C143" i="10" s="1"/>
  <c r="K114" i="10"/>
  <c r="J114" i="10"/>
  <c r="I114" i="10"/>
  <c r="H114" i="10"/>
  <c r="G114" i="10"/>
  <c r="F114" i="10"/>
  <c r="E114" i="10"/>
  <c r="D114" i="10"/>
  <c r="AC113" i="10"/>
  <c r="AB113" i="10"/>
  <c r="AA113" i="10"/>
  <c r="Z113" i="10"/>
  <c r="Y113" i="10"/>
  <c r="X113" i="10"/>
  <c r="W113" i="10"/>
  <c r="V113" i="10"/>
  <c r="U113" i="10"/>
  <c r="T113" i="10"/>
  <c r="S113" i="10"/>
  <c r="R113" i="10"/>
  <c r="Q113" i="10"/>
  <c r="P113" i="10"/>
  <c r="O113" i="10"/>
  <c r="N113" i="10"/>
  <c r="M113" i="10"/>
  <c r="L113" i="10"/>
  <c r="C142" i="10" s="1"/>
  <c r="K113" i="10"/>
  <c r="J113" i="10"/>
  <c r="I113" i="10"/>
  <c r="H113" i="10"/>
  <c r="G113" i="10"/>
  <c r="F113" i="10"/>
  <c r="E113" i="10"/>
  <c r="D113" i="10"/>
  <c r="AC112" i="10"/>
  <c r="AB112" i="10"/>
  <c r="AA112" i="10"/>
  <c r="Z112" i="10"/>
  <c r="Y112" i="10"/>
  <c r="X112" i="10"/>
  <c r="W112" i="10"/>
  <c r="D141" i="10" s="1"/>
  <c r="V112" i="10"/>
  <c r="U112" i="10"/>
  <c r="T112" i="10"/>
  <c r="S112" i="10"/>
  <c r="R112" i="10"/>
  <c r="Q112" i="10"/>
  <c r="P112" i="10"/>
  <c r="O112" i="10"/>
  <c r="N112" i="10"/>
  <c r="M112" i="10"/>
  <c r="L112" i="10"/>
  <c r="C141" i="10" s="1"/>
  <c r="K112" i="10"/>
  <c r="J112" i="10"/>
  <c r="I112" i="10"/>
  <c r="H112" i="10"/>
  <c r="G112" i="10"/>
  <c r="F112" i="10"/>
  <c r="E112" i="10"/>
  <c r="D112" i="10"/>
  <c r="AC111" i="10"/>
  <c r="AB111" i="10"/>
  <c r="AA111" i="10"/>
  <c r="Z111" i="10"/>
  <c r="Y111" i="10"/>
  <c r="X111" i="10"/>
  <c r="W111" i="10"/>
  <c r="V111" i="10"/>
  <c r="U111" i="10"/>
  <c r="T111" i="10"/>
  <c r="S111" i="10"/>
  <c r="R111" i="10"/>
  <c r="Q111" i="10"/>
  <c r="P111" i="10"/>
  <c r="O111" i="10"/>
  <c r="N111" i="10"/>
  <c r="M111" i="10"/>
  <c r="L111" i="10"/>
  <c r="C140" i="10" s="1"/>
  <c r="K111" i="10"/>
  <c r="J111" i="10"/>
  <c r="I111" i="10"/>
  <c r="H111" i="10"/>
  <c r="G111" i="10"/>
  <c r="F111" i="10"/>
  <c r="E111" i="10"/>
  <c r="D111" i="10"/>
  <c r="AC110" i="10"/>
  <c r="AB110" i="10"/>
  <c r="AA110" i="10"/>
  <c r="Z110" i="10"/>
  <c r="Y110" i="10"/>
  <c r="X110" i="10"/>
  <c r="W110" i="10"/>
  <c r="D139" i="10" s="1"/>
  <c r="V110" i="10"/>
  <c r="U110" i="10"/>
  <c r="T110" i="10"/>
  <c r="S110" i="10"/>
  <c r="R110" i="10"/>
  <c r="Q110" i="10"/>
  <c r="P110" i="10"/>
  <c r="O110" i="10"/>
  <c r="N110" i="10"/>
  <c r="M110" i="10"/>
  <c r="L110" i="10"/>
  <c r="C139" i="10" s="1"/>
  <c r="K110" i="10"/>
  <c r="J110" i="10"/>
  <c r="I110" i="10"/>
  <c r="H110" i="10"/>
  <c r="G110" i="10"/>
  <c r="F110" i="10"/>
  <c r="E110" i="10"/>
  <c r="D110" i="10"/>
  <c r="AC109" i="10"/>
  <c r="AB109" i="10"/>
  <c r="AA109" i="10"/>
  <c r="Z109" i="10"/>
  <c r="Y109" i="10"/>
  <c r="X109" i="10"/>
  <c r="W109" i="10"/>
  <c r="V109" i="10"/>
  <c r="U109" i="10"/>
  <c r="T109" i="10"/>
  <c r="S109" i="10"/>
  <c r="R109" i="10"/>
  <c r="Q109" i="10"/>
  <c r="P109" i="10"/>
  <c r="O109" i="10"/>
  <c r="N109" i="10"/>
  <c r="M109" i="10"/>
  <c r="L109" i="10"/>
  <c r="C138" i="10" s="1"/>
  <c r="K109" i="10"/>
  <c r="J109" i="10"/>
  <c r="I109" i="10"/>
  <c r="H109" i="10"/>
  <c r="G109" i="10"/>
  <c r="F109" i="10"/>
  <c r="E109" i="10"/>
  <c r="D109" i="10"/>
  <c r="AC108" i="10"/>
  <c r="AB108" i="10"/>
  <c r="AA108" i="10"/>
  <c r="Z108" i="10"/>
  <c r="Y108" i="10"/>
  <c r="X108" i="10"/>
  <c r="W108" i="10"/>
  <c r="V108" i="10"/>
  <c r="U108" i="10"/>
  <c r="T108" i="10"/>
  <c r="S108" i="10"/>
  <c r="R108" i="10"/>
  <c r="Q108" i="10"/>
  <c r="P108" i="10"/>
  <c r="O108" i="10"/>
  <c r="N108" i="10"/>
  <c r="M108" i="10"/>
  <c r="L108" i="10"/>
  <c r="K108" i="10"/>
  <c r="J108" i="10"/>
  <c r="I108" i="10"/>
  <c r="H108" i="10"/>
  <c r="G108" i="10"/>
  <c r="F108" i="10"/>
  <c r="E108" i="10"/>
  <c r="D108" i="10"/>
  <c r="AC107" i="10"/>
  <c r="AB107" i="10"/>
  <c r="AA107" i="10"/>
  <c r="Z107" i="10"/>
  <c r="Y107" i="10"/>
  <c r="X107" i="10"/>
  <c r="W107" i="10"/>
  <c r="V107" i="10"/>
  <c r="U107" i="10"/>
  <c r="T107" i="10"/>
  <c r="S107" i="10"/>
  <c r="R107" i="10"/>
  <c r="Q107" i="10"/>
  <c r="P107" i="10"/>
  <c r="O107" i="10"/>
  <c r="N107" i="10"/>
  <c r="M107" i="10"/>
  <c r="L107" i="10"/>
  <c r="K107" i="10"/>
  <c r="J107" i="10"/>
  <c r="I107" i="10"/>
  <c r="H107" i="10"/>
  <c r="G107" i="10"/>
  <c r="F107" i="10"/>
  <c r="E107" i="10"/>
  <c r="D107" i="10"/>
  <c r="AC106" i="10"/>
  <c r="AB106" i="10"/>
  <c r="AA106" i="10"/>
  <c r="Z106" i="10"/>
  <c r="Y106" i="10"/>
  <c r="X106" i="10"/>
  <c r="W106" i="10"/>
  <c r="V106" i="10"/>
  <c r="U106" i="10"/>
  <c r="T106" i="10"/>
  <c r="S106" i="10"/>
  <c r="R106" i="10"/>
  <c r="Q106" i="10"/>
  <c r="P106" i="10"/>
  <c r="O106" i="10"/>
  <c r="N106" i="10"/>
  <c r="M106" i="10"/>
  <c r="L106" i="10"/>
  <c r="K106" i="10"/>
  <c r="J106" i="10"/>
  <c r="I106" i="10"/>
  <c r="H106" i="10"/>
  <c r="G106" i="10"/>
  <c r="F106" i="10"/>
  <c r="E106" i="10"/>
  <c r="D106" i="10"/>
  <c r="AC105" i="10"/>
  <c r="AB105" i="10"/>
  <c r="AA105" i="10"/>
  <c r="Z105" i="10"/>
  <c r="Y105" i="10"/>
  <c r="X105" i="10"/>
  <c r="W105" i="10"/>
  <c r="V105" i="10"/>
  <c r="U105" i="10"/>
  <c r="T105" i="10"/>
  <c r="S105" i="10"/>
  <c r="R105" i="10"/>
  <c r="Q105" i="10"/>
  <c r="P105" i="10"/>
  <c r="O105" i="10"/>
  <c r="N105" i="10"/>
  <c r="M105" i="10"/>
  <c r="L105" i="10"/>
  <c r="C137" i="10" s="1"/>
  <c r="K105" i="10"/>
  <c r="J105" i="10"/>
  <c r="I105" i="10"/>
  <c r="H105" i="10"/>
  <c r="G105" i="10"/>
  <c r="F105" i="10"/>
  <c r="E105" i="10"/>
  <c r="D105" i="10"/>
  <c r="AC104" i="10"/>
  <c r="AB104" i="10"/>
  <c r="AA104" i="10"/>
  <c r="Z104" i="10"/>
  <c r="Y104" i="10"/>
  <c r="X104" i="10"/>
  <c r="W104" i="10"/>
  <c r="D136" i="10" s="1"/>
  <c r="V104" i="10"/>
  <c r="U104" i="10"/>
  <c r="T104" i="10"/>
  <c r="S104" i="10"/>
  <c r="R104" i="10"/>
  <c r="Q104" i="10"/>
  <c r="P104" i="10"/>
  <c r="O104" i="10"/>
  <c r="N104" i="10"/>
  <c r="M104" i="10"/>
  <c r="L104" i="10"/>
  <c r="C136" i="10" s="1"/>
  <c r="K104" i="10"/>
  <c r="J104" i="10"/>
  <c r="I104" i="10"/>
  <c r="H104" i="10"/>
  <c r="G104" i="10"/>
  <c r="F104" i="10"/>
  <c r="E104" i="10"/>
  <c r="D104" i="10"/>
  <c r="AC103" i="10"/>
  <c r="AB103" i="10"/>
  <c r="AA103" i="10"/>
  <c r="Z103" i="10"/>
  <c r="Y103" i="10"/>
  <c r="X103" i="10"/>
  <c r="W103" i="10"/>
  <c r="V103" i="10"/>
  <c r="U103" i="10"/>
  <c r="T103" i="10"/>
  <c r="S103" i="10"/>
  <c r="R103" i="10"/>
  <c r="Q103" i="10"/>
  <c r="P103" i="10"/>
  <c r="O103" i="10"/>
  <c r="N103" i="10"/>
  <c r="M103" i="10"/>
  <c r="L103" i="10"/>
  <c r="C135" i="10" s="1"/>
  <c r="K103" i="10"/>
  <c r="J103" i="10"/>
  <c r="I103" i="10"/>
  <c r="H103" i="10"/>
  <c r="G103" i="10"/>
  <c r="F103" i="10"/>
  <c r="E103" i="10"/>
  <c r="D103" i="10"/>
  <c r="AC102" i="10"/>
  <c r="AB102" i="10"/>
  <c r="AA102" i="10"/>
  <c r="Z102" i="10"/>
  <c r="Y102" i="10"/>
  <c r="X102" i="10"/>
  <c r="W102" i="10"/>
  <c r="D134" i="10" s="1"/>
  <c r="V102" i="10"/>
  <c r="U102" i="10"/>
  <c r="T102" i="10"/>
  <c r="S102" i="10"/>
  <c r="R102" i="10"/>
  <c r="Q102" i="10"/>
  <c r="P102" i="10"/>
  <c r="O102" i="10"/>
  <c r="N102" i="10"/>
  <c r="M102" i="10"/>
  <c r="L102" i="10"/>
  <c r="C134" i="10" s="1"/>
  <c r="K102" i="10"/>
  <c r="J102" i="10"/>
  <c r="I102" i="10"/>
  <c r="H102" i="10"/>
  <c r="G102" i="10"/>
  <c r="F102" i="10"/>
  <c r="E102" i="10"/>
  <c r="D102" i="10"/>
  <c r="AC101" i="10"/>
  <c r="AB101" i="10"/>
  <c r="AA101" i="10"/>
  <c r="Z101" i="10"/>
  <c r="Y101" i="10"/>
  <c r="X101" i="10"/>
  <c r="W101" i="10"/>
  <c r="V101" i="10"/>
  <c r="U101" i="10"/>
  <c r="T101" i="10"/>
  <c r="S101" i="10"/>
  <c r="R101" i="10"/>
  <c r="Q101" i="10"/>
  <c r="P101" i="10"/>
  <c r="O101" i="10"/>
  <c r="N101" i="10"/>
  <c r="M101" i="10"/>
  <c r="L101" i="10"/>
  <c r="C133" i="10" s="1"/>
  <c r="K101" i="10"/>
  <c r="J101" i="10"/>
  <c r="I101" i="10"/>
  <c r="H101" i="10"/>
  <c r="G101" i="10"/>
  <c r="F101" i="10"/>
  <c r="E101" i="10"/>
  <c r="D101" i="10"/>
  <c r="AC100" i="10"/>
  <c r="AB100" i="10"/>
  <c r="AA100" i="10"/>
  <c r="Z100" i="10"/>
  <c r="Y100" i="10"/>
  <c r="X100" i="10"/>
  <c r="W100" i="10"/>
  <c r="V100" i="10"/>
  <c r="U100" i="10"/>
  <c r="T100" i="10"/>
  <c r="S100" i="10"/>
  <c r="R100" i="10"/>
  <c r="Q100" i="10"/>
  <c r="P100" i="10"/>
  <c r="O100" i="10"/>
  <c r="N100" i="10"/>
  <c r="M100" i="10"/>
  <c r="L100" i="10"/>
  <c r="K100" i="10"/>
  <c r="J100" i="10"/>
  <c r="I100" i="10"/>
  <c r="H100" i="10"/>
  <c r="G100" i="10"/>
  <c r="F100" i="10"/>
  <c r="E100" i="10"/>
  <c r="D100" i="10"/>
  <c r="AC99" i="10"/>
  <c r="AB99" i="10"/>
  <c r="AA99" i="10"/>
  <c r="Z99" i="10"/>
  <c r="Y99" i="10"/>
  <c r="X99" i="10"/>
  <c r="W99" i="10"/>
  <c r="V99" i="10"/>
  <c r="U99" i="10"/>
  <c r="T99" i="10"/>
  <c r="S99" i="10"/>
  <c r="R99" i="10"/>
  <c r="Q99" i="10"/>
  <c r="P99" i="10"/>
  <c r="O99" i="10"/>
  <c r="N99" i="10"/>
  <c r="M99" i="10"/>
  <c r="L99" i="10"/>
  <c r="K99" i="10"/>
  <c r="J99" i="10"/>
  <c r="I99" i="10"/>
  <c r="H99" i="10"/>
  <c r="G99" i="10"/>
  <c r="F99" i="10"/>
  <c r="E99" i="10"/>
  <c r="D99" i="10"/>
  <c r="AC98" i="10"/>
  <c r="AB98" i="10"/>
  <c r="AA98" i="10"/>
  <c r="Z98" i="10"/>
  <c r="Y98" i="10"/>
  <c r="X98" i="10"/>
  <c r="W98" i="10"/>
  <c r="D132" i="10" s="1"/>
  <c r="V98" i="10"/>
  <c r="U98" i="10"/>
  <c r="T98" i="10"/>
  <c r="S98" i="10"/>
  <c r="R98" i="10"/>
  <c r="Q98" i="10"/>
  <c r="P98" i="10"/>
  <c r="O98" i="10"/>
  <c r="N98" i="10"/>
  <c r="M98" i="10"/>
  <c r="L98" i="10"/>
  <c r="C132" i="10" s="1"/>
  <c r="K98" i="10"/>
  <c r="J98" i="10"/>
  <c r="I98" i="10"/>
  <c r="H98" i="10"/>
  <c r="G98" i="10"/>
  <c r="F98" i="10"/>
  <c r="E98" i="10"/>
  <c r="D98" i="10"/>
  <c r="AC97" i="10"/>
  <c r="AB97" i="10"/>
  <c r="AA97" i="10"/>
  <c r="Z97" i="10"/>
  <c r="Y97" i="10"/>
  <c r="X97" i="10"/>
  <c r="W97" i="10"/>
  <c r="V97" i="10"/>
  <c r="U97" i="10"/>
  <c r="T97" i="10"/>
  <c r="S97" i="10"/>
  <c r="R97" i="10"/>
  <c r="Q97" i="10"/>
  <c r="P97" i="10"/>
  <c r="O97" i="10"/>
  <c r="N97" i="10"/>
  <c r="M97" i="10"/>
  <c r="L97" i="10"/>
  <c r="C131" i="10" s="1"/>
  <c r="K97" i="10"/>
  <c r="J97" i="10"/>
  <c r="I97" i="10"/>
  <c r="H97" i="10"/>
  <c r="G97" i="10"/>
  <c r="F97" i="10"/>
  <c r="E97" i="10"/>
  <c r="D97" i="10"/>
  <c r="AC96" i="10"/>
  <c r="AB96" i="10"/>
  <c r="AA96" i="10"/>
  <c r="Z96" i="10"/>
  <c r="Y96" i="10"/>
  <c r="X96" i="10"/>
  <c r="W96" i="10"/>
  <c r="D130" i="10" s="1"/>
  <c r="V96" i="10"/>
  <c r="U96" i="10"/>
  <c r="T96" i="10"/>
  <c r="S96" i="10"/>
  <c r="R96" i="10"/>
  <c r="Q96" i="10"/>
  <c r="P96" i="10"/>
  <c r="O96" i="10"/>
  <c r="N96" i="10"/>
  <c r="M96" i="10"/>
  <c r="L96" i="10"/>
  <c r="C130" i="10" s="1"/>
  <c r="K96" i="10"/>
  <c r="J96" i="10"/>
  <c r="I96" i="10"/>
  <c r="H96" i="10"/>
  <c r="G96" i="10"/>
  <c r="F96" i="10"/>
  <c r="E96" i="10"/>
  <c r="D96" i="10"/>
  <c r="AC95" i="10"/>
  <c r="AB95" i="10"/>
  <c r="AA95" i="10"/>
  <c r="Z95" i="10"/>
  <c r="Y95" i="10"/>
  <c r="X95" i="10"/>
  <c r="W95" i="10"/>
  <c r="V95" i="10"/>
  <c r="U95" i="10"/>
  <c r="T95" i="10"/>
  <c r="S95" i="10"/>
  <c r="R95" i="10"/>
  <c r="Q95" i="10"/>
  <c r="P95" i="10"/>
  <c r="O95" i="10"/>
  <c r="N95" i="10"/>
  <c r="M95" i="10"/>
  <c r="L95" i="10"/>
  <c r="K95" i="10"/>
  <c r="J95" i="10"/>
  <c r="I95" i="10"/>
  <c r="H95" i="10"/>
  <c r="G95" i="10"/>
  <c r="F95" i="10"/>
  <c r="E95" i="10"/>
  <c r="D95" i="10"/>
  <c r="AC94" i="10"/>
  <c r="AB94" i="10"/>
  <c r="AA94" i="10"/>
  <c r="Z94" i="10"/>
  <c r="Y94" i="10"/>
  <c r="X94" i="10"/>
  <c r="W94" i="10"/>
  <c r="D129" i="10" s="1"/>
  <c r="V94" i="10"/>
  <c r="U94" i="10"/>
  <c r="T94" i="10"/>
  <c r="S94" i="10"/>
  <c r="R94" i="10"/>
  <c r="Q94" i="10"/>
  <c r="P94" i="10"/>
  <c r="O94" i="10"/>
  <c r="N94" i="10"/>
  <c r="M94" i="10"/>
  <c r="L94" i="10"/>
  <c r="C129" i="10" s="1"/>
  <c r="K94" i="10"/>
  <c r="J94" i="10"/>
  <c r="I94" i="10"/>
  <c r="H94" i="10"/>
  <c r="G94" i="10"/>
  <c r="F94" i="10"/>
  <c r="E94" i="10"/>
  <c r="D94" i="10"/>
  <c r="AC93" i="10"/>
  <c r="AB93" i="10"/>
  <c r="AA93" i="10"/>
  <c r="Z93" i="10"/>
  <c r="Y93" i="10"/>
  <c r="X93" i="10"/>
  <c r="W93" i="10"/>
  <c r="V93" i="10"/>
  <c r="U93" i="10"/>
  <c r="T93" i="10"/>
  <c r="S93" i="10"/>
  <c r="R93" i="10"/>
  <c r="Q93" i="10"/>
  <c r="P93" i="10"/>
  <c r="O93" i="10"/>
  <c r="N93" i="10"/>
  <c r="M93" i="10"/>
  <c r="L93" i="10"/>
  <c r="C128" i="10" s="1"/>
  <c r="K93" i="10"/>
  <c r="J93" i="10"/>
  <c r="I93" i="10"/>
  <c r="H93" i="10"/>
  <c r="G93" i="10"/>
  <c r="F93" i="10"/>
  <c r="E93" i="10"/>
  <c r="D93" i="10"/>
  <c r="AC92" i="10"/>
  <c r="AB92" i="10"/>
  <c r="AA92" i="10"/>
  <c r="Z92" i="10"/>
  <c r="Y92" i="10"/>
  <c r="X92" i="10"/>
  <c r="W92" i="10"/>
  <c r="D127" i="10" s="1"/>
  <c r="V92" i="10"/>
  <c r="U92" i="10"/>
  <c r="T92" i="10"/>
  <c r="S92" i="10"/>
  <c r="R92" i="10"/>
  <c r="Q92" i="10"/>
  <c r="P92" i="10"/>
  <c r="O92" i="10"/>
  <c r="N92" i="10"/>
  <c r="M92" i="10"/>
  <c r="L92" i="10"/>
  <c r="K92" i="10"/>
  <c r="J92" i="10"/>
  <c r="I92" i="10"/>
  <c r="H92" i="10"/>
  <c r="G92" i="10"/>
  <c r="F92" i="10"/>
  <c r="E92" i="10"/>
  <c r="D92" i="10"/>
  <c r="C92" i="10"/>
  <c r="C93" i="9"/>
  <c r="C159" i="8"/>
  <c r="D159" i="8"/>
  <c r="E159" i="8"/>
  <c r="F159" i="8"/>
  <c r="F158" i="8"/>
  <c r="E158" i="8"/>
  <c r="D158" i="8"/>
  <c r="C158" i="8"/>
  <c r="F157" i="8"/>
  <c r="E157" i="8"/>
  <c r="D157" i="8"/>
  <c r="C157" i="8"/>
  <c r="F156" i="8"/>
  <c r="E156" i="8"/>
  <c r="D156" i="8"/>
  <c r="C156" i="8"/>
  <c r="F155" i="8"/>
  <c r="E155" i="8"/>
  <c r="D155" i="8"/>
  <c r="C155" i="8"/>
  <c r="F154" i="8"/>
  <c r="E154" i="8"/>
  <c r="D154" i="8"/>
  <c r="C154" i="8"/>
  <c r="F153" i="8"/>
  <c r="E153" i="8"/>
  <c r="D153" i="8"/>
  <c r="C153" i="8"/>
  <c r="F152" i="8"/>
  <c r="E152" i="8"/>
  <c r="D152" i="8"/>
  <c r="C152" i="8"/>
  <c r="F151" i="8"/>
  <c r="E151" i="8"/>
  <c r="D151" i="8"/>
  <c r="C151" i="8"/>
  <c r="F150" i="8"/>
  <c r="E150" i="8"/>
  <c r="D150" i="8"/>
  <c r="C150" i="8"/>
  <c r="F149" i="8"/>
  <c r="E149" i="8"/>
  <c r="D149" i="8"/>
  <c r="C149" i="8"/>
  <c r="F148" i="8"/>
  <c r="E148" i="8"/>
  <c r="D148" i="8"/>
  <c r="C148" i="8"/>
  <c r="F147" i="8"/>
  <c r="E147" i="8"/>
  <c r="D147" i="8"/>
  <c r="C147" i="8"/>
  <c r="F146" i="8"/>
  <c r="E146" i="8"/>
  <c r="D146" i="8"/>
  <c r="C146" i="8"/>
  <c r="F145" i="8"/>
  <c r="E145" i="8"/>
  <c r="D145" i="8"/>
  <c r="C145" i="8"/>
  <c r="F144" i="8"/>
  <c r="E144" i="8"/>
  <c r="D144" i="8"/>
  <c r="C144" i="8"/>
  <c r="F143" i="8"/>
  <c r="E143" i="8"/>
  <c r="D143" i="8"/>
  <c r="C143" i="8"/>
  <c r="F142" i="8"/>
  <c r="E142" i="8"/>
  <c r="D142" i="8"/>
  <c r="C142" i="8"/>
  <c r="F141" i="8"/>
  <c r="E141" i="8"/>
  <c r="D141" i="8"/>
  <c r="C141" i="8"/>
  <c r="F140" i="8"/>
  <c r="E140" i="8"/>
  <c r="D140" i="8"/>
  <c r="C140" i="8"/>
  <c r="F139" i="8"/>
  <c r="E139" i="8"/>
  <c r="D139" i="8"/>
  <c r="C139" i="8"/>
  <c r="F138" i="8"/>
  <c r="E138" i="8"/>
  <c r="D138" i="8"/>
  <c r="C138" i="8"/>
  <c r="F137" i="8"/>
  <c r="E137" i="8"/>
  <c r="D137" i="8"/>
  <c r="C137" i="8"/>
  <c r="F136" i="8"/>
  <c r="E136" i="8"/>
  <c r="D136" i="8"/>
  <c r="C136" i="8"/>
  <c r="F135" i="8"/>
  <c r="E135" i="8"/>
  <c r="D135" i="8"/>
  <c r="C135" i="8"/>
  <c r="AE131" i="8"/>
  <c r="AD131" i="8"/>
  <c r="AC131" i="8"/>
  <c r="AB131" i="8"/>
  <c r="AA131" i="8"/>
  <c r="Z131" i="8"/>
  <c r="Y131" i="8"/>
  <c r="X131" i="8"/>
  <c r="W131" i="8"/>
  <c r="V131" i="8"/>
  <c r="U131" i="8"/>
  <c r="T131" i="8"/>
  <c r="S131" i="8"/>
  <c r="R131" i="8"/>
  <c r="Q131" i="8"/>
  <c r="P131" i="8"/>
  <c r="O131" i="8"/>
  <c r="N131" i="8"/>
  <c r="M131" i="8"/>
  <c r="L131" i="8"/>
  <c r="K131" i="8"/>
  <c r="J131" i="8"/>
  <c r="I131" i="8"/>
  <c r="H131" i="8"/>
  <c r="G131" i="8"/>
  <c r="F131" i="8"/>
  <c r="E131" i="8"/>
  <c r="D131" i="8"/>
  <c r="C131" i="8"/>
  <c r="AE130" i="8"/>
  <c r="AD130" i="8"/>
  <c r="AC130" i="8"/>
  <c r="AB130" i="8"/>
  <c r="AA130" i="8"/>
  <c r="Z130" i="8"/>
  <c r="Y130" i="8"/>
  <c r="X130" i="8"/>
  <c r="W130" i="8"/>
  <c r="V130" i="8"/>
  <c r="U130" i="8"/>
  <c r="T130" i="8"/>
  <c r="S130" i="8"/>
  <c r="R130" i="8"/>
  <c r="Q130" i="8"/>
  <c r="P130" i="8"/>
  <c r="O130" i="8"/>
  <c r="N130" i="8"/>
  <c r="M130" i="8"/>
  <c r="L130" i="8"/>
  <c r="K130" i="8"/>
  <c r="J130" i="8"/>
  <c r="I130" i="8"/>
  <c r="H130" i="8"/>
  <c r="G130" i="8"/>
  <c r="F130" i="8"/>
  <c r="E130" i="8"/>
  <c r="D130" i="8"/>
  <c r="C130" i="8"/>
  <c r="AE129" i="8"/>
  <c r="AD129" i="8"/>
  <c r="AC129" i="8"/>
  <c r="AB129" i="8"/>
  <c r="AA129" i="8"/>
  <c r="Z129" i="8"/>
  <c r="Y129" i="8"/>
  <c r="X129" i="8"/>
  <c r="W129" i="8"/>
  <c r="V129" i="8"/>
  <c r="U129" i="8"/>
  <c r="T129" i="8"/>
  <c r="S129" i="8"/>
  <c r="R129" i="8"/>
  <c r="Q129" i="8"/>
  <c r="P129" i="8"/>
  <c r="O129" i="8"/>
  <c r="N129" i="8"/>
  <c r="M129" i="8"/>
  <c r="L129" i="8"/>
  <c r="K129" i="8"/>
  <c r="J129" i="8"/>
  <c r="I129" i="8"/>
  <c r="H129" i="8"/>
  <c r="G129" i="8"/>
  <c r="F129" i="8"/>
  <c r="E129" i="8"/>
  <c r="D129" i="8"/>
  <c r="C129" i="8"/>
  <c r="AE128" i="8"/>
  <c r="AD128" i="8"/>
  <c r="AC128" i="8"/>
  <c r="AB128" i="8"/>
  <c r="AA128" i="8"/>
  <c r="Z128" i="8"/>
  <c r="Y128" i="8"/>
  <c r="X128" i="8"/>
  <c r="W128" i="8"/>
  <c r="V128" i="8"/>
  <c r="U128" i="8"/>
  <c r="T128" i="8"/>
  <c r="S128" i="8"/>
  <c r="R128" i="8"/>
  <c r="Q128" i="8"/>
  <c r="P128" i="8"/>
  <c r="O128" i="8"/>
  <c r="N128" i="8"/>
  <c r="M128" i="8"/>
  <c r="L128" i="8"/>
  <c r="K128" i="8"/>
  <c r="J128" i="8"/>
  <c r="I128" i="8"/>
  <c r="H128" i="8"/>
  <c r="G128" i="8"/>
  <c r="F128" i="8"/>
  <c r="E128" i="8"/>
  <c r="D128" i="8"/>
  <c r="C128" i="8"/>
  <c r="AE127" i="8"/>
  <c r="AD127" i="8"/>
  <c r="AC127" i="8"/>
  <c r="AB127" i="8"/>
  <c r="AA127" i="8"/>
  <c r="Z127" i="8"/>
  <c r="Y127" i="8"/>
  <c r="X127" i="8"/>
  <c r="W127" i="8"/>
  <c r="V127" i="8"/>
  <c r="U127" i="8"/>
  <c r="T127" i="8"/>
  <c r="S127" i="8"/>
  <c r="R127" i="8"/>
  <c r="Q127" i="8"/>
  <c r="P127" i="8"/>
  <c r="O127" i="8"/>
  <c r="N127" i="8"/>
  <c r="M127" i="8"/>
  <c r="L127" i="8"/>
  <c r="K127" i="8"/>
  <c r="J127" i="8"/>
  <c r="I127" i="8"/>
  <c r="H127" i="8"/>
  <c r="G127" i="8"/>
  <c r="F127" i="8"/>
  <c r="E127" i="8"/>
  <c r="D127" i="8"/>
  <c r="C127" i="8"/>
  <c r="AE126" i="8"/>
  <c r="AD126" i="8"/>
  <c r="AC126" i="8"/>
  <c r="AB126" i="8"/>
  <c r="AA126" i="8"/>
  <c r="Z126" i="8"/>
  <c r="Y126" i="8"/>
  <c r="X126" i="8"/>
  <c r="W126" i="8"/>
  <c r="V126" i="8"/>
  <c r="U126" i="8"/>
  <c r="T126" i="8"/>
  <c r="S126" i="8"/>
  <c r="R126" i="8"/>
  <c r="Q126" i="8"/>
  <c r="P126" i="8"/>
  <c r="O126" i="8"/>
  <c r="N126" i="8"/>
  <c r="M126" i="8"/>
  <c r="L126" i="8"/>
  <c r="K126" i="8"/>
  <c r="J126" i="8"/>
  <c r="I126" i="8"/>
  <c r="H126" i="8"/>
  <c r="G126" i="8"/>
  <c r="F126" i="8"/>
  <c r="E126" i="8"/>
  <c r="D126" i="8"/>
  <c r="C126" i="8"/>
  <c r="AE125" i="8"/>
  <c r="AD125" i="8"/>
  <c r="AC125" i="8"/>
  <c r="AB125" i="8"/>
  <c r="AA125" i="8"/>
  <c r="Z125" i="8"/>
  <c r="Y125" i="8"/>
  <c r="X125" i="8"/>
  <c r="W125" i="8"/>
  <c r="V125" i="8"/>
  <c r="U125" i="8"/>
  <c r="T125" i="8"/>
  <c r="S125" i="8"/>
  <c r="R125" i="8"/>
  <c r="Q125" i="8"/>
  <c r="P125" i="8"/>
  <c r="O125" i="8"/>
  <c r="N125" i="8"/>
  <c r="M125" i="8"/>
  <c r="L125" i="8"/>
  <c r="K125" i="8"/>
  <c r="J125" i="8"/>
  <c r="I125" i="8"/>
  <c r="H125" i="8"/>
  <c r="G125" i="8"/>
  <c r="F125" i="8"/>
  <c r="E125" i="8"/>
  <c r="D125" i="8"/>
  <c r="C125" i="8"/>
  <c r="AE124" i="8"/>
  <c r="AD124" i="8"/>
  <c r="AC124" i="8"/>
  <c r="AB124" i="8"/>
  <c r="AA124" i="8"/>
  <c r="Z124" i="8"/>
  <c r="Y124" i="8"/>
  <c r="X124" i="8"/>
  <c r="W124" i="8"/>
  <c r="V124" i="8"/>
  <c r="U124" i="8"/>
  <c r="T124" i="8"/>
  <c r="S124" i="8"/>
  <c r="R124" i="8"/>
  <c r="Q124" i="8"/>
  <c r="P124" i="8"/>
  <c r="O124" i="8"/>
  <c r="N124" i="8"/>
  <c r="M124" i="8"/>
  <c r="L124" i="8"/>
  <c r="K124" i="8"/>
  <c r="J124" i="8"/>
  <c r="I124" i="8"/>
  <c r="H124" i="8"/>
  <c r="G124" i="8"/>
  <c r="F124" i="8"/>
  <c r="E124" i="8"/>
  <c r="D124" i="8"/>
  <c r="C124" i="8"/>
  <c r="AE123" i="8"/>
  <c r="AD123" i="8"/>
  <c r="AC123" i="8"/>
  <c r="AB123" i="8"/>
  <c r="AA123" i="8"/>
  <c r="Z123" i="8"/>
  <c r="Y123" i="8"/>
  <c r="X123" i="8"/>
  <c r="W123" i="8"/>
  <c r="V123" i="8"/>
  <c r="U123" i="8"/>
  <c r="T123" i="8"/>
  <c r="S123" i="8"/>
  <c r="R123" i="8"/>
  <c r="Q123" i="8"/>
  <c r="P123" i="8"/>
  <c r="O123" i="8"/>
  <c r="N123" i="8"/>
  <c r="M123" i="8"/>
  <c r="L123" i="8"/>
  <c r="K123" i="8"/>
  <c r="J123" i="8"/>
  <c r="I123" i="8"/>
  <c r="H123" i="8"/>
  <c r="G123" i="8"/>
  <c r="F123" i="8"/>
  <c r="E123" i="8"/>
  <c r="D123" i="8"/>
  <c r="C123" i="8"/>
  <c r="AE122" i="8"/>
  <c r="AD122" i="8"/>
  <c r="AC122" i="8"/>
  <c r="AB122" i="8"/>
  <c r="AA122" i="8"/>
  <c r="Z122" i="8"/>
  <c r="Y122" i="8"/>
  <c r="X122" i="8"/>
  <c r="W122" i="8"/>
  <c r="V122" i="8"/>
  <c r="U122" i="8"/>
  <c r="T122" i="8"/>
  <c r="S122" i="8"/>
  <c r="R122" i="8"/>
  <c r="Q122" i="8"/>
  <c r="P122" i="8"/>
  <c r="O122" i="8"/>
  <c r="N122" i="8"/>
  <c r="M122" i="8"/>
  <c r="L122" i="8"/>
  <c r="K122" i="8"/>
  <c r="J122" i="8"/>
  <c r="I122" i="8"/>
  <c r="H122" i="8"/>
  <c r="G122" i="8"/>
  <c r="F122" i="8"/>
  <c r="E122" i="8"/>
  <c r="D122" i="8"/>
  <c r="C122" i="8"/>
  <c r="AE121" i="8"/>
  <c r="AD121" i="8"/>
  <c r="AC121" i="8"/>
  <c r="AB121" i="8"/>
  <c r="AA121" i="8"/>
  <c r="Z121" i="8"/>
  <c r="Y121" i="8"/>
  <c r="X121" i="8"/>
  <c r="W121" i="8"/>
  <c r="V121" i="8"/>
  <c r="U121" i="8"/>
  <c r="T121" i="8"/>
  <c r="S121" i="8"/>
  <c r="R121" i="8"/>
  <c r="Q121" i="8"/>
  <c r="P121" i="8"/>
  <c r="O121" i="8"/>
  <c r="N121" i="8"/>
  <c r="M121" i="8"/>
  <c r="L121" i="8"/>
  <c r="K121" i="8"/>
  <c r="J121" i="8"/>
  <c r="I121" i="8"/>
  <c r="H121" i="8"/>
  <c r="G121" i="8"/>
  <c r="F121" i="8"/>
  <c r="E121" i="8"/>
  <c r="D121" i="8"/>
  <c r="C121" i="8"/>
  <c r="AE120" i="8"/>
  <c r="AD120" i="8"/>
  <c r="AC120" i="8"/>
  <c r="AB120" i="8"/>
  <c r="AA120" i="8"/>
  <c r="Z120" i="8"/>
  <c r="Y120" i="8"/>
  <c r="X120" i="8"/>
  <c r="W120" i="8"/>
  <c r="V120" i="8"/>
  <c r="U120" i="8"/>
  <c r="T120" i="8"/>
  <c r="S120" i="8"/>
  <c r="R120" i="8"/>
  <c r="Q120" i="8"/>
  <c r="P120" i="8"/>
  <c r="O120" i="8"/>
  <c r="N120" i="8"/>
  <c r="M120" i="8"/>
  <c r="L120" i="8"/>
  <c r="K120" i="8"/>
  <c r="J120" i="8"/>
  <c r="I120" i="8"/>
  <c r="H120" i="8"/>
  <c r="G120" i="8"/>
  <c r="F120" i="8"/>
  <c r="E120" i="8"/>
  <c r="D120" i="8"/>
  <c r="C120" i="8"/>
  <c r="AE119" i="8"/>
  <c r="AD119" i="8"/>
  <c r="AC119" i="8"/>
  <c r="AB119" i="8"/>
  <c r="AA119" i="8"/>
  <c r="Z119" i="8"/>
  <c r="Y119" i="8"/>
  <c r="X119" i="8"/>
  <c r="W119" i="8"/>
  <c r="V119" i="8"/>
  <c r="U119" i="8"/>
  <c r="T119" i="8"/>
  <c r="S119" i="8"/>
  <c r="R119" i="8"/>
  <c r="Q119" i="8"/>
  <c r="P119" i="8"/>
  <c r="O119" i="8"/>
  <c r="N119" i="8"/>
  <c r="M119" i="8"/>
  <c r="L119" i="8"/>
  <c r="K119" i="8"/>
  <c r="J119" i="8"/>
  <c r="I119" i="8"/>
  <c r="H119" i="8"/>
  <c r="G119" i="8"/>
  <c r="F119" i="8"/>
  <c r="E119" i="8"/>
  <c r="D119" i="8"/>
  <c r="C119" i="8"/>
  <c r="AE118" i="8"/>
  <c r="AD118" i="8"/>
  <c r="AC118" i="8"/>
  <c r="AB118" i="8"/>
  <c r="AA118" i="8"/>
  <c r="Z118" i="8"/>
  <c r="Y118" i="8"/>
  <c r="X118" i="8"/>
  <c r="W118" i="8"/>
  <c r="V118" i="8"/>
  <c r="U118" i="8"/>
  <c r="T118" i="8"/>
  <c r="S118" i="8"/>
  <c r="R118" i="8"/>
  <c r="Q118" i="8"/>
  <c r="P118" i="8"/>
  <c r="O118" i="8"/>
  <c r="N118" i="8"/>
  <c r="M118" i="8"/>
  <c r="L118" i="8"/>
  <c r="K118" i="8"/>
  <c r="J118" i="8"/>
  <c r="I118" i="8"/>
  <c r="H118" i="8"/>
  <c r="G118" i="8"/>
  <c r="F118" i="8"/>
  <c r="E118" i="8"/>
  <c r="D118" i="8"/>
  <c r="C118" i="8"/>
  <c r="AE117" i="8"/>
  <c r="AD117" i="8"/>
  <c r="AC117" i="8"/>
  <c r="AB117" i="8"/>
  <c r="AA117" i="8"/>
  <c r="Z117" i="8"/>
  <c r="Y117" i="8"/>
  <c r="X117" i="8"/>
  <c r="W117" i="8"/>
  <c r="V117" i="8"/>
  <c r="U117" i="8"/>
  <c r="T117" i="8"/>
  <c r="S117" i="8"/>
  <c r="R117" i="8"/>
  <c r="Q117" i="8"/>
  <c r="P117" i="8"/>
  <c r="O117" i="8"/>
  <c r="N117" i="8"/>
  <c r="M117" i="8"/>
  <c r="L117" i="8"/>
  <c r="K117" i="8"/>
  <c r="J117" i="8"/>
  <c r="I117" i="8"/>
  <c r="H117" i="8"/>
  <c r="G117" i="8"/>
  <c r="F117" i="8"/>
  <c r="E117" i="8"/>
  <c r="D117" i="8"/>
  <c r="C117" i="8"/>
  <c r="AE116" i="8"/>
  <c r="AD116" i="8"/>
  <c r="AC116" i="8"/>
  <c r="AB116" i="8"/>
  <c r="AA116" i="8"/>
  <c r="Z116" i="8"/>
  <c r="Y116" i="8"/>
  <c r="X116" i="8"/>
  <c r="W116" i="8"/>
  <c r="V116" i="8"/>
  <c r="U116" i="8"/>
  <c r="T116" i="8"/>
  <c r="S116" i="8"/>
  <c r="R116" i="8"/>
  <c r="Q116" i="8"/>
  <c r="P116" i="8"/>
  <c r="O116" i="8"/>
  <c r="N116" i="8"/>
  <c r="M116" i="8"/>
  <c r="L116" i="8"/>
  <c r="K116" i="8"/>
  <c r="J116" i="8"/>
  <c r="I116" i="8"/>
  <c r="H116" i="8"/>
  <c r="G116" i="8"/>
  <c r="F116" i="8"/>
  <c r="E116" i="8"/>
  <c r="D116" i="8"/>
  <c r="C116" i="8"/>
  <c r="AE115" i="8"/>
  <c r="AD115" i="8"/>
  <c r="AC115" i="8"/>
  <c r="AB115" i="8"/>
  <c r="AA115" i="8"/>
  <c r="Z115" i="8"/>
  <c r="Y115" i="8"/>
  <c r="X115" i="8"/>
  <c r="W115" i="8"/>
  <c r="V115" i="8"/>
  <c r="U115" i="8"/>
  <c r="T115" i="8"/>
  <c r="S115" i="8"/>
  <c r="R115" i="8"/>
  <c r="Q115" i="8"/>
  <c r="P115" i="8"/>
  <c r="O115" i="8"/>
  <c r="N115" i="8"/>
  <c r="M115" i="8"/>
  <c r="L115" i="8"/>
  <c r="K115" i="8"/>
  <c r="J115" i="8"/>
  <c r="I115" i="8"/>
  <c r="H115" i="8"/>
  <c r="G115" i="8"/>
  <c r="F115" i="8"/>
  <c r="E115" i="8"/>
  <c r="D115" i="8"/>
  <c r="C115" i="8"/>
  <c r="AE114" i="8"/>
  <c r="AD114" i="8"/>
  <c r="AC114" i="8"/>
  <c r="AB114" i="8"/>
  <c r="AA114" i="8"/>
  <c r="Z114" i="8"/>
  <c r="Y114" i="8"/>
  <c r="X114" i="8"/>
  <c r="W114" i="8"/>
  <c r="V114" i="8"/>
  <c r="U114" i="8"/>
  <c r="T114" i="8"/>
  <c r="S114" i="8"/>
  <c r="R114" i="8"/>
  <c r="Q114" i="8"/>
  <c r="P114" i="8"/>
  <c r="O114" i="8"/>
  <c r="N114" i="8"/>
  <c r="M114" i="8"/>
  <c r="L114" i="8"/>
  <c r="K114" i="8"/>
  <c r="J114" i="8"/>
  <c r="I114" i="8"/>
  <c r="H114" i="8"/>
  <c r="G114" i="8"/>
  <c r="F114" i="8"/>
  <c r="E114" i="8"/>
  <c r="D114" i="8"/>
  <c r="C114" i="8"/>
  <c r="AE113" i="8"/>
  <c r="AD113" i="8"/>
  <c r="AC113" i="8"/>
  <c r="AB113" i="8"/>
  <c r="AA113" i="8"/>
  <c r="Z113" i="8"/>
  <c r="Y113" i="8"/>
  <c r="X113" i="8"/>
  <c r="W113" i="8"/>
  <c r="V113" i="8"/>
  <c r="U113" i="8"/>
  <c r="T113" i="8"/>
  <c r="S113" i="8"/>
  <c r="R113" i="8"/>
  <c r="Q113" i="8"/>
  <c r="P113" i="8"/>
  <c r="O113" i="8"/>
  <c r="N113" i="8"/>
  <c r="M113" i="8"/>
  <c r="L113" i="8"/>
  <c r="K113" i="8"/>
  <c r="J113" i="8"/>
  <c r="I113" i="8"/>
  <c r="H113" i="8"/>
  <c r="G113" i="8"/>
  <c r="F113" i="8"/>
  <c r="E113" i="8"/>
  <c r="D113" i="8"/>
  <c r="C113" i="8"/>
  <c r="AE112" i="8"/>
  <c r="AD112" i="8"/>
  <c r="AC112" i="8"/>
  <c r="AB112" i="8"/>
  <c r="AA112" i="8"/>
  <c r="Z112" i="8"/>
  <c r="Y112" i="8"/>
  <c r="X112" i="8"/>
  <c r="W112" i="8"/>
  <c r="V112" i="8"/>
  <c r="U112" i="8"/>
  <c r="T112" i="8"/>
  <c r="S112" i="8"/>
  <c r="R112" i="8"/>
  <c r="Q112" i="8"/>
  <c r="P112" i="8"/>
  <c r="O112" i="8"/>
  <c r="N112" i="8"/>
  <c r="M112" i="8"/>
  <c r="L112" i="8"/>
  <c r="K112" i="8"/>
  <c r="J112" i="8"/>
  <c r="I112" i="8"/>
  <c r="H112" i="8"/>
  <c r="G112" i="8"/>
  <c r="F112" i="8"/>
  <c r="E112" i="8"/>
  <c r="D112" i="8"/>
  <c r="C112" i="8"/>
  <c r="AE111" i="8"/>
  <c r="AD111" i="8"/>
  <c r="AC111" i="8"/>
  <c r="AB111" i="8"/>
  <c r="AA111" i="8"/>
  <c r="Z111" i="8"/>
  <c r="Y111" i="8"/>
  <c r="X111" i="8"/>
  <c r="W111" i="8"/>
  <c r="V111" i="8"/>
  <c r="U111" i="8"/>
  <c r="T111" i="8"/>
  <c r="S111" i="8"/>
  <c r="R111" i="8"/>
  <c r="Q111" i="8"/>
  <c r="P111" i="8"/>
  <c r="O111" i="8"/>
  <c r="N111" i="8"/>
  <c r="M111" i="8"/>
  <c r="L111" i="8"/>
  <c r="K111" i="8"/>
  <c r="J111" i="8"/>
  <c r="I111" i="8"/>
  <c r="H111" i="8"/>
  <c r="G111" i="8"/>
  <c r="F111" i="8"/>
  <c r="E111" i="8"/>
  <c r="D111" i="8"/>
  <c r="C111" i="8"/>
  <c r="AE110" i="8"/>
  <c r="AD110" i="8"/>
  <c r="AC110" i="8"/>
  <c r="AB110" i="8"/>
  <c r="AA110" i="8"/>
  <c r="Z110" i="8"/>
  <c r="Y110" i="8"/>
  <c r="X110" i="8"/>
  <c r="W110" i="8"/>
  <c r="V110" i="8"/>
  <c r="U110" i="8"/>
  <c r="T110" i="8"/>
  <c r="S110" i="8"/>
  <c r="R110" i="8"/>
  <c r="Q110" i="8"/>
  <c r="P110" i="8"/>
  <c r="O110" i="8"/>
  <c r="N110" i="8"/>
  <c r="M110" i="8"/>
  <c r="L110" i="8"/>
  <c r="K110" i="8"/>
  <c r="J110" i="8"/>
  <c r="I110" i="8"/>
  <c r="H110" i="8"/>
  <c r="G110" i="8"/>
  <c r="F110" i="8"/>
  <c r="E110" i="8"/>
  <c r="D110" i="8"/>
  <c r="C110" i="8"/>
  <c r="AE109" i="8"/>
  <c r="AD109" i="8"/>
  <c r="AC109" i="8"/>
  <c r="AB109" i="8"/>
  <c r="AA109" i="8"/>
  <c r="Z109" i="8"/>
  <c r="Y109" i="8"/>
  <c r="X109" i="8"/>
  <c r="W109" i="8"/>
  <c r="V109" i="8"/>
  <c r="U109" i="8"/>
  <c r="T109" i="8"/>
  <c r="S109" i="8"/>
  <c r="R109" i="8"/>
  <c r="Q109" i="8"/>
  <c r="P109" i="8"/>
  <c r="O109" i="8"/>
  <c r="N109" i="8"/>
  <c r="M109" i="8"/>
  <c r="L109" i="8"/>
  <c r="K109" i="8"/>
  <c r="J109" i="8"/>
  <c r="I109" i="8"/>
  <c r="H109" i="8"/>
  <c r="G109" i="8"/>
  <c r="F109" i="8"/>
  <c r="E109" i="8"/>
  <c r="D109" i="8"/>
  <c r="C109" i="8"/>
  <c r="AE108" i="8"/>
  <c r="AD108" i="8"/>
  <c r="AC108" i="8"/>
  <c r="AB108" i="8"/>
  <c r="AA108" i="8"/>
  <c r="Z108" i="8"/>
  <c r="Y108" i="8"/>
  <c r="X108" i="8"/>
  <c r="W108" i="8"/>
  <c r="V108" i="8"/>
  <c r="U108" i="8"/>
  <c r="T108" i="8"/>
  <c r="S108" i="8"/>
  <c r="R108" i="8"/>
  <c r="Q108" i="8"/>
  <c r="P108" i="8"/>
  <c r="O108" i="8"/>
  <c r="N108" i="8"/>
  <c r="M108" i="8"/>
  <c r="L108" i="8"/>
  <c r="K108" i="8"/>
  <c r="J108" i="8"/>
  <c r="I108" i="8"/>
  <c r="H108" i="8"/>
  <c r="G108" i="8"/>
  <c r="F108" i="8"/>
  <c r="E108" i="8"/>
  <c r="D108" i="8"/>
  <c r="C108" i="8"/>
  <c r="AE107" i="8"/>
  <c r="AD107" i="8"/>
  <c r="AC107" i="8"/>
  <c r="AB107" i="8"/>
  <c r="AA107" i="8"/>
  <c r="Z107" i="8"/>
  <c r="Y107" i="8"/>
  <c r="X107" i="8"/>
  <c r="W107" i="8"/>
  <c r="V107" i="8"/>
  <c r="U107" i="8"/>
  <c r="T107" i="8"/>
  <c r="S107" i="8"/>
  <c r="R107" i="8"/>
  <c r="Q107" i="8"/>
  <c r="P107" i="8"/>
  <c r="O107" i="8"/>
  <c r="N107" i="8"/>
  <c r="M107" i="8"/>
  <c r="L107" i="8"/>
  <c r="K107" i="8"/>
  <c r="J107" i="8"/>
  <c r="I107" i="8"/>
  <c r="H107" i="8"/>
  <c r="G107" i="8"/>
  <c r="F107" i="8"/>
  <c r="E107" i="8"/>
  <c r="D107" i="8"/>
  <c r="C107" i="8"/>
  <c r="AE106" i="8"/>
  <c r="AD106" i="8"/>
  <c r="AC106" i="8"/>
  <c r="AB106" i="8"/>
  <c r="AA106" i="8"/>
  <c r="Z106" i="8"/>
  <c r="Y106" i="8"/>
  <c r="X106" i="8"/>
  <c r="W106" i="8"/>
  <c r="V106" i="8"/>
  <c r="U106" i="8"/>
  <c r="T106" i="8"/>
  <c r="S106" i="8"/>
  <c r="R106" i="8"/>
  <c r="Q106" i="8"/>
  <c r="P106" i="8"/>
  <c r="O106" i="8"/>
  <c r="N106" i="8"/>
  <c r="M106" i="8"/>
  <c r="L106" i="8"/>
  <c r="K106" i="8"/>
  <c r="J106" i="8"/>
  <c r="I106" i="8"/>
  <c r="H106" i="8"/>
  <c r="G106" i="8"/>
  <c r="F106" i="8"/>
  <c r="E106" i="8"/>
  <c r="D106" i="8"/>
  <c r="C106" i="8"/>
  <c r="AE105" i="8"/>
  <c r="AD105" i="8"/>
  <c r="AC105" i="8"/>
  <c r="AB105" i="8"/>
  <c r="AA105" i="8"/>
  <c r="Z105" i="8"/>
  <c r="Y105" i="8"/>
  <c r="X105" i="8"/>
  <c r="W105" i="8"/>
  <c r="V105" i="8"/>
  <c r="U105" i="8"/>
  <c r="T105" i="8"/>
  <c r="S105" i="8"/>
  <c r="R105" i="8"/>
  <c r="Q105" i="8"/>
  <c r="P105" i="8"/>
  <c r="O105" i="8"/>
  <c r="N105" i="8"/>
  <c r="M105" i="8"/>
  <c r="L105" i="8"/>
  <c r="K105" i="8"/>
  <c r="J105" i="8"/>
  <c r="I105" i="8"/>
  <c r="H105" i="8"/>
  <c r="G105" i="8"/>
  <c r="F105" i="8"/>
  <c r="E105" i="8"/>
  <c r="D105" i="8"/>
  <c r="C105" i="8"/>
  <c r="AE104" i="8"/>
  <c r="AD104" i="8"/>
  <c r="AC104" i="8"/>
  <c r="AB104" i="8"/>
  <c r="AA104" i="8"/>
  <c r="Z104" i="8"/>
  <c r="Y104" i="8"/>
  <c r="X104" i="8"/>
  <c r="W104" i="8"/>
  <c r="V104" i="8"/>
  <c r="U104" i="8"/>
  <c r="T104" i="8"/>
  <c r="S104" i="8"/>
  <c r="R104" i="8"/>
  <c r="Q104" i="8"/>
  <c r="P104" i="8"/>
  <c r="O104" i="8"/>
  <c r="N104" i="8"/>
  <c r="M104" i="8"/>
  <c r="L104" i="8"/>
  <c r="K104" i="8"/>
  <c r="J104" i="8"/>
  <c r="I104" i="8"/>
  <c r="H104" i="8"/>
  <c r="G104" i="8"/>
  <c r="F104" i="8"/>
  <c r="E104" i="8"/>
  <c r="D104" i="8"/>
  <c r="C104" i="8"/>
  <c r="AE103" i="8"/>
  <c r="AD103" i="8"/>
  <c r="AC103" i="8"/>
  <c r="AB103" i="8"/>
  <c r="AA103" i="8"/>
  <c r="Z103" i="8"/>
  <c r="Y103" i="8"/>
  <c r="X103" i="8"/>
  <c r="W103" i="8"/>
  <c r="V103" i="8"/>
  <c r="U103" i="8"/>
  <c r="T103" i="8"/>
  <c r="S103" i="8"/>
  <c r="R103" i="8"/>
  <c r="Q103" i="8"/>
  <c r="P103" i="8"/>
  <c r="O103" i="8"/>
  <c r="N103" i="8"/>
  <c r="M103" i="8"/>
  <c r="L103" i="8"/>
  <c r="K103" i="8"/>
  <c r="J103" i="8"/>
  <c r="I103" i="8"/>
  <c r="H103" i="8"/>
  <c r="G103" i="8"/>
  <c r="F103" i="8"/>
  <c r="E103" i="8"/>
  <c r="D103" i="8"/>
  <c r="C103"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F102" i="8"/>
  <c r="E102" i="8"/>
  <c r="D102" i="8"/>
  <c r="C102" i="8"/>
  <c r="AE101" i="8"/>
  <c r="AD101" i="8"/>
  <c r="AC101" i="8"/>
  <c r="AB101" i="8"/>
  <c r="AA101" i="8"/>
  <c r="Z101" i="8"/>
  <c r="Y101" i="8"/>
  <c r="X101" i="8"/>
  <c r="W101" i="8"/>
  <c r="V101" i="8"/>
  <c r="U101" i="8"/>
  <c r="T101" i="8"/>
  <c r="S101" i="8"/>
  <c r="R101" i="8"/>
  <c r="Q101" i="8"/>
  <c r="P101" i="8"/>
  <c r="O101" i="8"/>
  <c r="N101" i="8"/>
  <c r="M101" i="8"/>
  <c r="L101" i="8"/>
  <c r="K101" i="8"/>
  <c r="J101" i="8"/>
  <c r="I101" i="8"/>
  <c r="H101" i="8"/>
  <c r="G101" i="8"/>
  <c r="F101" i="8"/>
  <c r="E101" i="8"/>
  <c r="D101" i="8"/>
  <c r="C101" i="8"/>
  <c r="AE100" i="8"/>
  <c r="AD100" i="8"/>
  <c r="AC100" i="8"/>
  <c r="AB100" i="8"/>
  <c r="AA100" i="8"/>
  <c r="Z100" i="8"/>
  <c r="Y100" i="8"/>
  <c r="X100" i="8"/>
  <c r="W100" i="8"/>
  <c r="V100" i="8"/>
  <c r="U100" i="8"/>
  <c r="T100" i="8"/>
  <c r="S100" i="8"/>
  <c r="R100" i="8"/>
  <c r="Q100" i="8"/>
  <c r="P100" i="8"/>
  <c r="O100" i="8"/>
  <c r="N100" i="8"/>
  <c r="M100" i="8"/>
  <c r="L100" i="8"/>
  <c r="K100" i="8"/>
  <c r="J100" i="8"/>
  <c r="I100" i="8"/>
  <c r="H100" i="8"/>
  <c r="G100" i="8"/>
  <c r="F100" i="8"/>
  <c r="E100" i="8"/>
  <c r="D100" i="8"/>
  <c r="C100" i="8"/>
  <c r="AE99" i="8"/>
  <c r="AD99" i="8"/>
  <c r="AC99" i="8"/>
  <c r="AB99" i="8"/>
  <c r="AA99" i="8"/>
  <c r="Z99" i="8"/>
  <c r="Y99" i="8"/>
  <c r="X99" i="8"/>
  <c r="W99" i="8"/>
  <c r="V99" i="8"/>
  <c r="U99" i="8"/>
  <c r="T99" i="8"/>
  <c r="S99" i="8"/>
  <c r="R99" i="8"/>
  <c r="Q99" i="8"/>
  <c r="P99" i="8"/>
  <c r="O99" i="8"/>
  <c r="N99" i="8"/>
  <c r="M99" i="8"/>
  <c r="L99" i="8"/>
  <c r="K99" i="8"/>
  <c r="J99" i="8"/>
  <c r="I99" i="8"/>
  <c r="H99" i="8"/>
  <c r="G99" i="8"/>
  <c r="F99" i="8"/>
  <c r="E99" i="8"/>
  <c r="D99" i="8"/>
  <c r="C99" i="8"/>
  <c r="AE98" i="8"/>
  <c r="AD98" i="8"/>
  <c r="AC98" i="8"/>
  <c r="AB98" i="8"/>
  <c r="AA98" i="8"/>
  <c r="Z98" i="8"/>
  <c r="Y98" i="8"/>
  <c r="X98" i="8"/>
  <c r="W98" i="8"/>
  <c r="V98" i="8"/>
  <c r="U98" i="8"/>
  <c r="T98" i="8"/>
  <c r="S98" i="8"/>
  <c r="R98" i="8"/>
  <c r="Q98" i="8"/>
  <c r="P98" i="8"/>
  <c r="O98" i="8"/>
  <c r="N98" i="8"/>
  <c r="M98" i="8"/>
  <c r="L98" i="8"/>
  <c r="K98" i="8"/>
  <c r="J98" i="8"/>
  <c r="I98" i="8"/>
  <c r="H98" i="8"/>
  <c r="G98" i="8"/>
  <c r="F98" i="8"/>
  <c r="E98" i="8"/>
  <c r="D98" i="8"/>
  <c r="C98" i="8"/>
  <c r="C93" i="7"/>
  <c r="C93" i="6"/>
  <c r="C93" i="5"/>
  <c r="D125" i="4"/>
  <c r="E125" i="4"/>
  <c r="F125" i="4"/>
  <c r="G125" i="4"/>
  <c r="H125" i="4"/>
  <c r="I125" i="4"/>
  <c r="J125" i="4"/>
  <c r="K125" i="4"/>
  <c r="L125" i="4"/>
  <c r="M125" i="4"/>
  <c r="N125" i="4"/>
  <c r="O125" i="4"/>
  <c r="P125" i="4"/>
  <c r="Q125" i="4"/>
  <c r="R125" i="4"/>
  <c r="S125" i="4"/>
  <c r="T125" i="4"/>
  <c r="U125" i="4"/>
  <c r="V125" i="4"/>
  <c r="W125" i="4"/>
  <c r="X125" i="4"/>
  <c r="Y125" i="4"/>
  <c r="Z125" i="4"/>
  <c r="AA125" i="4"/>
  <c r="AB125" i="4"/>
  <c r="AC125" i="4"/>
  <c r="C94" i="4"/>
  <c r="C95" i="3"/>
  <c r="C130" i="3" s="1"/>
  <c r="D128" i="10" l="1"/>
  <c r="D131" i="10"/>
  <c r="D133" i="10"/>
  <c r="D135" i="10"/>
  <c r="D137" i="10"/>
  <c r="D138" i="10"/>
  <c r="D140" i="10"/>
  <c r="D142" i="10"/>
  <c r="D144" i="10"/>
  <c r="D146" i="10"/>
  <c r="F128" i="10"/>
  <c r="E128" i="10"/>
  <c r="F137" i="10"/>
  <c r="E137" i="10"/>
  <c r="F140" i="10"/>
  <c r="E140" i="10"/>
  <c r="C127" i="10"/>
  <c r="F129" i="10"/>
  <c r="E129" i="10"/>
  <c r="F127" i="10"/>
  <c r="E127" i="10"/>
  <c r="F130" i="10"/>
  <c r="E130" i="10"/>
  <c r="F132" i="10"/>
  <c r="E132" i="10"/>
  <c r="F134" i="10"/>
  <c r="E134" i="10"/>
  <c r="F136" i="10"/>
  <c r="E136" i="10"/>
  <c r="F139" i="10"/>
  <c r="E139" i="10"/>
  <c r="F141" i="10"/>
  <c r="E141" i="10"/>
  <c r="E143" i="10"/>
  <c r="F143" i="10"/>
  <c r="E145" i="10"/>
  <c r="F145" i="10"/>
  <c r="F147" i="10"/>
  <c r="E147" i="10"/>
  <c r="F131" i="10"/>
  <c r="E131" i="10"/>
  <c r="F133" i="10"/>
  <c r="E133" i="10"/>
  <c r="F135" i="10"/>
  <c r="E135" i="10"/>
  <c r="F138" i="10"/>
  <c r="E138" i="10"/>
  <c r="F142" i="10"/>
  <c r="E142" i="10"/>
  <c r="F144" i="10"/>
  <c r="E144" i="10"/>
  <c r="F146" i="10"/>
  <c r="E146" i="10"/>
  <c r="C128" i="9"/>
  <c r="F128" i="9"/>
  <c r="C128" i="7"/>
  <c r="F128" i="7"/>
  <c r="C128" i="6"/>
  <c r="F128" i="6"/>
  <c r="F128" i="5"/>
  <c r="C128" i="5"/>
  <c r="F130" i="3"/>
  <c r="C96" i="12"/>
  <c r="F131" i="12" l="1"/>
  <c r="C13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M60" authorId="0" shapeId="0" xr:uid="{E7B61781-AEA9-4347-BF35-9FA539593137}">
      <text>
        <r>
          <rPr>
            <sz val="11"/>
            <color indexed="8"/>
            <rFont val="Calibri"/>
            <family val="2"/>
            <scheme val="minor"/>
          </rPr>
          <t>National accounts of Belgium have a break in series in 2009 as a result of the benchmark revision that was carried out in October 2024.</t>
        </r>
      </text>
    </comment>
    <comment ref="W70" authorId="0" shapeId="0" xr:uid="{FBC2077E-9FE8-41EC-9EFC-B3C285A794F6}">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80" authorId="0" shapeId="0" xr:uid="{792D25E3-02BA-40EE-B5C4-1D6114F944C7}">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80" authorId="0" shapeId="0" xr:uid="{D8AD6DED-AF81-458E-A4C1-FEF6B2D3345D}">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80" authorId="0" shapeId="0" xr:uid="{C9069488-48DE-453C-877D-51F24FA79BAA}">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2" authorId="0" shapeId="0" xr:uid="{8AC42306-7A89-41EF-BE62-3EB0E4845706}">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M59" authorId="0" shapeId="0" xr:uid="{88236183-5F5E-45E5-B4AE-BEF421198FDF}">
      <text>
        <r>
          <rPr>
            <sz val="11"/>
            <color indexed="8"/>
            <rFont val="Calibri"/>
            <family val="2"/>
            <scheme val="minor"/>
          </rPr>
          <t>National accounts of Belgium have a break in series in 2009 as a result of the benchmark revision that was carried out in October 2024.</t>
        </r>
      </text>
    </comment>
    <comment ref="W69" authorId="0" shapeId="0" xr:uid="{1FA1D9A3-4610-4B38-BA88-A6BD9392EBC3}">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78" authorId="0" shapeId="0" xr:uid="{59A75A4A-1200-4B78-95CD-9CB0E438ADC6}">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78" authorId="0" shapeId="0" xr:uid="{6470451C-26F7-43B7-9713-0874A9282F22}">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78" authorId="0" shapeId="0" xr:uid="{B05ED924-15D9-4658-B4E6-0DBC3EF099A1}">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0" authorId="0" shapeId="0" xr:uid="{41D499CB-854F-4492-A0EA-248100133E9F}">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M14" authorId="0" shapeId="0" xr:uid="{7B86B70F-ECB9-440E-8695-5D79EF7DF341}">
      <text>
        <r>
          <rPr>
            <sz val="11"/>
            <color indexed="8"/>
            <rFont val="Calibri"/>
            <family val="2"/>
            <scheme val="minor"/>
          </rPr>
          <t>National accounts of Belgium have a break in series in 2009 as a result of the benchmark revision that was carried out in October 2024.</t>
        </r>
      </text>
    </comment>
    <comment ref="M59" authorId="0" shapeId="0" xr:uid="{ECDC6121-2039-463E-A330-92C5979F6AD6}">
      <text>
        <r>
          <rPr>
            <sz val="11"/>
            <color indexed="8"/>
            <rFont val="Calibri"/>
            <family val="2"/>
            <scheme val="minor"/>
          </rPr>
          <t>National accounts of Belgium have a break in series in 2009 as a result of the benchmark revision that was carried out in October 2024.</t>
        </r>
      </text>
    </comment>
    <comment ref="W69" authorId="0" shapeId="0" xr:uid="{E03456F8-8E77-4CD0-939B-E99C1E73BE60}">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78" authorId="0" shapeId="0" xr:uid="{B5B373EB-5052-422B-BDD2-043B5E3BC837}">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78" authorId="0" shapeId="0" xr:uid="{4CA5FBD7-3307-4692-978B-9309029C7104}">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78" authorId="0" shapeId="0" xr:uid="{F74C9CAC-104A-48A8-8F74-A2D3E72B0E8E}">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0" authorId="0" shapeId="0" xr:uid="{AAD9AB8C-8690-4C66-ACA7-1F76463D1B25}">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M59" authorId="0" shapeId="0" xr:uid="{F508391A-706F-47FB-99F7-60401B380F26}">
      <text>
        <r>
          <rPr>
            <sz val="11"/>
            <color indexed="8"/>
            <rFont val="Calibri"/>
            <family val="2"/>
            <scheme val="minor"/>
          </rPr>
          <t>National accounts of Belgium have a break in series in 2009 as a result of the benchmark revision that was carried out in October 2024.</t>
        </r>
      </text>
    </comment>
    <comment ref="W69" authorId="0" shapeId="0" xr:uid="{3F012026-3885-407E-87A9-074AB83694DA}">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78" authorId="0" shapeId="0" xr:uid="{DD487107-BFB2-4560-9E1A-14385C8038A0}">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78" authorId="0" shapeId="0" xr:uid="{EEA4F9AF-77F9-4DEA-8677-AA46F16A7B31}">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78" authorId="0" shapeId="0" xr:uid="{1EC3DA75-3BC6-4620-82EA-73E7F7B48419}">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0" authorId="0" shapeId="0" xr:uid="{830B6FD6-5BC5-42D1-879F-6397BFD6C0FA}">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M59" authorId="0" shapeId="0" xr:uid="{214B83AF-FFF7-405F-91DB-B1FABF7D1553}">
      <text>
        <r>
          <rPr>
            <sz val="11"/>
            <color indexed="8"/>
            <rFont val="Calibri"/>
            <family val="2"/>
            <scheme val="minor"/>
          </rPr>
          <t>National accounts of Belgium have a break in series in 2009 as a result of the benchmark revision that was carried out in October 2024.</t>
        </r>
      </text>
    </comment>
    <comment ref="W69" authorId="0" shapeId="0" xr:uid="{AF5C364C-5C82-49C5-88CA-0D52CA7441D0}">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78" authorId="0" shapeId="0" xr:uid="{7D9F498E-A94E-400D-8B8F-0245172482E5}">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78" authorId="0" shapeId="0" xr:uid="{A1ECAC80-CB7C-4D9A-B8E8-0E4832BEFADA}">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78" authorId="0" shapeId="0" xr:uid="{88A0FD97-8F65-41A1-AE88-3661693C66D3}">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0" authorId="0" shapeId="0" xr:uid="{D7B7B8D3-8068-431E-9B0C-2D6C219D2FA6}">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M59" authorId="0" shapeId="0" xr:uid="{3FF832C5-CB09-4D0E-8E5A-186B3C18D01F}">
      <text>
        <r>
          <rPr>
            <sz val="11"/>
            <color indexed="8"/>
            <rFont val="Calibri"/>
            <family val="2"/>
            <scheme val="minor"/>
          </rPr>
          <t>National accounts of Belgium have a break in series in 2009 as a result of the benchmark revision that was carried out in October 2024.</t>
        </r>
      </text>
    </comment>
    <comment ref="W69" authorId="0" shapeId="0" xr:uid="{2405AD35-F873-4DAF-AB4A-BD57D51E2E2C}">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78" authorId="0" shapeId="0" xr:uid="{8642AF23-7B4D-4DD5-B520-2C7BBF60CC8C}">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78" authorId="0" shapeId="0" xr:uid="{6D338DD8-B096-4459-B0EB-DF92E5511E50}">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78" authorId="0" shapeId="0" xr:uid="{2B8DE68B-0C6F-4718-9326-0C4FAB9555EC}">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0" authorId="0" shapeId="0" xr:uid="{D1B9B834-B0B8-4F19-9A62-6853AEE88EBD}">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M60" authorId="0" shapeId="0" xr:uid="{8C33B28B-6F5A-48C7-A8CA-CFC92F5FE8F6}">
      <text>
        <r>
          <rPr>
            <sz val="11"/>
            <color indexed="8"/>
            <rFont val="Calibri"/>
            <family val="2"/>
            <scheme val="minor"/>
          </rPr>
          <t>National accounts of Belgium have a break in series in 2009 as a result of the benchmark revision that was carried out in October 2024.</t>
        </r>
      </text>
    </comment>
    <comment ref="W70" authorId="0" shapeId="0" xr:uid="{03DC0E71-29CB-40E6-A47A-77B1150A2192}">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80" authorId="0" shapeId="0" xr:uid="{51394169-17E7-43D2-974D-ECEFD201D5E2}">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80" authorId="0" shapeId="0" xr:uid="{6D89572A-606A-4E79-A34C-40DFE72C4D30}">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80" authorId="0" shapeId="0" xr:uid="{57B6C574-F89E-48BA-8E68-8B82508BA0D0}">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2" authorId="0" shapeId="0" xr:uid="{035AEA93-4599-463A-8422-3025B0E75DA4}">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M14" authorId="0" shapeId="0" xr:uid="{FCEABECE-21A6-4A2C-96CA-08DBC468B938}">
      <text>
        <r>
          <rPr>
            <sz val="11"/>
            <color indexed="8"/>
            <rFont val="Calibri"/>
            <family val="2"/>
            <scheme val="minor"/>
          </rPr>
          <t>National accounts of Belgium have a break in series in 2009 as a result of the benchmark revision that was carried out in October 2024.</t>
        </r>
      </text>
    </comment>
    <comment ref="M60" authorId="0" shapeId="0" xr:uid="{087C6A0F-2B99-4129-BABB-B4B8E33C4EBA}">
      <text>
        <r>
          <rPr>
            <sz val="11"/>
            <color indexed="8"/>
            <rFont val="Calibri"/>
            <family val="2"/>
            <scheme val="minor"/>
          </rPr>
          <t>National accounts of Belgium have a break in series in 2009 as a result of the benchmark revision that was carried out in October 2024.</t>
        </r>
      </text>
    </comment>
    <comment ref="W70" authorId="0" shapeId="0" xr:uid="{61EBFB29-F321-4B32-AE1B-969543BA8DD8}">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80" authorId="0" shapeId="0" xr:uid="{2AA87975-9761-4F06-A8A7-1EDBF9AA59DF}">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80" authorId="0" shapeId="0" xr:uid="{780CF7AE-1AD3-4473-8868-C513F6784757}">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80" authorId="0" shapeId="0" xr:uid="{0736E512-EF14-4CC7-AF54-44DE51C34965}">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2" authorId="0" shapeId="0" xr:uid="{92738E5B-697F-4CFA-A918-1B005C02E884}">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M14" authorId="0" shapeId="0" xr:uid="{D5B28CDF-3020-4378-A61A-FB1FE059B173}">
      <text>
        <r>
          <rPr>
            <sz val="11"/>
            <color indexed="8"/>
            <rFont val="Calibri"/>
            <family val="2"/>
            <scheme val="minor"/>
          </rPr>
          <t>National accounts of Belgium have a break in series in 2009 as a result of the benchmark revision that was carried out in October 2024.</t>
        </r>
      </text>
    </comment>
    <comment ref="M60" authorId="0" shapeId="0" xr:uid="{A478F3EB-9E18-4CF1-B75C-532A373E2A6D}">
      <text>
        <r>
          <rPr>
            <sz val="11"/>
            <color indexed="8"/>
            <rFont val="Calibri"/>
            <family val="2"/>
            <scheme val="minor"/>
          </rPr>
          <t>National accounts of Belgium have a break in series in 2009 as a result of the benchmark revision that was carried out in October 2024.</t>
        </r>
      </text>
    </comment>
    <comment ref="W70" authorId="0" shapeId="0" xr:uid="{C4D793DE-86D6-42A1-803F-A0D37D4A2634}">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80" authorId="0" shapeId="0" xr:uid="{C12BE44A-697A-45C6-BF11-04A789DA0AE1}">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80" authorId="0" shapeId="0" xr:uid="{0A78B188-B2F4-4C83-9B36-C314272EC8CF}">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80" authorId="0" shapeId="0" xr:uid="{F6E1A952-9DE2-40D8-A41C-F66DF39332BF}">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2" authorId="0" shapeId="0" xr:uid="{1FD7D539-575B-4F28-AB29-A1EA8D942D67}">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sharedStrings.xml><?xml version="1.0" encoding="utf-8"?>
<sst xmlns="http://schemas.openxmlformats.org/spreadsheetml/2006/main" count="4125" uniqueCount="212">
  <si>
    <t>Valeur ajoutée brute et du revenu par A*10 branches [nama_10_a10__custom_14941360]</t>
  </si>
  <si>
    <t>Ouvrir la page produit</t>
  </si>
  <si>
    <t>Ouvrir dans le Data Browser</t>
  </si>
  <si>
    <t>Description:</t>
  </si>
  <si>
    <t>-</t>
  </si>
  <si>
    <t>Dernière mise à jour des données:</t>
  </si>
  <si>
    <t>06/01/2025 23:00</t>
  </si>
  <si>
    <t>Dernière modification de la structure de données:</t>
  </si>
  <si>
    <t>13/11/2024 23:00</t>
  </si>
  <si>
    <t>Source(s) institutionnelle(s)</t>
  </si>
  <si>
    <t>Eurostat</t>
  </si>
  <si>
    <t>Contenus</t>
  </si>
  <si>
    <t>Fréquence (relative au temps)</t>
  </si>
  <si>
    <t>Unité de mesure</t>
  </si>
  <si>
    <t>Nomenclature statistique des activités économiques dans la Communauté européenne (NACE Rév. 2)</t>
  </si>
  <si>
    <t>Indicateur des comptes nationaux (SEC 2010)</t>
  </si>
  <si>
    <t>Feuille 1</t>
  </si>
  <si>
    <t>Annuel</t>
  </si>
  <si>
    <t>Volumes chaînés (2020), millions d'euros</t>
  </si>
  <si>
    <t>Total - ensemble des activités NACE</t>
  </si>
  <si>
    <t>Valeur ajoutée, brute</t>
  </si>
  <si>
    <t>Feuille 2</t>
  </si>
  <si>
    <t>Industrie manufacturière</t>
  </si>
  <si>
    <t>Feuille 3</t>
  </si>
  <si>
    <t>Commerce, transport, hébergement et activités de restauration</t>
  </si>
  <si>
    <t>Feuille 4</t>
  </si>
  <si>
    <t>Information et communication</t>
  </si>
  <si>
    <t>Feuille 5</t>
  </si>
  <si>
    <t>Activités financières et d'assurance</t>
  </si>
  <si>
    <t>Feuille 6</t>
  </si>
  <si>
    <t>Activités immobilières</t>
  </si>
  <si>
    <t>Feuille 7</t>
  </si>
  <si>
    <t>Activités spécialisées, scientifiques et techniques; activités de services administratifs et de soutien</t>
  </si>
  <si>
    <t>Feuille 8</t>
  </si>
  <si>
    <t>Administration publique, défense, éducation, santé humaine et action sociale</t>
  </si>
  <si>
    <t>Feuille 9</t>
  </si>
  <si>
    <t>Arts, spectacles et activités récréatives; autres activités de services; activités des ménages et extra-territoriales</t>
  </si>
  <si>
    <t>Structure</t>
  </si>
  <si>
    <t>Dimension</t>
  </si>
  <si>
    <t>Position</t>
  </si>
  <si>
    <t>Libellé</t>
  </si>
  <si>
    <t>Entité géopolitique (déclarante)</t>
  </si>
  <si>
    <t>Union européenne - 27 pays (à partir de 2020)</t>
  </si>
  <si>
    <t>Zone euro - 20 pays (à partir de 2023)</t>
  </si>
  <si>
    <t>Belgique</t>
  </si>
  <si>
    <t>Bulgarie</t>
  </si>
  <si>
    <t>Tchéquie</t>
  </si>
  <si>
    <t>Danemark</t>
  </si>
  <si>
    <t>Allemagne</t>
  </si>
  <si>
    <t>Estonie</t>
  </si>
  <si>
    <t>Irlande</t>
  </si>
  <si>
    <t>Grèce</t>
  </si>
  <si>
    <t>Espagne</t>
  </si>
  <si>
    <t>France</t>
  </si>
  <si>
    <t>Croatie</t>
  </si>
  <si>
    <t>Italie</t>
  </si>
  <si>
    <t>Chypre</t>
  </si>
  <si>
    <t>Lettonie</t>
  </si>
  <si>
    <t>Lituanie</t>
  </si>
  <si>
    <t>Luxembourg</t>
  </si>
  <si>
    <t>Hongrie</t>
  </si>
  <si>
    <t>Malte</t>
  </si>
  <si>
    <t>Pays-Bas</t>
  </si>
  <si>
    <t>Autriche</t>
  </si>
  <si>
    <t>Pologne</t>
  </si>
  <si>
    <t>Portugal</t>
  </si>
  <si>
    <t>Roumanie</t>
  </si>
  <si>
    <t>Slovénie</t>
  </si>
  <si>
    <t>Slovaquie</t>
  </si>
  <si>
    <t>Finlande</t>
  </si>
  <si>
    <t>Suède</t>
  </si>
  <si>
    <t>Islande</t>
  </si>
  <si>
    <t>Liechtenstein</t>
  </si>
  <si>
    <t>Norvège</t>
  </si>
  <si>
    <t>Suisse</t>
  </si>
  <si>
    <t>United Kingdom</t>
  </si>
  <si>
    <t>Temps</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</si>
  <si>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</si>
  <si>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</si>
  <si>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</si>
  <si>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</si>
  <si>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</si>
  <si>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</si>
  <si>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</si>
  <si>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</si>
  <si>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</si>
  <si>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</si>
  <si>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</si>
  <si>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</si>
  <si>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</si>
  <si>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</si>
  <si>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</si>
  <si>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</si>
  <si>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</si>
  <si>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</si>
  <si>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</si>
  <si>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</si>
  <si>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</si>
  <si>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</si>
  <si>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</si>
  <si>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</si>
  <si>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</si>
  <si>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</si>
  <si>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</si>
  <si>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</si>
  <si>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</si>
  <si>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</si>
  <si>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</si>
  <si>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</si>
  <si>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</si>
  <si>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</si>
  <si>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</si>
  <si>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</si>
  <si>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</si>
  <si>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</si>
  <si>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</si>
  <si>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</si>
  <si>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</si>
  <si>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</si>
  <si>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</si>
  <si>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</si>
  <si>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</si>
  <si>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</si>
  <si>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</si>
  <si>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</si>
  <si>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</si>
  <si>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Données extraites le11/01/2025 14:39:57 depuis [ESTAT]</t>
  </si>
  <si>
    <t xml:space="preserve">Dataset: </t>
  </si>
  <si>
    <t>Dernière mise à jour:</t>
  </si>
  <si>
    <t>TIME</t>
  </si>
  <si>
    <t>GEO (Libellés)</t>
  </si>
  <si>
    <t/>
  </si>
  <si>
    <t>:</t>
  </si>
  <si>
    <t>Valeur spéciale</t>
  </si>
  <si>
    <t>Données extraites le11/01/2025 14:46:03 depuis [ESTAT]</t>
  </si>
  <si>
    <t>heures trvaillées</t>
  </si>
  <si>
    <t>2000-1995</t>
  </si>
  <si>
    <t>2019-2000</t>
  </si>
  <si>
    <t>2023-2019</t>
  </si>
  <si>
    <t>2023-1995</t>
  </si>
  <si>
    <t xml:space="preserve">U. E. - 27 pays </t>
  </si>
  <si>
    <t xml:space="preserve">Zone euro - 20 pays </t>
  </si>
  <si>
    <t>Industrie</t>
  </si>
  <si>
    <t>neures travaillées</t>
  </si>
  <si>
    <t>industrie</t>
  </si>
  <si>
    <t>commerce transport</t>
  </si>
  <si>
    <t>Source : Eurostat base 2020</t>
  </si>
  <si>
    <t>hors immobilier</t>
  </si>
  <si>
    <t xml:space="preserve">Source : calcul de l'auteur, en supposant les séries en volumes chaînés additives </t>
  </si>
  <si>
    <t>Data extracted on 31/01/2025 16:02:20 from [ESTAT]</t>
  </si>
  <si>
    <t>Gross value added and income by A*10 industry breakdowns [nama_10_a10__custom_15214430]</t>
  </si>
  <si>
    <t xml:space="preserve">Last updated: </t>
  </si>
  <si>
    <t>30/01/2025 23:00</t>
  </si>
  <si>
    <t>Time frequency</t>
  </si>
  <si>
    <t>Annual</t>
  </si>
  <si>
    <t>Unit of measure</t>
  </si>
  <si>
    <t>Chain linked volumes (2020), million euro</t>
  </si>
  <si>
    <t>Statistical classification of economic activities in the European Community (NACE Rev. 2)</t>
  </si>
  <si>
    <t>Construction</t>
  </si>
  <si>
    <t>National accounts indicator (ESA 2010)</t>
  </si>
  <si>
    <t>Value added, gross</t>
  </si>
  <si>
    <t>GEO (Labels)</t>
  </si>
  <si>
    <t>European Union - 27 countries (from 2020)</t>
  </si>
  <si>
    <t>Belgium</t>
  </si>
  <si>
    <t>Bulgaria</t>
  </si>
  <si>
    <t>Czechia</t>
  </si>
  <si>
    <t>Denmark</t>
  </si>
  <si>
    <t>Germany</t>
  </si>
  <si>
    <t>Estonia</t>
  </si>
  <si>
    <t>Ireland</t>
  </si>
  <si>
    <t>Greece</t>
  </si>
  <si>
    <t>Spain</t>
  </si>
  <si>
    <t>Croatia</t>
  </si>
  <si>
    <t>Italy</t>
  </si>
  <si>
    <t>Cyprus</t>
  </si>
  <si>
    <t>Latvia</t>
  </si>
  <si>
    <t>Lithuania</t>
  </si>
  <si>
    <t>Hungary</t>
  </si>
  <si>
    <t>Malta</t>
  </si>
  <si>
    <t>Netherlands</t>
  </si>
  <si>
    <t>Austria</t>
  </si>
  <si>
    <t>Poland</t>
  </si>
  <si>
    <t>Romania</t>
  </si>
  <si>
    <t>Slovenia</t>
  </si>
  <si>
    <t>Slovakia</t>
  </si>
  <si>
    <t>Finland</t>
  </si>
  <si>
    <t>Sweden</t>
  </si>
  <si>
    <t>Iceland</t>
  </si>
  <si>
    <t>Norway</t>
  </si>
  <si>
    <t>Switzerland</t>
  </si>
  <si>
    <t>Special value</t>
  </si>
  <si>
    <t>not available</t>
  </si>
  <si>
    <t>Data extracted on 31/01/2025 16:06:13 from [ESTAT]</t>
  </si>
  <si>
    <t>Employment by A*10 industry breakdowns [nama_10_a10_e__custom_15214498]</t>
  </si>
  <si>
    <t>28/01/2025 23:00</t>
  </si>
  <si>
    <t>Thousand hours worked</t>
  </si>
  <si>
    <t>2024</t>
  </si>
  <si>
    <t>Source : Eurostat</t>
  </si>
  <si>
    <t>Zone euro</t>
  </si>
  <si>
    <t xml:space="preserve">  </t>
  </si>
  <si>
    <t>2025</t>
  </si>
  <si>
    <t>Euro area – 21 countries (from 2026)</t>
  </si>
  <si>
    <t>Zone euro - 21 pays (à partir de 2026)</t>
  </si>
  <si>
    <t>2025-2019</t>
  </si>
  <si>
    <t>2019-2008</t>
  </si>
  <si>
    <t>2025-1999</t>
  </si>
  <si>
    <t>2008-1999</t>
  </si>
  <si>
    <t>Manufacturing</t>
  </si>
  <si>
    <t>Professional, scientific and technical activities; administrative and support service activities</t>
  </si>
  <si>
    <t>agriculture</t>
  </si>
  <si>
    <t>Milliers d'heures travaillées</t>
  </si>
  <si>
    <t>Source : Eurostat, base 2020 des comptes nationaux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</si>
</sst>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
    <numFmt numFmtId="166" formatCode="0.0"/>
    <numFmt numFmtId="167" formatCode="#,##0.000"/>
  </numFmts>
  <fonts count="20" x14ac:knownFonts="1">
    <font>
      <sz val="11"/>
      <color indexed="8"/>
      <name val="Calibri"/>
      <family val="2"/>
      <scheme val="minor"/>
    </font>
    <font>
      <b/>
      <sz val="9"/>
      <name val="Arial"/>
      <family val="2"/>
    </font>
    <font>
      <sz val="9"/>
      <name val="Arial"/>
      <family val="2"/>
    </font>
    <font>
      <b/>
      <sz val="9"/>
      <color indexed="9"/>
      <name val="Arial"/>
      <family val="2"/>
    </font>
    <font>
      <b/>
      <sz val="11"/>
      <name val="Arial"/>
      <family val="2"/>
    </font>
    <font>
      <u/>
      <sz val="9"/>
      <color indexed="12"/>
      <name val="Arial"/>
      <family val="2"/>
    </font>
    <font>
      <b/>
      <sz val="9"/>
      <name val="Arial"/>
      <family val="2"/>
    </font>
    <font>
      <sz val="12"/>
      <color indexed="8"/>
      <name val="Arial"/>
      <family val="2"/>
    </font>
    <font>
      <b/>
      <sz val="12"/>
      <name val="Arial"/>
      <family val="2"/>
    </font>
    <font>
      <b/>
      <sz val="12"/>
      <color rgb="FFFF0000"/>
      <name val="Arial"/>
      <family val="2"/>
    </font>
    <font>
      <b/>
      <sz val="12"/>
      <color indexed="8"/>
      <name val="Arial"/>
      <family val="2"/>
    </font>
    <font>
      <sz val="9"/>
      <name val="Arial"/>
      <family val="2"/>
    </font>
    <font>
      <b/>
      <sz val="9"/>
      <color indexed="9"/>
      <name val="Arial"/>
      <family val="2"/>
    </font>
    <font>
      <sz val="12"/>
      <name val="Arial"/>
      <family val="2"/>
    </font>
    <font>
      <b/>
      <sz val="9"/>
      <name val="Arial"/>
      <family val="2"/>
    </font>
    <font>
      <sz val="9"/>
      <name val="Arial"/>
      <family val="2"/>
    </font>
    <font>
      <b/>
      <sz val="9"/>
      <color indexed="9"/>
      <name val="Arial"/>
      <family val="2"/>
    </font>
    <font>
      <b/>
      <sz val="9"/>
      <color indexed="9"/>
      <name val="Arial"/>
    </font>
    <font>
      <b/>
      <sz val="9"/>
      <name val="Arial"/>
    </font>
    <font>
      <sz val="9"/>
      <name val="Arial"/>
    </font>
  </fonts>
  <fills count="11">
    <fill>
      <patternFill patternType="none"/>
    </fill>
    <fill>
      <patternFill patternType="gray125"/>
    </fill>
    <fill>
      <patternFill patternType="solid">
        <fgColor rgb="FF4669AF"/>
      </patternFill>
    </fill>
    <fill>
      <patternFill patternType="solid">
        <fgColor rgb="FF0096DC"/>
      </patternFill>
    </fill>
    <fill>
      <patternFill patternType="solid">
        <fgColor rgb="FFDCE6F1"/>
      </patternFill>
    </fill>
    <fill>
      <patternFill patternType="mediumGray">
        <bgColor indexed="22"/>
      </patternFill>
    </fill>
    <fill>
      <patternFill patternType="solid">
        <fgColor rgb="FFF6F6F6"/>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4" tint="0.79998168889431442"/>
        <bgColor indexed="64"/>
      </patternFill>
    </fill>
  </fills>
  <borders count="13">
    <border>
      <left/>
      <right/>
      <top/>
      <bottom/>
      <diagonal/>
    </border>
    <border>
      <left/>
      <right/>
      <top/>
      <bottom style="thin">
        <color auto="1"/>
      </bottom>
      <diagonal/>
    </border>
    <border>
      <left style="thin">
        <color rgb="FFB0B0B0"/>
      </left>
      <right style="thin">
        <color rgb="FFB0B0B0"/>
      </right>
      <top style="thin">
        <color rgb="FFB0B0B0"/>
      </top>
      <bottom style="thin">
        <color rgb="FFB0B0B0"/>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indexed="64"/>
      </left>
      <right/>
      <top/>
      <bottom/>
      <diagonal/>
    </border>
    <border>
      <left style="thin">
        <color indexed="64"/>
      </left>
      <right/>
      <top/>
      <bottom style="thin">
        <color indexed="64"/>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7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xf>
    <xf numFmtId="0" fontId="3" fillId="2" borderId="2" xfId="0" applyFont="1" applyFill="1" applyBorder="1" applyAlignment="1">
      <alignment horizontal="left" vertical="center"/>
    </xf>
    <xf numFmtId="0" fontId="3" fillId="2" borderId="2" xfId="0" applyFont="1" applyFill="1" applyBorder="1" applyAlignment="1">
      <alignment horizontal="right" vertical="center"/>
    </xf>
    <xf numFmtId="0" fontId="1" fillId="3" borderId="2" xfId="0" applyFont="1" applyFill="1" applyBorder="1" applyAlignment="1">
      <alignment horizontal="left" vertical="center"/>
    </xf>
    <xf numFmtId="0" fontId="1" fillId="4" borderId="2" xfId="0" applyFont="1" applyFill="1" applyBorder="1" applyAlignment="1">
      <alignment horizontal="left" vertical="center"/>
    </xf>
    <xf numFmtId="0" fontId="0" fillId="5" borderId="0" xfId="0" applyFill="1"/>
    <xf numFmtId="3" fontId="2" fillId="0" borderId="0" xfId="0" applyNumberFormat="1" applyFont="1" applyAlignment="1">
      <alignment horizontal="right" vertical="center" shrinkToFit="1"/>
    </xf>
    <xf numFmtId="3" fontId="2" fillId="6" borderId="0" xfId="0" applyNumberFormat="1" applyFont="1" applyFill="1" applyAlignment="1">
      <alignment horizontal="right" vertical="center" shrinkToFit="1"/>
    </xf>
    <xf numFmtId="0" fontId="4" fillId="0" borderId="0" xfId="0" applyFont="1" applyAlignment="1">
      <alignment horizontal="left" vertical="center"/>
    </xf>
    <xf numFmtId="0" fontId="2" fillId="0" borderId="0" xfId="0" applyFont="1" applyAlignment="1">
      <alignment horizontal="left" vertical="top" wrapText="1"/>
    </xf>
    <xf numFmtId="0" fontId="2" fillId="6" borderId="0" xfId="0" applyFont="1" applyFill="1" applyAlignment="1">
      <alignment horizontal="left" vertical="center"/>
    </xf>
    <xf numFmtId="0" fontId="5" fillId="6" borderId="0" xfId="0" applyFont="1" applyFill="1" applyAlignment="1">
      <alignment horizontal="left" vertical="center"/>
    </xf>
    <xf numFmtId="0" fontId="5" fillId="0" borderId="0" xfId="0" applyFont="1" applyAlignment="1">
      <alignment horizontal="left" vertical="center"/>
    </xf>
    <xf numFmtId="164" fontId="2" fillId="0" borderId="0" xfId="0" applyNumberFormat="1" applyFont="1" applyAlignment="1">
      <alignment horizontal="right" vertical="center" shrinkToFit="1"/>
    </xf>
    <xf numFmtId="164" fontId="2" fillId="6" borderId="0" xfId="0" applyNumberFormat="1" applyFont="1" applyFill="1" applyAlignment="1">
      <alignment horizontal="right" vertical="center" shrinkToFit="1"/>
    </xf>
    <xf numFmtId="0" fontId="4" fillId="6" borderId="0" xfId="0" applyFont="1" applyFill="1" applyAlignment="1">
      <alignment horizontal="left" vertical="center"/>
    </xf>
    <xf numFmtId="0" fontId="1" fillId="6" borderId="0" xfId="0" applyFont="1" applyFill="1" applyAlignment="1">
      <alignment horizontal="left" vertical="center"/>
    </xf>
    <xf numFmtId="165" fontId="2" fillId="0" borderId="0" xfId="0" applyNumberFormat="1" applyFont="1" applyAlignment="1">
      <alignment horizontal="right" vertical="center" shrinkToFit="1"/>
    </xf>
    <xf numFmtId="165" fontId="2" fillId="6" borderId="0" xfId="0" applyNumberFormat="1" applyFont="1" applyFill="1" applyAlignment="1">
      <alignment horizontal="right" vertical="center" shrinkToFit="1"/>
    </xf>
    <xf numFmtId="0" fontId="6" fillId="4" borderId="2" xfId="0" applyFont="1" applyFill="1" applyBorder="1" applyAlignment="1">
      <alignment horizontal="left" vertical="center"/>
    </xf>
    <xf numFmtId="0" fontId="6" fillId="0" borderId="0" xfId="0" applyFont="1" applyAlignment="1">
      <alignment horizontal="left" vertical="center"/>
    </xf>
    <xf numFmtId="0" fontId="11" fillId="0" borderId="0" xfId="0" applyFont="1" applyAlignment="1">
      <alignment horizontal="left" vertical="center"/>
    </xf>
    <xf numFmtId="0" fontId="12" fillId="2" borderId="2" xfId="0" applyFont="1" applyFill="1" applyBorder="1" applyAlignment="1">
      <alignment horizontal="right" vertical="center"/>
    </xf>
    <xf numFmtId="0" fontId="12" fillId="2" borderId="2" xfId="0" applyFont="1" applyFill="1" applyBorder="1" applyAlignment="1">
      <alignment horizontal="left" vertical="center"/>
    </xf>
    <xf numFmtId="0" fontId="6" fillId="3" borderId="2" xfId="0" applyFont="1" applyFill="1" applyBorder="1" applyAlignment="1">
      <alignment horizontal="left" vertical="center"/>
    </xf>
    <xf numFmtId="3" fontId="11" fillId="6" borderId="0" xfId="0" applyNumberFormat="1" applyFont="1" applyFill="1" applyAlignment="1">
      <alignment horizontal="right" vertical="center" shrinkToFit="1"/>
    </xf>
    <xf numFmtId="3" fontId="11" fillId="0" borderId="0" xfId="0" applyNumberFormat="1" applyFont="1" applyAlignment="1">
      <alignment horizontal="right" vertical="center" shrinkToFit="1"/>
    </xf>
    <xf numFmtId="166" fontId="7" fillId="0" borderId="3" xfId="0" applyNumberFormat="1" applyFont="1" applyBorder="1"/>
    <xf numFmtId="166" fontId="8" fillId="7" borderId="4" xfId="0" applyNumberFormat="1" applyFont="1" applyFill="1" applyBorder="1" applyAlignment="1">
      <alignment horizontal="left" vertical="center"/>
    </xf>
    <xf numFmtId="166" fontId="9" fillId="8" borderId="4" xfId="0" applyNumberFormat="1" applyFont="1" applyFill="1" applyBorder="1" applyAlignment="1">
      <alignment horizontal="left" vertical="center"/>
    </xf>
    <xf numFmtId="166" fontId="8" fillId="7" borderId="5" xfId="0" applyNumberFormat="1" applyFont="1" applyFill="1" applyBorder="1" applyAlignment="1">
      <alignment horizontal="left" vertical="center"/>
    </xf>
    <xf numFmtId="166" fontId="10" fillId="0" borderId="6" xfId="0" applyNumberFormat="1" applyFont="1" applyBorder="1" applyAlignment="1">
      <alignment horizontal="center"/>
    </xf>
    <xf numFmtId="166" fontId="10" fillId="0" borderId="9" xfId="0" applyNumberFormat="1" applyFont="1" applyBorder="1" applyAlignment="1">
      <alignment horizontal="center"/>
    </xf>
    <xf numFmtId="166" fontId="10" fillId="0" borderId="10" xfId="0" applyNumberFormat="1" applyFont="1" applyBorder="1" applyAlignment="1">
      <alignment horizontal="center"/>
    </xf>
    <xf numFmtId="166" fontId="10" fillId="0" borderId="0" xfId="0" applyNumberFormat="1" applyFont="1" applyBorder="1"/>
    <xf numFmtId="166" fontId="9" fillId="8" borderId="0" xfId="0" applyNumberFormat="1" applyFont="1" applyFill="1" applyBorder="1"/>
    <xf numFmtId="166" fontId="10" fillId="0" borderId="7" xfId="0" applyNumberFormat="1" applyFont="1" applyBorder="1"/>
    <xf numFmtId="166" fontId="10" fillId="0" borderId="11" xfId="0" applyNumberFormat="1" applyFont="1" applyBorder="1"/>
    <xf numFmtId="166" fontId="9" fillId="8" borderId="7" xfId="0" applyNumberFormat="1" applyFont="1" applyFill="1" applyBorder="1"/>
    <xf numFmtId="166" fontId="9" fillId="8" borderId="11" xfId="0" applyNumberFormat="1" applyFont="1" applyFill="1" applyBorder="1"/>
    <xf numFmtId="166" fontId="10" fillId="0" borderId="8" xfId="0" applyNumberFormat="1" applyFont="1" applyBorder="1"/>
    <xf numFmtId="166" fontId="10" fillId="0" borderId="1" xfId="0" applyNumberFormat="1" applyFont="1" applyBorder="1"/>
    <xf numFmtId="166" fontId="10" fillId="0" borderId="12" xfId="0" applyNumberFormat="1" applyFont="1" applyBorder="1"/>
    <xf numFmtId="166" fontId="13" fillId="7" borderId="0" xfId="0" applyNumberFormat="1" applyFont="1" applyFill="1" applyBorder="1" applyAlignment="1">
      <alignment horizontal="left" vertical="center"/>
    </xf>
    <xf numFmtId="166" fontId="8" fillId="9" borderId="3" xfId="0" applyNumberFormat="1" applyFont="1" applyFill="1" applyBorder="1" applyAlignment="1">
      <alignment horizontal="left" vertical="center"/>
    </xf>
    <xf numFmtId="166" fontId="10" fillId="9" borderId="6" xfId="0" applyNumberFormat="1" applyFont="1" applyFill="1" applyBorder="1"/>
    <xf numFmtId="166" fontId="10" fillId="9" borderId="9" xfId="0" applyNumberFormat="1" applyFont="1" applyFill="1" applyBorder="1"/>
    <xf numFmtId="166" fontId="10" fillId="9" borderId="10" xfId="0" applyNumberFormat="1" applyFont="1" applyFill="1" applyBorder="1"/>
    <xf numFmtId="166" fontId="8" fillId="9" borderId="4" xfId="0" applyNumberFormat="1" applyFont="1" applyFill="1" applyBorder="1" applyAlignment="1">
      <alignment horizontal="left" vertical="center"/>
    </xf>
    <xf numFmtId="166" fontId="10" fillId="9" borderId="7" xfId="0" applyNumberFormat="1" applyFont="1" applyFill="1" applyBorder="1"/>
    <xf numFmtId="166" fontId="10" fillId="9" borderId="0" xfId="0" applyNumberFormat="1" applyFont="1" applyFill="1" applyBorder="1"/>
    <xf numFmtId="166" fontId="10" fillId="9" borderId="11" xfId="0" applyNumberFormat="1" applyFont="1" applyFill="1" applyBorder="1"/>
    <xf numFmtId="0" fontId="0" fillId="0" borderId="0" xfId="0"/>
    <xf numFmtId="0" fontId="1" fillId="10" borderId="2" xfId="0" applyFont="1" applyFill="1" applyBorder="1" applyAlignment="1">
      <alignment horizontal="left" vertical="center"/>
    </xf>
    <xf numFmtId="3" fontId="2" fillId="10" borderId="0" xfId="0" applyNumberFormat="1" applyFont="1" applyFill="1" applyAlignment="1">
      <alignment horizontal="right" vertical="center" shrinkToFit="1"/>
    </xf>
    <xf numFmtId="0" fontId="0" fillId="10" borderId="0" xfId="0" applyFill="1"/>
    <xf numFmtId="166" fontId="0" fillId="0" borderId="0" xfId="0" applyNumberFormat="1"/>
    <xf numFmtId="0" fontId="0" fillId="0" borderId="0" xfId="0"/>
    <xf numFmtId="0" fontId="3" fillId="2" borderId="2" xfId="0" applyFont="1" applyFill="1" applyBorder="1" applyAlignment="1">
      <alignment horizontal="right" vertical="center"/>
    </xf>
    <xf numFmtId="0" fontId="1" fillId="3" borderId="2" xfId="0" applyFont="1" applyFill="1" applyBorder="1" applyAlignment="1">
      <alignment horizontal="left" vertical="center"/>
    </xf>
    <xf numFmtId="0" fontId="1" fillId="4" borderId="2" xfId="0" applyFont="1" applyFill="1" applyBorder="1" applyAlignment="1">
      <alignment horizontal="left" vertical="center"/>
    </xf>
    <xf numFmtId="3" fontId="2" fillId="0" borderId="0" xfId="0" applyNumberFormat="1" applyFont="1" applyAlignment="1">
      <alignment horizontal="right" vertical="center" shrinkToFit="1"/>
    </xf>
    <xf numFmtId="3" fontId="2" fillId="6" borderId="0" xfId="0" applyNumberFormat="1" applyFont="1" applyFill="1" applyAlignment="1">
      <alignment horizontal="right" vertical="center" shrinkToFit="1"/>
    </xf>
    <xf numFmtId="164" fontId="2" fillId="6" borderId="0" xfId="0" applyNumberFormat="1" applyFont="1" applyFill="1" applyAlignment="1">
      <alignment horizontal="right" vertical="center" shrinkToFit="1"/>
    </xf>
    <xf numFmtId="3" fontId="0" fillId="0" borderId="0" xfId="0" applyNumberFormat="1"/>
    <xf numFmtId="1" fontId="0" fillId="0" borderId="0" xfId="0" applyNumberFormat="1"/>
    <xf numFmtId="0" fontId="7" fillId="0" borderId="0" xfId="0" applyFont="1"/>
    <xf numFmtId="0" fontId="0" fillId="0" borderId="0" xfId="0"/>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3" fontId="15" fillId="0" borderId="0" xfId="0" applyNumberFormat="1" applyFont="1" applyAlignment="1">
      <alignment horizontal="right" vertical="center" shrinkToFit="1"/>
    </xf>
    <xf numFmtId="164" fontId="15" fillId="0" borderId="0" xfId="0" applyNumberFormat="1" applyFont="1" applyAlignment="1">
      <alignment horizontal="right" vertical="center" shrinkToFit="1"/>
    </xf>
    <xf numFmtId="164" fontId="15" fillId="6" borderId="0" xfId="0" applyNumberFormat="1" applyFont="1" applyFill="1" applyAlignment="1">
      <alignment horizontal="right" vertical="center" shrinkToFit="1"/>
    </xf>
    <xf numFmtId="165" fontId="15" fillId="0" borderId="0" xfId="0" applyNumberFormat="1" applyFont="1" applyAlignment="1">
      <alignment horizontal="right" vertical="center" shrinkToFit="1"/>
    </xf>
    <xf numFmtId="165" fontId="15" fillId="6" borderId="0" xfId="0" applyNumberFormat="1" applyFont="1" applyFill="1" applyAlignment="1">
      <alignment horizontal="right" vertical="center" shrinkToFit="1"/>
    </xf>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3" fontId="15" fillId="0" borderId="0" xfId="0" applyNumberFormat="1" applyFont="1" applyAlignment="1">
      <alignment horizontal="right" vertical="center" shrinkToFit="1"/>
    </xf>
    <xf numFmtId="164" fontId="15" fillId="0" borderId="0" xfId="0" applyNumberFormat="1" applyFont="1" applyAlignment="1">
      <alignment horizontal="right" vertical="center" shrinkToFit="1"/>
    </xf>
    <xf numFmtId="164" fontId="15" fillId="6" borderId="0" xfId="0" applyNumberFormat="1" applyFont="1" applyFill="1" applyAlignment="1">
      <alignment horizontal="right" vertical="center" shrinkToFit="1"/>
    </xf>
    <xf numFmtId="165" fontId="15" fillId="0" borderId="0" xfId="0" applyNumberFormat="1" applyFont="1" applyAlignment="1">
      <alignment horizontal="right" vertical="center" shrinkToFit="1"/>
    </xf>
    <xf numFmtId="165" fontId="15" fillId="6" borderId="0" xfId="0" applyNumberFormat="1" applyFont="1" applyFill="1" applyAlignment="1">
      <alignment horizontal="right" vertical="center" shrinkToFit="1"/>
    </xf>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164" fontId="15" fillId="0" borderId="0" xfId="0" applyNumberFormat="1" applyFont="1" applyAlignment="1">
      <alignment horizontal="right" vertical="center" shrinkToFit="1"/>
    </xf>
    <xf numFmtId="164" fontId="15" fillId="6" borderId="0" xfId="0" applyNumberFormat="1" applyFont="1" applyFill="1" applyAlignment="1">
      <alignment horizontal="right" vertical="center" shrinkToFit="1"/>
    </xf>
    <xf numFmtId="165" fontId="15" fillId="0" borderId="0" xfId="0" applyNumberFormat="1" applyFont="1" applyAlignment="1">
      <alignment horizontal="right" vertical="center" shrinkToFit="1"/>
    </xf>
    <xf numFmtId="165" fontId="15" fillId="6" borderId="0" xfId="0" applyNumberFormat="1" applyFont="1" applyFill="1" applyAlignment="1">
      <alignment horizontal="right" vertical="center" shrinkToFit="1"/>
    </xf>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0" fillId="5" borderId="0" xfId="0" applyFill="1"/>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164" fontId="15" fillId="0" borderId="0" xfId="0" applyNumberFormat="1" applyFont="1" applyAlignment="1">
      <alignment horizontal="right" vertical="center" shrinkToFit="1"/>
    </xf>
    <xf numFmtId="164" fontId="15" fillId="6" borderId="0" xfId="0" applyNumberFormat="1" applyFont="1" applyFill="1" applyAlignment="1">
      <alignment horizontal="right" vertical="center" shrinkToFit="1"/>
    </xf>
    <xf numFmtId="165" fontId="15" fillId="0" borderId="0" xfId="0" applyNumberFormat="1" applyFont="1" applyAlignment="1">
      <alignment horizontal="right" vertical="center" shrinkToFit="1"/>
    </xf>
    <xf numFmtId="165" fontId="15" fillId="6" borderId="0" xfId="0" applyNumberFormat="1" applyFont="1" applyFill="1" applyAlignment="1">
      <alignment horizontal="right" vertical="center" shrinkToFit="1"/>
    </xf>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164" fontId="15" fillId="0" borderId="0" xfId="0" applyNumberFormat="1" applyFont="1" applyAlignment="1">
      <alignment horizontal="right" vertical="center" shrinkToFit="1"/>
    </xf>
    <xf numFmtId="164" fontId="15" fillId="6" borderId="0" xfId="0" applyNumberFormat="1" applyFont="1" applyFill="1" applyAlignment="1">
      <alignment horizontal="right" vertical="center" shrinkToFit="1"/>
    </xf>
    <xf numFmtId="165" fontId="15" fillId="0" borderId="0" xfId="0" applyNumberFormat="1" applyFont="1" applyAlignment="1">
      <alignment horizontal="right" vertical="center" shrinkToFit="1"/>
    </xf>
    <xf numFmtId="165" fontId="15" fillId="6" borderId="0" xfId="0" applyNumberFormat="1" applyFont="1" applyFill="1" applyAlignment="1">
      <alignment horizontal="right" vertical="center" shrinkToFit="1"/>
    </xf>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164" fontId="15" fillId="0" borderId="0" xfId="0" applyNumberFormat="1" applyFont="1" applyAlignment="1">
      <alignment horizontal="right" vertical="center" shrinkToFit="1"/>
    </xf>
    <xf numFmtId="164" fontId="15" fillId="6" borderId="0" xfId="0" applyNumberFormat="1" applyFont="1" applyFill="1" applyAlignment="1">
      <alignment horizontal="right" vertical="center" shrinkToFit="1"/>
    </xf>
    <xf numFmtId="165" fontId="15" fillId="0" borderId="0" xfId="0" applyNumberFormat="1" applyFont="1" applyAlignment="1">
      <alignment horizontal="right" vertical="center" shrinkToFit="1"/>
    </xf>
    <xf numFmtId="165" fontId="15" fillId="6" borderId="0" xfId="0" applyNumberFormat="1" applyFont="1" applyFill="1" applyAlignment="1">
      <alignment horizontal="right" vertical="center" shrinkToFit="1"/>
    </xf>
    <xf numFmtId="0" fontId="16" fillId="2" borderId="2" xfId="0" applyFont="1" applyFill="1" applyBorder="1" applyAlignment="1">
      <alignment horizontal="left" vertical="center"/>
    </xf>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3" fontId="15" fillId="0" borderId="0" xfId="0" applyNumberFormat="1" applyFont="1" applyAlignment="1">
      <alignment horizontal="right" vertical="center" shrinkToFit="1"/>
    </xf>
    <xf numFmtId="164" fontId="15" fillId="0" borderId="0" xfId="0" applyNumberFormat="1" applyFont="1" applyAlignment="1">
      <alignment horizontal="right" vertical="center" shrinkToFit="1"/>
    </xf>
    <xf numFmtId="164" fontId="15" fillId="6" borderId="0" xfId="0" applyNumberFormat="1" applyFont="1" applyFill="1" applyAlignment="1">
      <alignment horizontal="right" vertical="center" shrinkToFit="1"/>
    </xf>
    <xf numFmtId="165" fontId="15" fillId="0" borderId="0" xfId="0" applyNumberFormat="1" applyFont="1" applyAlignment="1">
      <alignment horizontal="right" vertical="center" shrinkToFit="1"/>
    </xf>
    <xf numFmtId="165" fontId="15" fillId="6" borderId="0" xfId="0" applyNumberFormat="1" applyFont="1" applyFill="1" applyAlignment="1">
      <alignment horizontal="right" vertical="center" shrinkToFit="1"/>
    </xf>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3" fontId="15" fillId="0" borderId="0" xfId="0" applyNumberFormat="1" applyFont="1" applyAlignment="1">
      <alignment horizontal="right" vertical="center" shrinkToFit="1"/>
    </xf>
    <xf numFmtId="3" fontId="15" fillId="6" borderId="0" xfId="0" applyNumberFormat="1" applyFont="1" applyFill="1" applyAlignment="1">
      <alignment horizontal="right" vertical="center" shrinkToFit="1"/>
    </xf>
    <xf numFmtId="164" fontId="15" fillId="0" borderId="0" xfId="0" applyNumberFormat="1" applyFont="1" applyAlignment="1">
      <alignment horizontal="right" vertical="center" shrinkToFit="1"/>
    </xf>
    <xf numFmtId="164" fontId="15" fillId="6" borderId="0" xfId="0" applyNumberFormat="1" applyFont="1" applyFill="1" applyAlignment="1">
      <alignment horizontal="right" vertical="center" shrinkToFit="1"/>
    </xf>
    <xf numFmtId="0" fontId="15" fillId="0" borderId="0" xfId="0" applyFont="1" applyAlignment="1">
      <alignment horizontal="left" vertical="center"/>
    </xf>
    <xf numFmtId="0" fontId="14" fillId="4" borderId="0" xfId="0" applyFont="1" applyFill="1" applyBorder="1" applyAlignment="1">
      <alignment horizontal="left" vertical="center"/>
    </xf>
    <xf numFmtId="0" fontId="0" fillId="0" borderId="0" xfId="0"/>
    <xf numFmtId="167" fontId="2" fillId="6" borderId="0" xfId="0" applyNumberFormat="1" applyFont="1" applyFill="1" applyAlignment="1">
      <alignment horizontal="right" vertical="center" shrinkToFit="1"/>
    </xf>
    <xf numFmtId="0" fontId="2" fillId="0" borderId="0" xfId="0" applyFont="1" applyAlignment="1">
      <alignment horizontal="left" vertical="top" wrapText="1"/>
    </xf>
    <xf numFmtId="0" fontId="0" fillId="0" borderId="0" xfId="0"/>
    <xf numFmtId="0" fontId="17" fillId="2" borderId="2" xfId="0" applyFont="1" applyFill="1" applyBorder="1" applyAlignment="1">
      <alignment horizontal="right" vertical="center"/>
    </xf>
    <xf numFmtId="0" fontId="17" fillId="2" borderId="2" xfId="0" applyFont="1" applyFill="1" applyBorder="1" applyAlignment="1">
      <alignment horizontal="left" vertical="center"/>
    </xf>
    <xf numFmtId="0" fontId="18" fillId="3" borderId="2" xfId="0" applyFont="1" applyFill="1" applyBorder="1" applyAlignment="1">
      <alignment horizontal="left" vertical="center"/>
    </xf>
    <xf numFmtId="0" fontId="18" fillId="4" borderId="2" xfId="0" applyFont="1" applyFill="1" applyBorder="1" applyAlignment="1">
      <alignment horizontal="left" vertical="center"/>
    </xf>
    <xf numFmtId="164" fontId="19" fillId="6" borderId="0" xfId="0" applyNumberFormat="1" applyFont="1" applyFill="1" applyAlignment="1">
      <alignment horizontal="right" vertical="center" shrinkToFit="1"/>
    </xf>
    <xf numFmtId="165" fontId="19" fillId="6" borderId="0" xfId="0" applyNumberFormat="1" applyFont="1" applyFill="1" applyAlignment="1">
      <alignment horizontal="right" vertical="center" shrinkToFit="1"/>
    </xf>
    <xf numFmtId="164" fontId="19" fillId="0" borderId="0" xfId="0" applyNumberFormat="1" applyFont="1" applyAlignment="1">
      <alignment horizontal="right" vertical="center" shrinkToFit="1"/>
    </xf>
    <xf numFmtId="165" fontId="19" fillId="0" borderId="0" xfId="0" applyNumberFormat="1" applyFont="1" applyAlignment="1">
      <alignment horizontal="right" vertical="center" shrinkToFit="1"/>
    </xf>
    <xf numFmtId="3" fontId="19" fillId="0" borderId="0" xfId="0" applyNumberFormat="1" applyFont="1" applyAlignment="1">
      <alignment horizontal="right" vertical="center" shrinkToFit="1"/>
    </xf>
    <xf numFmtId="3" fontId="19" fillId="6" borderId="0" xfId="0" applyNumberFormat="1" applyFont="1" applyFill="1" applyAlignment="1">
      <alignment horizontal="right" vertical="center" shrinkToFit="1"/>
    </xf>
    <xf numFmtId="0" fontId="19" fillId="0" borderId="0" xfId="0" applyFont="1" applyAlignment="1">
      <alignment horizontal="left" vertical="center"/>
    </xf>
    <xf numFmtId="0" fontId="1" fillId="8" borderId="2" xfId="0" applyFont="1" applyFill="1" applyBorder="1" applyAlignment="1">
      <alignment horizontal="left" vertical="center"/>
    </xf>
    <xf numFmtId="3" fontId="2" fillId="8" borderId="0" xfId="0" applyNumberFormat="1" applyFont="1" applyFill="1" applyAlignment="1">
      <alignment horizontal="right" vertical="center" shrinkToFit="1"/>
    </xf>
    <xf numFmtId="0" fontId="0" fillId="8"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construction!$B$169</c:f>
              <c:strCache>
                <c:ptCount val="1"/>
                <c:pt idx="0">
                  <c:v>Belgique</c:v>
                </c:pt>
              </c:strCache>
            </c:strRef>
          </c:tx>
          <c:spPr>
            <a:ln w="38100" cap="rnd">
              <a:solidFill>
                <a:srgbClr val="FF0000"/>
              </a:solidFill>
              <a:round/>
            </a:ln>
            <a:effectLst/>
          </c:spPr>
          <c:marker>
            <c:symbol val="none"/>
          </c:marker>
          <c:cat>
            <c:strRef>
              <c:f>construction!$C$168:$AC$168</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construction!$C$169:$AC$169</c:f>
              <c:numCache>
                <c:formatCode>0</c:formatCode>
                <c:ptCount val="27"/>
                <c:pt idx="0">
                  <c:v>39.556816908010724</c:v>
                </c:pt>
                <c:pt idx="1">
                  <c:v>40.798529064272209</c:v>
                </c:pt>
                <c:pt idx="2">
                  <c:v>41.234307244255675</c:v>
                </c:pt>
                <c:pt idx="3">
                  <c:v>40.726723664601145</c:v>
                </c:pt>
                <c:pt idx="4">
                  <c:v>42.277799346266079</c:v>
                </c:pt>
                <c:pt idx="5">
                  <c:v>45.417095777548923</c:v>
                </c:pt>
                <c:pt idx="6">
                  <c:v>47.365158557274363</c:v>
                </c:pt>
                <c:pt idx="7">
                  <c:v>49.098416088271932</c:v>
                </c:pt>
                <c:pt idx="8">
                  <c:v>47.769513775564633</c:v>
                </c:pt>
                <c:pt idx="9">
                  <c:v>47.427489614296256</c:v>
                </c:pt>
                <c:pt idx="10">
                  <c:v>48.386835166159223</c:v>
                </c:pt>
                <c:pt idx="11">
                  <c:v>49.430709868486623</c:v>
                </c:pt>
                <c:pt idx="12">
                  <c:v>48.52342690180528</c:v>
                </c:pt>
                <c:pt idx="13">
                  <c:v>48.989389663099814</c:v>
                </c:pt>
                <c:pt idx="14">
                  <c:v>49.46076900838392</c:v>
                </c:pt>
                <c:pt idx="15">
                  <c:v>49.414092956273677</c:v>
                </c:pt>
                <c:pt idx="16">
                  <c:v>50.514765897454929</c:v>
                </c:pt>
                <c:pt idx="17">
                  <c:v>49.889923289577268</c:v>
                </c:pt>
                <c:pt idx="18">
                  <c:v>49.298658352444967</c:v>
                </c:pt>
                <c:pt idx="19">
                  <c:v>49.671178345707865</c:v>
                </c:pt>
                <c:pt idx="20">
                  <c:v>50.463730581281901</c:v>
                </c:pt>
                <c:pt idx="21">
                  <c:v>50.340392025698378</c:v>
                </c:pt>
                <c:pt idx="22">
                  <c:v>49.301715191308205</c:v>
                </c:pt>
                <c:pt idx="23">
                  <c:v>47.768166330299081</c:v>
                </c:pt>
                <c:pt idx="24">
                  <c:v>46.90528741918471</c:v>
                </c:pt>
                <c:pt idx="25">
                  <c:v>48.103487464300187</c:v>
                </c:pt>
                <c:pt idx="26">
                  <c:v>47</c:v>
                </c:pt>
              </c:numCache>
            </c:numRef>
          </c:val>
          <c:smooth val="0"/>
          <c:extLst>
            <c:ext xmlns:c16="http://schemas.microsoft.com/office/drawing/2014/chart" uri="{C3380CC4-5D6E-409C-BE32-E72D297353CC}">
              <c16:uniqueId val="{00000000-7A25-4880-8603-D9B74017941F}"/>
            </c:ext>
          </c:extLst>
        </c:ser>
        <c:ser>
          <c:idx val="1"/>
          <c:order val="1"/>
          <c:tx>
            <c:strRef>
              <c:f>construction!$B$170</c:f>
              <c:strCache>
                <c:ptCount val="1"/>
                <c:pt idx="0">
                  <c:v>Suède</c:v>
                </c:pt>
              </c:strCache>
            </c:strRef>
          </c:tx>
          <c:spPr>
            <a:ln w="28575" cap="rnd">
              <a:solidFill>
                <a:srgbClr val="7030A0"/>
              </a:solidFill>
              <a:round/>
            </a:ln>
            <a:effectLst/>
          </c:spPr>
          <c:marker>
            <c:symbol val="none"/>
          </c:marker>
          <c:cat>
            <c:strRef>
              <c:f>construction!$C$168:$AC$168</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construction!$C$170:$AC$170</c:f>
              <c:numCache>
                <c:formatCode>0</c:formatCode>
                <c:ptCount val="27"/>
                <c:pt idx="0">
                  <c:v>42.208597285067874</c:v>
                </c:pt>
                <c:pt idx="1">
                  <c:v>42.652368185880249</c:v>
                </c:pt>
                <c:pt idx="2">
                  <c:v>42.729395283679658</c:v>
                </c:pt>
                <c:pt idx="3">
                  <c:v>43.991222436309137</c:v>
                </c:pt>
                <c:pt idx="4">
                  <c:v>45.918266973687153</c:v>
                </c:pt>
                <c:pt idx="5">
                  <c:v>47.825770444066976</c:v>
                </c:pt>
                <c:pt idx="6">
                  <c:v>46.258141782577631</c:v>
                </c:pt>
                <c:pt idx="7">
                  <c:v>49.091956113232705</c:v>
                </c:pt>
                <c:pt idx="8">
                  <c:v>48.516822728040381</c:v>
                </c:pt>
                <c:pt idx="9">
                  <c:v>42.458521061288707</c:v>
                </c:pt>
                <c:pt idx="10">
                  <c:v>44.068096759470556</c:v>
                </c:pt>
                <c:pt idx="11">
                  <c:v>43.156486203030632</c:v>
                </c:pt>
                <c:pt idx="12">
                  <c:v>43.343460775188355</c:v>
                </c:pt>
                <c:pt idx="13">
                  <c:v>42.374338738304068</c:v>
                </c:pt>
                <c:pt idx="14">
                  <c:v>40.313418050146893</c:v>
                </c:pt>
                <c:pt idx="15">
                  <c:v>40.659280056151609</c:v>
                </c:pt>
                <c:pt idx="16">
                  <c:v>42.343466979977478</c:v>
                </c:pt>
                <c:pt idx="17">
                  <c:v>39.291187739463609</c:v>
                </c:pt>
                <c:pt idx="18">
                  <c:v>40.35915846479152</c:v>
                </c:pt>
                <c:pt idx="19">
                  <c:v>40.756090730887706</c:v>
                </c:pt>
                <c:pt idx="20">
                  <c:v>41.391759300859434</c:v>
                </c:pt>
                <c:pt idx="21">
                  <c:v>41.845048514924819</c:v>
                </c:pt>
                <c:pt idx="22">
                  <c:v>41.677476586586003</c:v>
                </c:pt>
                <c:pt idx="23">
                  <c:v>40.776175773281139</c:v>
                </c:pt>
                <c:pt idx="24">
                  <c:v>40.68245606758196</c:v>
                </c:pt>
                <c:pt idx="25">
                  <c:v>42.41802294156507</c:v>
                </c:pt>
                <c:pt idx="26">
                  <c:v>42.322497664946638</c:v>
                </c:pt>
              </c:numCache>
            </c:numRef>
          </c:val>
          <c:smooth val="0"/>
          <c:extLst>
            <c:ext xmlns:c16="http://schemas.microsoft.com/office/drawing/2014/chart" uri="{C3380CC4-5D6E-409C-BE32-E72D297353CC}">
              <c16:uniqueId val="{00000001-7A25-4880-8603-D9B74017941F}"/>
            </c:ext>
          </c:extLst>
        </c:ser>
        <c:ser>
          <c:idx val="2"/>
          <c:order val="2"/>
          <c:tx>
            <c:strRef>
              <c:f>construction!$B$171</c:f>
              <c:strCache>
                <c:ptCount val="1"/>
                <c:pt idx="0">
                  <c:v>Pays-Bas</c:v>
                </c:pt>
              </c:strCache>
            </c:strRef>
          </c:tx>
          <c:spPr>
            <a:ln w="38100" cap="rnd">
              <a:solidFill>
                <a:schemeClr val="accent2"/>
              </a:solidFill>
              <a:round/>
            </a:ln>
            <a:effectLst/>
          </c:spPr>
          <c:marker>
            <c:symbol val="none"/>
          </c:marker>
          <c:cat>
            <c:strRef>
              <c:f>construction!$C$168:$AC$168</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construction!$C$171:$AC$171</c:f>
              <c:numCache>
                <c:formatCode>0</c:formatCode>
                <c:ptCount val="27"/>
                <c:pt idx="0">
                  <c:v>33.218137039050326</c:v>
                </c:pt>
                <c:pt idx="1">
                  <c:v>33.777364569466791</c:v>
                </c:pt>
                <c:pt idx="2">
                  <c:v>33.793953285027555</c:v>
                </c:pt>
                <c:pt idx="3">
                  <c:v>33.744425068989294</c:v>
                </c:pt>
                <c:pt idx="4">
                  <c:v>33.702157441306539</c:v>
                </c:pt>
                <c:pt idx="5">
                  <c:v>33.593188353702367</c:v>
                </c:pt>
                <c:pt idx="6">
                  <c:v>35.14052404553609</c:v>
                </c:pt>
                <c:pt idx="7">
                  <c:v>36.111948488590272</c:v>
                </c:pt>
                <c:pt idx="8">
                  <c:v>37.051776018704899</c:v>
                </c:pt>
                <c:pt idx="9">
                  <c:v>38.043540171524356</c:v>
                </c:pt>
                <c:pt idx="10">
                  <c:v>36.750485351899435</c:v>
                </c:pt>
                <c:pt idx="11">
                  <c:v>34.337511566341483</c:v>
                </c:pt>
                <c:pt idx="12">
                  <c:v>34.304970495710918</c:v>
                </c:pt>
                <c:pt idx="13">
                  <c:v>32.611615501386851</c:v>
                </c:pt>
                <c:pt idx="14">
                  <c:v>32.221129895971679</c:v>
                </c:pt>
                <c:pt idx="15">
                  <c:v>33.358258884647171</c:v>
                </c:pt>
                <c:pt idx="16">
                  <c:v>35.479306389356374</c:v>
                </c:pt>
                <c:pt idx="17">
                  <c:v>38.210443169827975</c:v>
                </c:pt>
                <c:pt idx="18">
                  <c:v>39.835279031444351</c:v>
                </c:pt>
                <c:pt idx="19">
                  <c:v>39.839664103562278</c:v>
                </c:pt>
                <c:pt idx="20">
                  <c:v>40.36257337806888</c:v>
                </c:pt>
                <c:pt idx="21">
                  <c:v>40.85017727873965</c:v>
                </c:pt>
                <c:pt idx="22">
                  <c:v>39.460454822066673</c:v>
                </c:pt>
                <c:pt idx="23">
                  <c:v>39.447343378712524</c:v>
                </c:pt>
                <c:pt idx="24">
                  <c:v>39.648112911070037</c:v>
                </c:pt>
                <c:pt idx="25">
                  <c:v>37.957042868083136</c:v>
                </c:pt>
                <c:pt idx="26">
                  <c:v>38.607257800994624</c:v>
                </c:pt>
              </c:numCache>
            </c:numRef>
          </c:val>
          <c:smooth val="0"/>
          <c:extLst>
            <c:ext xmlns:c16="http://schemas.microsoft.com/office/drawing/2014/chart" uri="{C3380CC4-5D6E-409C-BE32-E72D297353CC}">
              <c16:uniqueId val="{00000002-7A25-4880-8603-D9B74017941F}"/>
            </c:ext>
          </c:extLst>
        </c:ser>
        <c:ser>
          <c:idx val="3"/>
          <c:order val="3"/>
          <c:tx>
            <c:strRef>
              <c:f>construction!$B$172</c:f>
              <c:strCache>
                <c:ptCount val="1"/>
                <c:pt idx="0">
                  <c:v>Tchéquie</c:v>
                </c:pt>
              </c:strCache>
            </c:strRef>
          </c:tx>
          <c:spPr>
            <a:ln w="28575" cap="rnd">
              <a:solidFill>
                <a:schemeClr val="bg2">
                  <a:lumMod val="50000"/>
                </a:schemeClr>
              </a:solidFill>
              <a:round/>
            </a:ln>
            <a:effectLst/>
          </c:spPr>
          <c:marker>
            <c:symbol val="none"/>
          </c:marker>
          <c:cat>
            <c:strRef>
              <c:f>construction!$C$168:$AC$168</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construction!$C$172:$AC$172</c:f>
              <c:numCache>
                <c:formatCode>0</c:formatCode>
                <c:ptCount val="27"/>
                <c:pt idx="0">
                  <c:v>43.217159259545909</c:v>
                </c:pt>
                <c:pt idx="1">
                  <c:v>41.810912841145651</c:v>
                </c:pt>
                <c:pt idx="2">
                  <c:v>39.121135336679743</c:v>
                </c:pt>
                <c:pt idx="3">
                  <c:v>39.791400113369505</c:v>
                </c:pt>
                <c:pt idx="4">
                  <c:v>42.41966552113032</c:v>
                </c:pt>
                <c:pt idx="5">
                  <c:v>42.093698756964166</c:v>
                </c:pt>
                <c:pt idx="6">
                  <c:v>40.582037098909801</c:v>
                </c:pt>
                <c:pt idx="7">
                  <c:v>41.832365811743728</c:v>
                </c:pt>
                <c:pt idx="8">
                  <c:v>40.432396121516398</c:v>
                </c:pt>
                <c:pt idx="9">
                  <c:v>43.029145206400635</c:v>
                </c:pt>
                <c:pt idx="10">
                  <c:v>44.068281255382921</c:v>
                </c:pt>
                <c:pt idx="11">
                  <c:v>41.811085728742675</c:v>
                </c:pt>
                <c:pt idx="12">
                  <c:v>42.198127550612149</c:v>
                </c:pt>
                <c:pt idx="13">
                  <c:v>43.96317290948835</c:v>
                </c:pt>
                <c:pt idx="14">
                  <c:v>45.067217737723993</c:v>
                </c:pt>
                <c:pt idx="15">
                  <c:v>46.161456712170398</c:v>
                </c:pt>
                <c:pt idx="16">
                  <c:v>49.470214184065</c:v>
                </c:pt>
                <c:pt idx="17">
                  <c:v>51.901318498768056</c:v>
                </c:pt>
                <c:pt idx="18">
                  <c:v>52.43850053948379</c:v>
                </c:pt>
                <c:pt idx="19">
                  <c:v>49.995673646516948</c:v>
                </c:pt>
                <c:pt idx="20">
                  <c:v>47.957778797613585</c:v>
                </c:pt>
                <c:pt idx="21">
                  <c:v>48.130577242552185</c:v>
                </c:pt>
                <c:pt idx="22">
                  <c:v>47.110850344700594</c:v>
                </c:pt>
                <c:pt idx="23">
                  <c:v>44.581831138165725</c:v>
                </c:pt>
                <c:pt idx="24">
                  <c:v>41.276342837536035</c:v>
                </c:pt>
                <c:pt idx="25">
                  <c:v>37.739189049680874</c:v>
                </c:pt>
                <c:pt idx="26">
                  <c:v>36.433632059773274</c:v>
                </c:pt>
              </c:numCache>
            </c:numRef>
          </c:val>
          <c:smooth val="0"/>
          <c:extLst>
            <c:ext xmlns:c16="http://schemas.microsoft.com/office/drawing/2014/chart" uri="{C3380CC4-5D6E-409C-BE32-E72D297353CC}">
              <c16:uniqueId val="{00000003-7A25-4880-8603-D9B74017941F}"/>
            </c:ext>
          </c:extLst>
        </c:ser>
        <c:ser>
          <c:idx val="4"/>
          <c:order val="4"/>
          <c:tx>
            <c:strRef>
              <c:f>construction!$B$173</c:f>
              <c:strCache>
                <c:ptCount val="1"/>
                <c:pt idx="0">
                  <c:v>France</c:v>
                </c:pt>
              </c:strCache>
            </c:strRef>
          </c:tx>
          <c:spPr>
            <a:ln w="38100" cap="rnd">
              <a:solidFill>
                <a:schemeClr val="tx1"/>
              </a:solidFill>
              <a:round/>
            </a:ln>
            <a:effectLst/>
          </c:spPr>
          <c:marker>
            <c:symbol val="none"/>
          </c:marker>
          <c:cat>
            <c:strRef>
              <c:f>construction!$C$168:$AC$168</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construction!$C$173:$AC$173</c:f>
              <c:numCache>
                <c:formatCode>0</c:formatCode>
                <c:ptCount val="27"/>
                <c:pt idx="0">
                  <c:v>40.639091300873275</c:v>
                </c:pt>
                <c:pt idx="1">
                  <c:v>42.009769065406346</c:v>
                </c:pt>
                <c:pt idx="2">
                  <c:v>43.459653506005473</c:v>
                </c:pt>
                <c:pt idx="3">
                  <c:v>42.911756426095792</c:v>
                </c:pt>
                <c:pt idx="4">
                  <c:v>42.647350558051549</c:v>
                </c:pt>
                <c:pt idx="5">
                  <c:v>41.817980481559047</c:v>
                </c:pt>
                <c:pt idx="6">
                  <c:v>41.282090303184653</c:v>
                </c:pt>
                <c:pt idx="7">
                  <c:v>41.465476185110568</c:v>
                </c:pt>
                <c:pt idx="8">
                  <c:v>40.891410779956225</c:v>
                </c:pt>
                <c:pt idx="9">
                  <c:v>39.658215643523135</c:v>
                </c:pt>
                <c:pt idx="10">
                  <c:v>37.618336347556706</c:v>
                </c:pt>
                <c:pt idx="11">
                  <c:v>37.017772422959482</c:v>
                </c:pt>
                <c:pt idx="12">
                  <c:v>36.267591854814071</c:v>
                </c:pt>
                <c:pt idx="13">
                  <c:v>34.72455048086141</c:v>
                </c:pt>
                <c:pt idx="14">
                  <c:v>35.709068332055075</c:v>
                </c:pt>
                <c:pt idx="15">
                  <c:v>35.228868250902295</c:v>
                </c:pt>
                <c:pt idx="16">
                  <c:v>35.906876992906831</c:v>
                </c:pt>
                <c:pt idx="17">
                  <c:v>36.183972185233969</c:v>
                </c:pt>
                <c:pt idx="18">
                  <c:v>37.478935807764117</c:v>
                </c:pt>
                <c:pt idx="19">
                  <c:v>36.632086649762655</c:v>
                </c:pt>
                <c:pt idx="20">
                  <c:v>36.343364561131985</c:v>
                </c:pt>
                <c:pt idx="21">
                  <c:v>35.161233321017541</c:v>
                </c:pt>
                <c:pt idx="22">
                  <c:v>32.736319231680262</c:v>
                </c:pt>
                <c:pt idx="23">
                  <c:v>30.80213984875828</c:v>
                </c:pt>
                <c:pt idx="24">
                  <c:v>31.950550015929842</c:v>
                </c:pt>
                <c:pt idx="25">
                  <c:v>31.780618213852989</c:v>
                </c:pt>
                <c:pt idx="26">
                  <c:v>31.739893080123025</c:v>
                </c:pt>
              </c:numCache>
            </c:numRef>
          </c:val>
          <c:smooth val="0"/>
          <c:extLst>
            <c:ext xmlns:c16="http://schemas.microsoft.com/office/drawing/2014/chart" uri="{C3380CC4-5D6E-409C-BE32-E72D297353CC}">
              <c16:uniqueId val="{00000004-7A25-4880-8603-D9B74017941F}"/>
            </c:ext>
          </c:extLst>
        </c:ser>
        <c:ser>
          <c:idx val="5"/>
          <c:order val="5"/>
          <c:tx>
            <c:strRef>
              <c:f>construction!$B$174</c:f>
              <c:strCache>
                <c:ptCount val="1"/>
                <c:pt idx="0">
                  <c:v>Allemagne</c:v>
                </c:pt>
              </c:strCache>
            </c:strRef>
          </c:tx>
          <c:spPr>
            <a:ln w="38100" cap="rnd">
              <a:solidFill>
                <a:srgbClr val="0070C0"/>
              </a:solidFill>
              <a:round/>
            </a:ln>
            <a:effectLst/>
          </c:spPr>
          <c:marker>
            <c:symbol val="none"/>
          </c:marker>
          <c:cat>
            <c:strRef>
              <c:f>construction!$C$168:$AC$168</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construction!$C$174:$AC$174</c:f>
              <c:numCache>
                <c:formatCode>0</c:formatCode>
                <c:ptCount val="27"/>
                <c:pt idx="0">
                  <c:v>39.90492427046113</c:v>
                </c:pt>
                <c:pt idx="1">
                  <c:v>40.556114461490019</c:v>
                </c:pt>
                <c:pt idx="2">
                  <c:v>40.96325514941875</c:v>
                </c:pt>
                <c:pt idx="3">
                  <c:v>41.269560613263153</c:v>
                </c:pt>
                <c:pt idx="4">
                  <c:v>41.41057860358697</c:v>
                </c:pt>
                <c:pt idx="5">
                  <c:v>41.158410898671072</c:v>
                </c:pt>
                <c:pt idx="6">
                  <c:v>40.99122438095899</c:v>
                </c:pt>
                <c:pt idx="7">
                  <c:v>40.012195390184907</c:v>
                </c:pt>
                <c:pt idx="8">
                  <c:v>38.743245097759967</c:v>
                </c:pt>
                <c:pt idx="9">
                  <c:v>38.013168577769797</c:v>
                </c:pt>
                <c:pt idx="10">
                  <c:v>37.562621208655905</c:v>
                </c:pt>
                <c:pt idx="11">
                  <c:v>38.425628645402412</c:v>
                </c:pt>
                <c:pt idx="12">
                  <c:v>39.132739682344294</c:v>
                </c:pt>
                <c:pt idx="13">
                  <c:v>39.087710599250428</c:v>
                </c:pt>
                <c:pt idx="14">
                  <c:v>38.98987477635886</c:v>
                </c:pt>
                <c:pt idx="15">
                  <c:v>39.124121727535339</c:v>
                </c:pt>
                <c:pt idx="16">
                  <c:v>38.130193694632361</c:v>
                </c:pt>
                <c:pt idx="17">
                  <c:v>38.649713916001829</c:v>
                </c:pt>
                <c:pt idx="18">
                  <c:v>38.929374854986939</c:v>
                </c:pt>
                <c:pt idx="19">
                  <c:v>39.362862128257525</c:v>
                </c:pt>
                <c:pt idx="20">
                  <c:v>37.72348220797214</c:v>
                </c:pt>
                <c:pt idx="21">
                  <c:v>38.883202115898413</c:v>
                </c:pt>
                <c:pt idx="22">
                  <c:v>36.644779629255389</c:v>
                </c:pt>
                <c:pt idx="23">
                  <c:v>32.52591859588393</c:v>
                </c:pt>
                <c:pt idx="24">
                  <c:v>31.32828450427267</c:v>
                </c:pt>
                <c:pt idx="25">
                  <c:v>30.661088101398274</c:v>
                </c:pt>
                <c:pt idx="26">
                  <c:v>30.143860125508315</c:v>
                </c:pt>
              </c:numCache>
            </c:numRef>
          </c:val>
          <c:smooth val="0"/>
          <c:extLst>
            <c:ext xmlns:c16="http://schemas.microsoft.com/office/drawing/2014/chart" uri="{C3380CC4-5D6E-409C-BE32-E72D297353CC}">
              <c16:uniqueId val="{00000005-7A25-4880-8603-D9B74017941F}"/>
            </c:ext>
          </c:extLst>
        </c:ser>
        <c:ser>
          <c:idx val="6"/>
          <c:order val="6"/>
          <c:tx>
            <c:strRef>
              <c:f>construction!$B$175</c:f>
              <c:strCache>
                <c:ptCount val="1"/>
                <c:pt idx="0">
                  <c:v>Italie</c:v>
                </c:pt>
              </c:strCache>
            </c:strRef>
          </c:tx>
          <c:spPr>
            <a:ln w="38100" cap="rnd">
              <a:solidFill>
                <a:srgbClr val="00B050"/>
              </a:solidFill>
              <a:round/>
            </a:ln>
            <a:effectLst/>
          </c:spPr>
          <c:marker>
            <c:symbol val="none"/>
          </c:marker>
          <c:cat>
            <c:strRef>
              <c:f>construction!$C$168:$AC$168</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construction!$C$175:$AC$175</c:f>
              <c:numCache>
                <c:formatCode>0</c:formatCode>
                <c:ptCount val="27"/>
                <c:pt idx="0">
                  <c:v>34.047721778829917</c:v>
                </c:pt>
                <c:pt idx="1">
                  <c:v>34.502459646570308</c:v>
                </c:pt>
                <c:pt idx="2">
                  <c:v>33.720215648481798</c:v>
                </c:pt>
                <c:pt idx="3">
                  <c:v>34.100446498320693</c:v>
                </c:pt>
                <c:pt idx="4">
                  <c:v>34.072140081923074</c:v>
                </c:pt>
                <c:pt idx="5">
                  <c:v>33.450733803510133</c:v>
                </c:pt>
                <c:pt idx="6">
                  <c:v>32.342373955625384</c:v>
                </c:pt>
                <c:pt idx="7">
                  <c:v>31.912462287878974</c:v>
                </c:pt>
                <c:pt idx="8">
                  <c:v>30.365642208808108</c:v>
                </c:pt>
                <c:pt idx="9">
                  <c:v>29.649133285738195</c:v>
                </c:pt>
                <c:pt idx="10">
                  <c:v>27.580476971099301</c:v>
                </c:pt>
                <c:pt idx="11">
                  <c:v>26.608860436783417</c:v>
                </c:pt>
                <c:pt idx="12">
                  <c:v>26.125740754008067</c:v>
                </c:pt>
                <c:pt idx="13">
                  <c:v>26.397247498599107</c:v>
                </c:pt>
                <c:pt idx="14">
                  <c:v>27.244036637813625</c:v>
                </c:pt>
                <c:pt idx="15">
                  <c:v>25.944465941242061</c:v>
                </c:pt>
                <c:pt idx="16">
                  <c:v>25.533871364069171</c:v>
                </c:pt>
                <c:pt idx="17">
                  <c:v>25.344109478109157</c:v>
                </c:pt>
                <c:pt idx="18">
                  <c:v>25.557836765946679</c:v>
                </c:pt>
                <c:pt idx="19">
                  <c:v>25.803818136146695</c:v>
                </c:pt>
                <c:pt idx="20">
                  <c:v>26.460128086466842</c:v>
                </c:pt>
                <c:pt idx="21">
                  <c:v>27.341058072324611</c:v>
                </c:pt>
                <c:pt idx="22">
                  <c:v>27.059765752427161</c:v>
                </c:pt>
                <c:pt idx="23">
                  <c:v>28.860491719231366</c:v>
                </c:pt>
                <c:pt idx="24">
                  <c:v>31.08868013736646</c:v>
                </c:pt>
                <c:pt idx="25">
                  <c:v>28.981477745398031</c:v>
                </c:pt>
                <c:pt idx="26">
                  <c:v>29.021232445587923</c:v>
                </c:pt>
              </c:numCache>
            </c:numRef>
          </c:val>
          <c:smooth val="0"/>
          <c:extLst>
            <c:ext xmlns:c16="http://schemas.microsoft.com/office/drawing/2014/chart" uri="{C3380CC4-5D6E-409C-BE32-E72D297353CC}">
              <c16:uniqueId val="{00000006-7A25-4880-8603-D9B74017941F}"/>
            </c:ext>
          </c:extLst>
        </c:ser>
        <c:ser>
          <c:idx val="7"/>
          <c:order val="7"/>
          <c:tx>
            <c:strRef>
              <c:f>construction!$B$176</c:f>
              <c:strCache>
                <c:ptCount val="1"/>
                <c:pt idx="0">
                  <c:v>Zone euro</c:v>
                </c:pt>
              </c:strCache>
            </c:strRef>
          </c:tx>
          <c:spPr>
            <a:ln w="38100" cap="rnd">
              <a:solidFill>
                <a:sysClr val="windowText" lastClr="000000"/>
              </a:solidFill>
              <a:prstDash val="sysDot"/>
              <a:round/>
            </a:ln>
            <a:effectLst/>
          </c:spPr>
          <c:marker>
            <c:symbol val="none"/>
          </c:marker>
          <c:cat>
            <c:strRef>
              <c:f>construction!$C$168:$AC$168</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construction!$C$176:$AC$176</c:f>
              <c:numCache>
                <c:formatCode>0</c:formatCode>
                <c:ptCount val="27"/>
                <c:pt idx="0">
                  <c:v>33.441056989638966</c:v>
                </c:pt>
                <c:pt idx="1">
                  <c:v>33.272785382026548</c:v>
                </c:pt>
                <c:pt idx="2">
                  <c:v>33.315737505018056</c:v>
                </c:pt>
                <c:pt idx="3">
                  <c:v>33.092997607940831</c:v>
                </c:pt>
                <c:pt idx="4">
                  <c:v>33.225073636399564</c:v>
                </c:pt>
                <c:pt idx="5">
                  <c:v>33.037130357556954</c:v>
                </c:pt>
                <c:pt idx="6">
                  <c:v>32.319022547311434</c:v>
                </c:pt>
                <c:pt idx="7">
                  <c:v>32.220234194915435</c:v>
                </c:pt>
                <c:pt idx="8">
                  <c:v>31.287265992837092</c:v>
                </c:pt>
                <c:pt idx="9">
                  <c:v>31.287668784167035</c:v>
                </c:pt>
                <c:pt idx="10">
                  <c:v>31.672779593781001</c:v>
                </c:pt>
                <c:pt idx="11">
                  <c:v>31.425159404515526</c:v>
                </c:pt>
                <c:pt idx="12">
                  <c:v>31.510887053432537</c:v>
                </c:pt>
                <c:pt idx="13">
                  <c:v>31.833892604204724</c:v>
                </c:pt>
                <c:pt idx="14">
                  <c:v>32.32781444043605</c:v>
                </c:pt>
                <c:pt idx="15">
                  <c:v>32.035368581617739</c:v>
                </c:pt>
                <c:pt idx="16">
                  <c:v>31.893697638378946</c:v>
                </c:pt>
                <c:pt idx="17">
                  <c:v>32.13624529467431</c:v>
                </c:pt>
                <c:pt idx="18">
                  <c:v>32.561710457212449</c:v>
                </c:pt>
                <c:pt idx="19">
                  <c:v>32.27891651797227</c:v>
                </c:pt>
                <c:pt idx="20">
                  <c:v>31.766096224506221</c:v>
                </c:pt>
                <c:pt idx="21">
                  <c:v>32.077712919974367</c:v>
                </c:pt>
                <c:pt idx="22">
                  <c:v>30.503436819419345</c:v>
                </c:pt>
                <c:pt idx="23">
                  <c:v>29.145869721844793</c:v>
                </c:pt>
                <c:pt idx="24">
                  <c:v>29.206514186739639</c:v>
                </c:pt>
                <c:pt idx="25">
                  <c:v>28.490332075066924</c:v>
                </c:pt>
                <c:pt idx="26">
                  <c:v>28.38552502345723</c:v>
                </c:pt>
              </c:numCache>
            </c:numRef>
          </c:val>
          <c:smooth val="0"/>
          <c:extLst>
            <c:ext xmlns:c16="http://schemas.microsoft.com/office/drawing/2014/chart" uri="{C3380CC4-5D6E-409C-BE32-E72D297353CC}">
              <c16:uniqueId val="{00000007-7A25-4880-8603-D9B74017941F}"/>
            </c:ext>
          </c:extLst>
        </c:ser>
        <c:ser>
          <c:idx val="8"/>
          <c:order val="8"/>
          <c:tx>
            <c:strRef>
              <c:f>construction!$B$177</c:f>
              <c:strCache>
                <c:ptCount val="1"/>
                <c:pt idx="0">
                  <c:v>Espagne</c:v>
                </c:pt>
              </c:strCache>
            </c:strRef>
          </c:tx>
          <c:spPr>
            <a:ln w="38100" cap="rnd">
              <a:solidFill>
                <a:srgbClr val="FFFF00"/>
              </a:solidFill>
              <a:round/>
            </a:ln>
            <a:effectLst/>
          </c:spPr>
          <c:marker>
            <c:symbol val="none"/>
          </c:marker>
          <c:cat>
            <c:strRef>
              <c:f>construction!$C$168:$AC$168</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construction!$C$177:$AC$177</c:f>
              <c:numCache>
                <c:formatCode>0</c:formatCode>
                <c:ptCount val="27"/>
                <c:pt idx="0">
                  <c:v>28.405457726827944</c:v>
                </c:pt>
                <c:pt idx="1">
                  <c:v>26.198427644005559</c:v>
                </c:pt>
                <c:pt idx="2">
                  <c:v>25.694679926584392</c:v>
                </c:pt>
                <c:pt idx="3">
                  <c:v>25.278952110333357</c:v>
                </c:pt>
                <c:pt idx="4">
                  <c:v>24.786743121121674</c:v>
                </c:pt>
                <c:pt idx="5">
                  <c:v>24.095136675047605</c:v>
                </c:pt>
                <c:pt idx="6">
                  <c:v>23.421193551312705</c:v>
                </c:pt>
                <c:pt idx="7">
                  <c:v>22.878216709985363</c:v>
                </c:pt>
                <c:pt idx="8">
                  <c:v>22.057023519179655</c:v>
                </c:pt>
                <c:pt idx="9">
                  <c:v>24.391094191119855</c:v>
                </c:pt>
                <c:pt idx="10">
                  <c:v>28.410126354700267</c:v>
                </c:pt>
                <c:pt idx="11">
                  <c:v>27.78570925429306</c:v>
                </c:pt>
                <c:pt idx="12">
                  <c:v>28.20262094326587</c:v>
                </c:pt>
                <c:pt idx="13">
                  <c:v>31.313527005790995</c:v>
                </c:pt>
                <c:pt idx="14">
                  <c:v>31.978810929877984</c:v>
                </c:pt>
                <c:pt idx="15">
                  <c:v>32.271035081486446</c:v>
                </c:pt>
                <c:pt idx="16">
                  <c:v>31.514774393161179</c:v>
                </c:pt>
                <c:pt idx="17">
                  <c:v>31.674083905468247</c:v>
                </c:pt>
                <c:pt idx="18">
                  <c:v>31.081658598250325</c:v>
                </c:pt>
                <c:pt idx="19">
                  <c:v>29.866828756147427</c:v>
                </c:pt>
                <c:pt idx="20">
                  <c:v>28.827822440407974</c:v>
                </c:pt>
                <c:pt idx="21">
                  <c:v>28.208369959193071</c:v>
                </c:pt>
                <c:pt idx="22">
                  <c:v>26.023952768073542</c:v>
                </c:pt>
                <c:pt idx="23">
                  <c:v>26.928636310711354</c:v>
                </c:pt>
                <c:pt idx="24">
                  <c:v>26.334779345872189</c:v>
                </c:pt>
                <c:pt idx="25">
                  <c:v>26.412593025747565</c:v>
                </c:pt>
                <c:pt idx="26">
                  <c:v>26.868904604768186</c:v>
                </c:pt>
              </c:numCache>
            </c:numRef>
          </c:val>
          <c:smooth val="0"/>
          <c:extLst>
            <c:ext xmlns:c16="http://schemas.microsoft.com/office/drawing/2014/chart" uri="{C3380CC4-5D6E-409C-BE32-E72D297353CC}">
              <c16:uniqueId val="{00000008-7A25-4880-8603-D9B74017941F}"/>
            </c:ext>
          </c:extLst>
        </c:ser>
        <c:ser>
          <c:idx val="9"/>
          <c:order val="9"/>
          <c:tx>
            <c:strRef>
              <c:f>construction!$B$178</c:f>
              <c:strCache>
                <c:ptCount val="1"/>
                <c:pt idx="0">
                  <c:v>U. E. - 27 pays </c:v>
                </c:pt>
              </c:strCache>
            </c:strRef>
          </c:tx>
          <c:spPr>
            <a:ln w="38100" cap="rnd">
              <a:solidFill>
                <a:schemeClr val="tx1"/>
              </a:solidFill>
              <a:prstDash val="dash"/>
              <a:round/>
            </a:ln>
            <a:effectLst/>
          </c:spPr>
          <c:marker>
            <c:symbol val="none"/>
          </c:marker>
          <c:cat>
            <c:strRef>
              <c:f>construction!$C$168:$AC$168</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construction!$C$178:$AC$178</c:f>
              <c:numCache>
                <c:formatCode>0</c:formatCode>
                <c:ptCount val="27"/>
                <c:pt idx="0">
                  <c:v>29.551922222777577</c:v>
                </c:pt>
                <c:pt idx="1">
                  <c:v>29.555215640382723</c:v>
                </c:pt>
                <c:pt idx="2">
                  <c:v>29.356879564370651</c:v>
                </c:pt>
                <c:pt idx="3">
                  <c:v>29.477566308658279</c:v>
                </c:pt>
                <c:pt idx="4">
                  <c:v>29.688978121319412</c:v>
                </c:pt>
                <c:pt idx="5">
                  <c:v>29.686385590593126</c:v>
                </c:pt>
                <c:pt idx="6">
                  <c:v>29.058340662943795</c:v>
                </c:pt>
                <c:pt idx="7">
                  <c:v>29.012039024777287</c:v>
                </c:pt>
                <c:pt idx="8">
                  <c:v>27.955794648744526</c:v>
                </c:pt>
                <c:pt idx="9">
                  <c:v>27.52430137232777</c:v>
                </c:pt>
                <c:pt idx="10">
                  <c:v>27.726037581774925</c:v>
                </c:pt>
                <c:pt idx="11">
                  <c:v>27.491927033003744</c:v>
                </c:pt>
                <c:pt idx="12">
                  <c:v>27.656558889083868</c:v>
                </c:pt>
                <c:pt idx="13">
                  <c:v>27.697793060993028</c:v>
                </c:pt>
                <c:pt idx="14">
                  <c:v>28.164126047142261</c:v>
                </c:pt>
                <c:pt idx="15">
                  <c:v>28.173145213370912</c:v>
                </c:pt>
                <c:pt idx="16">
                  <c:v>28.422530194018695</c:v>
                </c:pt>
                <c:pt idx="17">
                  <c:v>28.323835287197575</c:v>
                </c:pt>
                <c:pt idx="18">
                  <c:v>28.674666379890855</c:v>
                </c:pt>
                <c:pt idx="19">
                  <c:v>28.702201037474211</c:v>
                </c:pt>
                <c:pt idx="20">
                  <c:v>28.128940891704197</c:v>
                </c:pt>
                <c:pt idx="21">
                  <c:v>28.048731119861412</c:v>
                </c:pt>
                <c:pt idx="22">
                  <c:v>26.976395594623547</c:v>
                </c:pt>
                <c:pt idx="23">
                  <c:v>26.079356827348654</c:v>
                </c:pt>
                <c:pt idx="24">
                  <c:v>26.198868949460312</c:v>
                </c:pt>
                <c:pt idx="25">
                  <c:v>25.530010064819727</c:v>
                </c:pt>
                <c:pt idx="26">
                  <c:v>25.509966709887504</c:v>
                </c:pt>
              </c:numCache>
            </c:numRef>
          </c:val>
          <c:smooth val="0"/>
          <c:extLst>
            <c:ext xmlns:c16="http://schemas.microsoft.com/office/drawing/2014/chart" uri="{C3380CC4-5D6E-409C-BE32-E72D297353CC}">
              <c16:uniqueId val="{00000009-7A25-4880-8603-D9B74017941F}"/>
            </c:ext>
          </c:extLst>
        </c:ser>
        <c:dLbls>
          <c:showLegendKey val="0"/>
          <c:showVal val="0"/>
          <c:showCatName val="0"/>
          <c:showSerName val="0"/>
          <c:showPercent val="0"/>
          <c:showBubbleSize val="0"/>
        </c:dLbls>
        <c:smooth val="0"/>
        <c:axId val="481714920"/>
        <c:axId val="603080104"/>
      </c:lineChart>
      <c:dateAx>
        <c:axId val="481714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03080104"/>
        <c:crosses val="autoZero"/>
        <c:auto val="0"/>
        <c:lblOffset val="100"/>
        <c:baseTimeUnit val="days"/>
      </c:dateAx>
      <c:valAx>
        <c:axId val="603080104"/>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817149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agriculture!$B$173</c:f>
              <c:strCache>
                <c:ptCount val="1"/>
                <c:pt idx="0">
                  <c:v>Belgique</c:v>
                </c:pt>
              </c:strCache>
            </c:strRef>
          </c:tx>
          <c:spPr>
            <a:ln w="38100" cap="rnd">
              <a:solidFill>
                <a:srgbClr val="FF0000"/>
              </a:solidFill>
              <a:round/>
            </a:ln>
            <a:effectLst/>
          </c:spPr>
          <c:marker>
            <c:symbol val="none"/>
          </c:marker>
          <c:cat>
            <c:strRef>
              <c:f>agriculture!$C$168:$AB$168</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agriculture!$C$173:$AB$173</c:f>
              <c:numCache>
                <c:formatCode>0</c:formatCode>
                <c:ptCount val="26"/>
                <c:pt idx="0">
                  <c:v>15.63380093698696</c:v>
                </c:pt>
                <c:pt idx="1">
                  <c:v>16.982581618916825</c:v>
                </c:pt>
                <c:pt idx="2">
                  <c:v>16.74134684070394</c:v>
                </c:pt>
                <c:pt idx="3">
                  <c:v>17.435646058427455</c:v>
                </c:pt>
                <c:pt idx="4">
                  <c:v>17.335946522941235</c:v>
                </c:pt>
                <c:pt idx="5">
                  <c:v>18.689805688538438</c:v>
                </c:pt>
                <c:pt idx="6">
                  <c:v>18.123188558355615</c:v>
                </c:pt>
                <c:pt idx="7">
                  <c:v>18.853563836564447</c:v>
                </c:pt>
                <c:pt idx="8">
                  <c:v>19.215060100601693</c:v>
                </c:pt>
                <c:pt idx="9">
                  <c:v>20.323328962724954</c:v>
                </c:pt>
                <c:pt idx="10">
                  <c:v>20.668966865955191</c:v>
                </c:pt>
                <c:pt idx="11">
                  <c:v>22.265213291174351</c:v>
                </c:pt>
                <c:pt idx="12">
                  <c:v>22.197158301583151</c:v>
                </c:pt>
                <c:pt idx="13">
                  <c:v>24.107895064577338</c:v>
                </c:pt>
                <c:pt idx="14">
                  <c:v>21.871478527651963</c:v>
                </c:pt>
                <c:pt idx="15">
                  <c:v>22.930216082182074</c:v>
                </c:pt>
                <c:pt idx="16">
                  <c:v>26.21536209238652</c:v>
                </c:pt>
                <c:pt idx="17">
                  <c:v>23.295772936259851</c:v>
                </c:pt>
                <c:pt idx="18">
                  <c:v>24.208765473402476</c:v>
                </c:pt>
                <c:pt idx="19">
                  <c:v>21.719283642825527</c:v>
                </c:pt>
                <c:pt idx="20">
                  <c:v>22.474937384332677</c:v>
                </c:pt>
                <c:pt idx="21">
                  <c:v>21.352030435540858</c:v>
                </c:pt>
                <c:pt idx="22">
                  <c:v>21.285059637947285</c:v>
                </c:pt>
                <c:pt idx="23">
                  <c:v>20.813657589590221</c:v>
                </c:pt>
                <c:pt idx="24">
                  <c:v>23.713493836353106</c:v>
                </c:pt>
                <c:pt idx="25">
                  <c:v>24.392540062120336</c:v>
                </c:pt>
              </c:numCache>
            </c:numRef>
          </c:val>
          <c:smooth val="0"/>
          <c:extLst>
            <c:ext xmlns:c16="http://schemas.microsoft.com/office/drawing/2014/chart" uri="{C3380CC4-5D6E-409C-BE32-E72D297353CC}">
              <c16:uniqueId val="{00000000-9B1E-4770-8FD3-99C8FC461918}"/>
            </c:ext>
          </c:extLst>
        </c:ser>
        <c:ser>
          <c:idx val="1"/>
          <c:order val="1"/>
          <c:tx>
            <c:strRef>
              <c:f>agriculture!$B$169</c:f>
              <c:strCache>
                <c:ptCount val="1"/>
                <c:pt idx="0">
                  <c:v>Pays-Bas</c:v>
                </c:pt>
              </c:strCache>
            </c:strRef>
          </c:tx>
          <c:spPr>
            <a:ln w="28575" cap="rnd">
              <a:solidFill>
                <a:schemeClr val="accent2"/>
              </a:solidFill>
              <a:round/>
            </a:ln>
            <a:effectLst/>
          </c:spPr>
          <c:marker>
            <c:symbol val="none"/>
          </c:marker>
          <c:cat>
            <c:strRef>
              <c:f>agriculture!$C$168:$AB$168</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agriculture!$C$169:$AC$169</c:f>
              <c:numCache>
                <c:formatCode>0</c:formatCode>
                <c:ptCount val="27"/>
                <c:pt idx="0">
                  <c:v>23.538306910069945</c:v>
                </c:pt>
                <c:pt idx="1">
                  <c:v>22.109097978555702</c:v>
                </c:pt>
                <c:pt idx="2">
                  <c:v>21.835620228316216</c:v>
                </c:pt>
                <c:pt idx="3">
                  <c:v>22.1778694303908</c:v>
                </c:pt>
                <c:pt idx="4">
                  <c:v>24.146283131061132</c:v>
                </c:pt>
                <c:pt idx="5">
                  <c:v>25.619353576588658</c:v>
                </c:pt>
                <c:pt idx="6">
                  <c:v>26.153371430211671</c:v>
                </c:pt>
                <c:pt idx="7">
                  <c:v>27.041134654214424</c:v>
                </c:pt>
                <c:pt idx="8">
                  <c:v>28.163157514468868</c:v>
                </c:pt>
                <c:pt idx="9">
                  <c:v>29.014420009358123</c:v>
                </c:pt>
                <c:pt idx="10">
                  <c:v>30.196058628220829</c:v>
                </c:pt>
                <c:pt idx="11">
                  <c:v>30.632609337113681</c:v>
                </c:pt>
                <c:pt idx="12">
                  <c:v>30.839539344427791</c:v>
                </c:pt>
                <c:pt idx="13">
                  <c:v>31.327143033808088</c:v>
                </c:pt>
                <c:pt idx="14">
                  <c:v>31.877352365166256</c:v>
                </c:pt>
                <c:pt idx="15">
                  <c:v>33.154371884503242</c:v>
                </c:pt>
                <c:pt idx="16">
                  <c:v>34.607367328121654</c:v>
                </c:pt>
                <c:pt idx="17">
                  <c:v>34.603759448655246</c:v>
                </c:pt>
                <c:pt idx="18">
                  <c:v>34.318611963594961</c:v>
                </c:pt>
                <c:pt idx="19">
                  <c:v>33.851239010187783</c:v>
                </c:pt>
                <c:pt idx="20">
                  <c:v>34.109855615260877</c:v>
                </c:pt>
                <c:pt idx="21">
                  <c:v>35.426542059809293</c:v>
                </c:pt>
                <c:pt idx="22">
                  <c:v>36.555786381493235</c:v>
                </c:pt>
                <c:pt idx="23">
                  <c:v>37.311116112659008</c:v>
                </c:pt>
                <c:pt idx="24">
                  <c:v>37.001751568355346</c:v>
                </c:pt>
                <c:pt idx="25">
                  <c:v>36.108268708348696</c:v>
                </c:pt>
                <c:pt idx="26">
                  <c:v>36.109046737977231</c:v>
                </c:pt>
              </c:numCache>
            </c:numRef>
          </c:val>
          <c:smooth val="0"/>
          <c:extLst>
            <c:ext xmlns:c16="http://schemas.microsoft.com/office/drawing/2014/chart" uri="{C3380CC4-5D6E-409C-BE32-E72D297353CC}">
              <c16:uniqueId val="{00000001-9B1E-4770-8FD3-99C8FC461918}"/>
            </c:ext>
          </c:extLst>
        </c:ser>
        <c:ser>
          <c:idx val="2"/>
          <c:order val="2"/>
          <c:tx>
            <c:strRef>
              <c:f>agriculture!$B$170</c:f>
              <c:strCache>
                <c:ptCount val="1"/>
                <c:pt idx="0">
                  <c:v>Tchéquie</c:v>
                </c:pt>
              </c:strCache>
            </c:strRef>
          </c:tx>
          <c:spPr>
            <a:ln w="38100" cap="rnd">
              <a:solidFill>
                <a:schemeClr val="tx2">
                  <a:lumMod val="60000"/>
                  <a:lumOff val="40000"/>
                </a:schemeClr>
              </a:solidFill>
              <a:round/>
            </a:ln>
            <a:effectLst/>
          </c:spPr>
          <c:marker>
            <c:symbol val="none"/>
          </c:marker>
          <c:cat>
            <c:strRef>
              <c:f>agriculture!$C$168:$AB$168</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agriculture!$C$170:$AC$170</c:f>
              <c:numCache>
                <c:formatCode>0</c:formatCode>
                <c:ptCount val="27"/>
                <c:pt idx="0">
                  <c:v>23.984275764088302</c:v>
                </c:pt>
                <c:pt idx="1">
                  <c:v>26.383067382405564</c:v>
                </c:pt>
                <c:pt idx="2">
                  <c:v>27.840203664455284</c:v>
                </c:pt>
                <c:pt idx="3">
                  <c:v>26.440118112206594</c:v>
                </c:pt>
                <c:pt idx="4">
                  <c:v>28.669154228855721</c:v>
                </c:pt>
                <c:pt idx="5">
                  <c:v>29.654018238327808</c:v>
                </c:pt>
                <c:pt idx="6">
                  <c:v>29.670242064067256</c:v>
                </c:pt>
                <c:pt idx="7">
                  <c:v>32.911343518761683</c:v>
                </c:pt>
                <c:pt idx="8">
                  <c:v>36.130821880132331</c:v>
                </c:pt>
                <c:pt idx="9">
                  <c:v>28.243732923920128</c:v>
                </c:pt>
                <c:pt idx="10">
                  <c:v>28.963788597941445</c:v>
                </c:pt>
                <c:pt idx="11">
                  <c:v>39.238653001464129</c:v>
                </c:pt>
                <c:pt idx="12">
                  <c:v>34.536244476900031</c:v>
                </c:pt>
                <c:pt idx="13">
                  <c:v>39.424008427309751</c:v>
                </c:pt>
                <c:pt idx="14">
                  <c:v>37.979647980504708</c:v>
                </c:pt>
                <c:pt idx="15">
                  <c:v>44.48155814828754</c:v>
                </c:pt>
                <c:pt idx="16">
                  <c:v>37.427101200686103</c:v>
                </c:pt>
                <c:pt idx="17">
                  <c:v>33.676695863938093</c:v>
                </c:pt>
                <c:pt idx="18">
                  <c:v>38.498004477757235</c:v>
                </c:pt>
                <c:pt idx="19">
                  <c:v>39.374762561733952</c:v>
                </c:pt>
                <c:pt idx="20">
                  <c:v>42.98409481894268</c:v>
                </c:pt>
                <c:pt idx="21">
                  <c:v>43.847155701201579</c:v>
                </c:pt>
                <c:pt idx="22">
                  <c:v>45.573393081049971</c:v>
                </c:pt>
                <c:pt idx="23">
                  <c:v>42.16310556378253</c:v>
                </c:pt>
                <c:pt idx="24">
                  <c:v>30.3350045100795</c:v>
                </c:pt>
                <c:pt idx="25">
                  <c:v>30.945333800112451</c:v>
                </c:pt>
                <c:pt idx="26">
                  <c:v>30.482864221685823</c:v>
                </c:pt>
              </c:numCache>
            </c:numRef>
          </c:val>
          <c:smooth val="0"/>
          <c:extLst>
            <c:ext xmlns:c16="http://schemas.microsoft.com/office/drawing/2014/chart" uri="{C3380CC4-5D6E-409C-BE32-E72D297353CC}">
              <c16:uniqueId val="{00000002-9B1E-4770-8FD3-99C8FC461918}"/>
            </c:ext>
          </c:extLst>
        </c:ser>
        <c:ser>
          <c:idx val="3"/>
          <c:order val="3"/>
          <c:tx>
            <c:strRef>
              <c:f>agriculture!$B$171</c:f>
              <c:strCache>
                <c:ptCount val="1"/>
                <c:pt idx="0">
                  <c:v>Allemagne</c:v>
                </c:pt>
              </c:strCache>
            </c:strRef>
          </c:tx>
          <c:spPr>
            <a:ln w="28575" cap="rnd">
              <a:solidFill>
                <a:srgbClr val="0070C0"/>
              </a:solidFill>
              <a:round/>
            </a:ln>
            <a:effectLst/>
          </c:spPr>
          <c:marker>
            <c:symbol val="none"/>
          </c:marker>
          <c:cat>
            <c:strRef>
              <c:f>agriculture!$C$168:$AB$168</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agriculture!$C$171:$AC$171</c:f>
              <c:numCache>
                <c:formatCode>0</c:formatCode>
                <c:ptCount val="27"/>
                <c:pt idx="0">
                  <c:v>16.97018287801771</c:v>
                </c:pt>
                <c:pt idx="1">
                  <c:v>17.155335491652384</c:v>
                </c:pt>
                <c:pt idx="2">
                  <c:v>16.967129468002256</c:v>
                </c:pt>
                <c:pt idx="3">
                  <c:v>17.724695493661294</c:v>
                </c:pt>
                <c:pt idx="4">
                  <c:v>18.603899043996844</c:v>
                </c:pt>
                <c:pt idx="5">
                  <c:v>23.450757489278935</c:v>
                </c:pt>
                <c:pt idx="6">
                  <c:v>18.009264567615293</c:v>
                </c:pt>
                <c:pt idx="7">
                  <c:v>18.190614871529899</c:v>
                </c:pt>
                <c:pt idx="8">
                  <c:v>18.093074737716151</c:v>
                </c:pt>
                <c:pt idx="9">
                  <c:v>20.6304519376373</c:v>
                </c:pt>
                <c:pt idx="10">
                  <c:v>20.296292719825541</c:v>
                </c:pt>
                <c:pt idx="11">
                  <c:v>20.290639176065355</c:v>
                </c:pt>
                <c:pt idx="12">
                  <c:v>21.052850481237368</c:v>
                </c:pt>
                <c:pt idx="13">
                  <c:v>21.552439857959754</c:v>
                </c:pt>
                <c:pt idx="14">
                  <c:v>21.506302758033577</c:v>
                </c:pt>
                <c:pt idx="15">
                  <c:v>24.577838220740848</c:v>
                </c:pt>
                <c:pt idx="16">
                  <c:v>21.797196271630259</c:v>
                </c:pt>
                <c:pt idx="17">
                  <c:v>23.117072821529575</c:v>
                </c:pt>
                <c:pt idx="18">
                  <c:v>25.123235370366007</c:v>
                </c:pt>
                <c:pt idx="19">
                  <c:v>22.066106943262838</c:v>
                </c:pt>
                <c:pt idx="20">
                  <c:v>24.791105267198262</c:v>
                </c:pt>
                <c:pt idx="21">
                  <c:v>25.885250019560122</c:v>
                </c:pt>
                <c:pt idx="22">
                  <c:v>30.302792234757085</c:v>
                </c:pt>
                <c:pt idx="23">
                  <c:v>31.680870420913866</c:v>
                </c:pt>
                <c:pt idx="24">
                  <c:v>28.414913366987157</c:v>
                </c:pt>
                <c:pt idx="25">
                  <c:v>28.775919604035156</c:v>
                </c:pt>
                <c:pt idx="26">
                  <c:v>29.30500737745114</c:v>
                </c:pt>
              </c:numCache>
            </c:numRef>
          </c:val>
          <c:smooth val="0"/>
          <c:extLst>
            <c:ext xmlns:c16="http://schemas.microsoft.com/office/drawing/2014/chart" uri="{C3380CC4-5D6E-409C-BE32-E72D297353CC}">
              <c16:uniqueId val="{00000003-9B1E-4770-8FD3-99C8FC461918}"/>
            </c:ext>
          </c:extLst>
        </c:ser>
        <c:ser>
          <c:idx val="5"/>
          <c:order val="4"/>
          <c:tx>
            <c:strRef>
              <c:f>agriculture!$B$174</c:f>
              <c:strCache>
                <c:ptCount val="1"/>
                <c:pt idx="0">
                  <c:v>Espagne</c:v>
                </c:pt>
              </c:strCache>
            </c:strRef>
          </c:tx>
          <c:spPr>
            <a:ln w="38100" cap="rnd">
              <a:solidFill>
                <a:srgbClr val="FFFF00"/>
              </a:solidFill>
              <a:round/>
            </a:ln>
            <a:effectLst/>
          </c:spPr>
          <c:marker>
            <c:symbol val="none"/>
          </c:marker>
          <c:cat>
            <c:strRef>
              <c:f>agriculture!$C$168:$AB$168</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agriculture!$C$174:$AC$174</c:f>
              <c:numCache>
                <c:formatCode>0</c:formatCode>
                <c:ptCount val="27"/>
                <c:pt idx="0">
                  <c:v>12.791913198995639</c:v>
                </c:pt>
                <c:pt idx="1">
                  <c:v>14.061369929567674</c:v>
                </c:pt>
                <c:pt idx="2">
                  <c:v>13.821662205548787</c:v>
                </c:pt>
                <c:pt idx="3">
                  <c:v>14.125670488806014</c:v>
                </c:pt>
                <c:pt idx="4">
                  <c:v>14.357774171759939</c:v>
                </c:pt>
                <c:pt idx="5">
                  <c:v>14.461607698315001</c:v>
                </c:pt>
                <c:pt idx="6">
                  <c:v>13.75857522309912</c:v>
                </c:pt>
                <c:pt idx="7">
                  <c:v>15.423606751117184</c:v>
                </c:pt>
                <c:pt idx="8">
                  <c:v>17.01107439112155</c:v>
                </c:pt>
                <c:pt idx="9">
                  <c:v>17.261260818253344</c:v>
                </c:pt>
                <c:pt idx="10">
                  <c:v>17.460454163335296</c:v>
                </c:pt>
                <c:pt idx="11">
                  <c:v>17.962007460863973</c:v>
                </c:pt>
                <c:pt idx="12">
                  <c:v>19.124779217796466</c:v>
                </c:pt>
                <c:pt idx="13">
                  <c:v>17.810199833667092</c:v>
                </c:pt>
                <c:pt idx="14">
                  <c:v>20.635849212083901</c:v>
                </c:pt>
                <c:pt idx="15">
                  <c:v>20.39062803188806</c:v>
                </c:pt>
                <c:pt idx="16">
                  <c:v>21.392312776380965</c:v>
                </c:pt>
                <c:pt idx="17">
                  <c:v>21.477207714251676</c:v>
                </c:pt>
                <c:pt idx="18">
                  <c:v>20.268328448563341</c:v>
                </c:pt>
                <c:pt idx="19">
                  <c:v>21.391005326680599</c:v>
                </c:pt>
                <c:pt idx="20">
                  <c:v>21.291649133798902</c:v>
                </c:pt>
                <c:pt idx="21">
                  <c:v>21.510429599773985</c:v>
                </c:pt>
                <c:pt idx="22">
                  <c:v>22.214053457598283</c:v>
                </c:pt>
                <c:pt idx="23">
                  <c:v>18.924658460706073</c:v>
                </c:pt>
                <c:pt idx="24">
                  <c:v>19.996697387412347</c:v>
                </c:pt>
                <c:pt idx="25">
                  <c:v>22.82762435107945</c:v>
                </c:pt>
                <c:pt idx="26">
                  <c:v>22.98753675816862</c:v>
                </c:pt>
              </c:numCache>
            </c:numRef>
          </c:val>
          <c:smooth val="0"/>
          <c:extLst>
            <c:ext xmlns:c16="http://schemas.microsoft.com/office/drawing/2014/chart" uri="{C3380CC4-5D6E-409C-BE32-E72D297353CC}">
              <c16:uniqueId val="{00000005-9B1E-4770-8FD3-99C8FC461918}"/>
            </c:ext>
          </c:extLst>
        </c:ser>
        <c:ser>
          <c:idx val="6"/>
          <c:order val="5"/>
          <c:tx>
            <c:strRef>
              <c:f>agriculture!$B$175</c:f>
              <c:strCache>
                <c:ptCount val="1"/>
                <c:pt idx="0">
                  <c:v>France</c:v>
                </c:pt>
              </c:strCache>
            </c:strRef>
          </c:tx>
          <c:spPr>
            <a:ln w="38100" cap="rnd">
              <a:solidFill>
                <a:sysClr val="windowText" lastClr="000000"/>
              </a:solidFill>
              <a:round/>
            </a:ln>
            <a:effectLst/>
          </c:spPr>
          <c:marker>
            <c:symbol val="none"/>
          </c:marker>
          <c:cat>
            <c:strRef>
              <c:f>agriculture!$C$168:$AB$168</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agriculture!$C$175:$AC$175</c:f>
              <c:numCache>
                <c:formatCode>0</c:formatCode>
                <c:ptCount val="27"/>
                <c:pt idx="0">
                  <c:v>15.505895688040177</c:v>
                </c:pt>
                <c:pt idx="1">
                  <c:v>15.107468876285102</c:v>
                </c:pt>
                <c:pt idx="2">
                  <c:v>15.10606983707409</c:v>
                </c:pt>
                <c:pt idx="3">
                  <c:v>16.825312902921475</c:v>
                </c:pt>
                <c:pt idx="4">
                  <c:v>14.369118604839192</c:v>
                </c:pt>
                <c:pt idx="5">
                  <c:v>17.570885923536679</c:v>
                </c:pt>
                <c:pt idx="6">
                  <c:v>16.716576925635561</c:v>
                </c:pt>
                <c:pt idx="7">
                  <c:v>16.980948638490389</c:v>
                </c:pt>
                <c:pt idx="8">
                  <c:v>17.331015363096327</c:v>
                </c:pt>
                <c:pt idx="9">
                  <c:v>19.020872086480473</c:v>
                </c:pt>
                <c:pt idx="10">
                  <c:v>20.491392764471811</c:v>
                </c:pt>
                <c:pt idx="11">
                  <c:v>20.233109096559943</c:v>
                </c:pt>
                <c:pt idx="12">
                  <c:v>21.625887786263544</c:v>
                </c:pt>
                <c:pt idx="13">
                  <c:v>19.868093215845921</c:v>
                </c:pt>
                <c:pt idx="14">
                  <c:v>19.793156857139628</c:v>
                </c:pt>
                <c:pt idx="15">
                  <c:v>23.168140500070223</c:v>
                </c:pt>
                <c:pt idx="16">
                  <c:v>23.56686994927388</c:v>
                </c:pt>
                <c:pt idx="17">
                  <c:v>20.681968377954011</c:v>
                </c:pt>
                <c:pt idx="18">
                  <c:v>22.772633487419206</c:v>
                </c:pt>
                <c:pt idx="19">
                  <c:v>23.750740365692884</c:v>
                </c:pt>
                <c:pt idx="20">
                  <c:v>23.624166908894608</c:v>
                </c:pt>
                <c:pt idx="21">
                  <c:v>22.879978591137352</c:v>
                </c:pt>
                <c:pt idx="22">
                  <c:v>21.996743275669566</c:v>
                </c:pt>
                <c:pt idx="23">
                  <c:v>23.752698856877661</c:v>
                </c:pt>
                <c:pt idx="24">
                  <c:v>24.111811086674095</c:v>
                </c:pt>
                <c:pt idx="25">
                  <c:v>20.671076244395426</c:v>
                </c:pt>
                <c:pt idx="26">
                  <c:v>22.677715529769809</c:v>
                </c:pt>
              </c:numCache>
            </c:numRef>
          </c:val>
          <c:smooth val="0"/>
          <c:extLst>
            <c:ext xmlns:c16="http://schemas.microsoft.com/office/drawing/2014/chart" uri="{C3380CC4-5D6E-409C-BE32-E72D297353CC}">
              <c16:uniqueId val="{00000006-9B1E-4770-8FD3-99C8FC461918}"/>
            </c:ext>
          </c:extLst>
        </c:ser>
        <c:ser>
          <c:idx val="7"/>
          <c:order val="6"/>
          <c:tx>
            <c:strRef>
              <c:f>agriculture!$B$176</c:f>
              <c:strCache>
                <c:ptCount val="1"/>
                <c:pt idx="0">
                  <c:v>Zone euro</c:v>
                </c:pt>
              </c:strCache>
            </c:strRef>
          </c:tx>
          <c:spPr>
            <a:ln w="38100" cap="rnd">
              <a:solidFill>
                <a:sysClr val="windowText" lastClr="000000"/>
              </a:solidFill>
              <a:prstDash val="sysDot"/>
              <a:round/>
            </a:ln>
            <a:effectLst/>
          </c:spPr>
          <c:marker>
            <c:symbol val="none"/>
          </c:marker>
          <c:cat>
            <c:strRef>
              <c:f>agriculture!$C$168:$AB$168</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agriculture!$C$176:$AC$176</c:f>
              <c:numCache>
                <c:formatCode>0</c:formatCode>
                <c:ptCount val="27"/>
                <c:pt idx="0">
                  <c:v>10.246266752885251</c:v>
                </c:pt>
                <c:pt idx="1">
                  <c:v>10.610470773954976</c:v>
                </c:pt>
                <c:pt idx="2">
                  <c:v>10.543496289106942</c:v>
                </c:pt>
                <c:pt idx="3">
                  <c:v>10.90127053476302</c:v>
                </c:pt>
                <c:pt idx="4">
                  <c:v>10.677376435920566</c:v>
                </c:pt>
                <c:pt idx="5">
                  <c:v>12.151035257760135</c:v>
                </c:pt>
                <c:pt idx="6">
                  <c:v>11.456451792924438</c:v>
                </c:pt>
                <c:pt idx="7">
                  <c:v>11.668504752644331</c:v>
                </c:pt>
                <c:pt idx="8">
                  <c:v>12.194250376611665</c:v>
                </c:pt>
                <c:pt idx="9">
                  <c:v>13.065681991298616</c:v>
                </c:pt>
                <c:pt idx="10">
                  <c:v>13.283083374267523</c:v>
                </c:pt>
                <c:pt idx="11">
                  <c:v>13.472388092581864</c:v>
                </c:pt>
                <c:pt idx="12">
                  <c:v>14.198649704434724</c:v>
                </c:pt>
                <c:pt idx="13">
                  <c:v>13.910890340658067</c:v>
                </c:pt>
                <c:pt idx="14">
                  <c:v>14.242707427142237</c:v>
                </c:pt>
                <c:pt idx="15">
                  <c:v>15.208718983125943</c:v>
                </c:pt>
                <c:pt idx="16">
                  <c:v>15.45832627430311</c:v>
                </c:pt>
                <c:pt idx="17">
                  <c:v>15.312083672571184</c:v>
                </c:pt>
                <c:pt idx="18">
                  <c:v>15.568045464474752</c:v>
                </c:pt>
                <c:pt idx="19">
                  <c:v>15.634548232213007</c:v>
                </c:pt>
                <c:pt idx="20">
                  <c:v>16.432119011888197</c:v>
                </c:pt>
                <c:pt idx="21">
                  <c:v>16.436050967460563</c:v>
                </c:pt>
                <c:pt idx="22">
                  <c:v>16.828733453731825</c:v>
                </c:pt>
                <c:pt idx="23">
                  <c:v>16.933740427825864</c:v>
                </c:pt>
                <c:pt idx="24">
                  <c:v>16.706615896690977</c:v>
                </c:pt>
                <c:pt idx="25">
                  <c:v>16.81780845136532</c:v>
                </c:pt>
                <c:pt idx="26">
                  <c:v>17.499756473064735</c:v>
                </c:pt>
              </c:numCache>
            </c:numRef>
          </c:val>
          <c:smooth val="0"/>
          <c:extLst>
            <c:ext xmlns:c16="http://schemas.microsoft.com/office/drawing/2014/chart" uri="{C3380CC4-5D6E-409C-BE32-E72D297353CC}">
              <c16:uniqueId val="{00000007-9B1E-4770-8FD3-99C8FC461918}"/>
            </c:ext>
          </c:extLst>
        </c:ser>
        <c:ser>
          <c:idx val="8"/>
          <c:order val="7"/>
          <c:tx>
            <c:strRef>
              <c:f>agriculture!$B$177</c:f>
              <c:strCache>
                <c:ptCount val="1"/>
                <c:pt idx="0">
                  <c:v>Italie</c:v>
                </c:pt>
              </c:strCache>
            </c:strRef>
          </c:tx>
          <c:spPr>
            <a:ln w="38100" cap="rnd">
              <a:solidFill>
                <a:srgbClr val="00B050"/>
              </a:solidFill>
              <a:round/>
            </a:ln>
            <a:effectLst/>
          </c:spPr>
          <c:marker>
            <c:symbol val="none"/>
          </c:marker>
          <c:cat>
            <c:strRef>
              <c:f>agriculture!$C$168:$AB$168</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agriculture!$C$177:$AC$177</c:f>
              <c:numCache>
                <c:formatCode>0</c:formatCode>
                <c:ptCount val="27"/>
                <c:pt idx="0">
                  <c:v>13.924829003017388</c:v>
                </c:pt>
                <c:pt idx="1">
                  <c:v>15.107328614699753</c:v>
                </c:pt>
                <c:pt idx="2">
                  <c:v>14.241418054844372</c:v>
                </c:pt>
                <c:pt idx="3">
                  <c:v>13.877249157973722</c:v>
                </c:pt>
                <c:pt idx="4">
                  <c:v>13.640442538271508</c:v>
                </c:pt>
                <c:pt idx="5">
                  <c:v>14.964477743793459</c:v>
                </c:pt>
                <c:pt idx="6">
                  <c:v>14.504134692280207</c:v>
                </c:pt>
                <c:pt idx="7">
                  <c:v>14.220232447319477</c:v>
                </c:pt>
                <c:pt idx="8">
                  <c:v>14.563926458517113</c:v>
                </c:pt>
                <c:pt idx="9">
                  <c:v>15.539149062064148</c:v>
                </c:pt>
                <c:pt idx="10">
                  <c:v>15.721249602109951</c:v>
                </c:pt>
                <c:pt idx="11">
                  <c:v>15.921556989658292</c:v>
                </c:pt>
                <c:pt idx="12">
                  <c:v>16.547707769038599</c:v>
                </c:pt>
                <c:pt idx="13">
                  <c:v>16.451206293620547</c:v>
                </c:pt>
                <c:pt idx="14">
                  <c:v>16.705799264038305</c:v>
                </c:pt>
                <c:pt idx="15">
                  <c:v>16.050106339576914</c:v>
                </c:pt>
                <c:pt idx="16">
                  <c:v>16.487162912502278</c:v>
                </c:pt>
                <c:pt idx="17">
                  <c:v>16.022292045184333</c:v>
                </c:pt>
                <c:pt idx="18">
                  <c:v>15.697728662803355</c:v>
                </c:pt>
                <c:pt idx="19">
                  <c:v>15.711378639922543</c:v>
                </c:pt>
                <c:pt idx="20">
                  <c:v>15.580892476474055</c:v>
                </c:pt>
                <c:pt idx="21">
                  <c:v>15.625647568442675</c:v>
                </c:pt>
                <c:pt idx="22">
                  <c:v>15.091476167692365</c:v>
                </c:pt>
                <c:pt idx="23">
                  <c:v>15.399467890036837</c:v>
                </c:pt>
                <c:pt idx="24">
                  <c:v>14.366852787982099</c:v>
                </c:pt>
                <c:pt idx="25">
                  <c:v>14.703719059833086</c:v>
                </c:pt>
                <c:pt idx="26">
                  <c:v>14.726664426142243</c:v>
                </c:pt>
              </c:numCache>
            </c:numRef>
          </c:val>
          <c:smooth val="0"/>
          <c:extLst>
            <c:ext xmlns:c16="http://schemas.microsoft.com/office/drawing/2014/chart" uri="{C3380CC4-5D6E-409C-BE32-E72D297353CC}">
              <c16:uniqueId val="{00000008-9B1E-4770-8FD3-99C8FC461918}"/>
            </c:ext>
          </c:extLst>
        </c:ser>
        <c:ser>
          <c:idx val="9"/>
          <c:order val="8"/>
          <c:tx>
            <c:strRef>
              <c:f>agriculture!$B$178</c:f>
              <c:strCache>
                <c:ptCount val="1"/>
                <c:pt idx="0">
                  <c:v>U. E. - 27 pays </c:v>
                </c:pt>
              </c:strCache>
            </c:strRef>
          </c:tx>
          <c:spPr>
            <a:ln w="38100" cap="rnd">
              <a:solidFill>
                <a:schemeClr val="tx1"/>
              </a:solidFill>
              <a:prstDash val="dash"/>
              <a:round/>
            </a:ln>
            <a:effectLst/>
          </c:spPr>
          <c:marker>
            <c:symbol val="none"/>
          </c:marker>
          <c:cat>
            <c:strRef>
              <c:f>agriculture!$C$168:$AB$168</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agriculture!$C$178:$AC$178</c:f>
              <c:numCache>
                <c:formatCode>0</c:formatCode>
                <c:ptCount val="27"/>
                <c:pt idx="0">
                  <c:v>6.0979225095483995</c:v>
                </c:pt>
                <c:pt idx="1">
                  <c:v>6.3674720839466099</c:v>
                </c:pt>
                <c:pt idx="2">
                  <c:v>6.4327258410404458</c:v>
                </c:pt>
                <c:pt idx="3">
                  <c:v>7.1202728806415641</c:v>
                </c:pt>
                <c:pt idx="4">
                  <c:v>7.1088616487642247</c:v>
                </c:pt>
                <c:pt idx="5">
                  <c:v>8.316612731453251</c:v>
                </c:pt>
                <c:pt idx="6">
                  <c:v>7.8111821584019854</c:v>
                </c:pt>
                <c:pt idx="7">
                  <c:v>8.0874155811242296</c:v>
                </c:pt>
                <c:pt idx="8">
                  <c:v>8.3008479391889498</c:v>
                </c:pt>
                <c:pt idx="9">
                  <c:v>8.8890337539145854</c:v>
                </c:pt>
                <c:pt idx="10">
                  <c:v>9.2006727514097744</c:v>
                </c:pt>
                <c:pt idx="11">
                  <c:v>9.2423119347869278</c:v>
                </c:pt>
                <c:pt idx="12">
                  <c:v>9.8721811965851849</c:v>
                </c:pt>
                <c:pt idx="13">
                  <c:v>9.4845825573501035</c:v>
                </c:pt>
                <c:pt idx="14">
                  <c:v>9.936062438110266</c:v>
                </c:pt>
                <c:pt idx="15">
                  <c:v>10.689727049865233</c:v>
                </c:pt>
                <c:pt idx="16">
                  <c:v>10.929658395547131</c:v>
                </c:pt>
                <c:pt idx="17">
                  <c:v>11.202700660993084</c:v>
                </c:pt>
                <c:pt idx="18">
                  <c:v>11.548966544373302</c:v>
                </c:pt>
                <c:pt idx="19">
                  <c:v>11.706725307906272</c:v>
                </c:pt>
                <c:pt idx="20">
                  <c:v>12.357848612597079</c:v>
                </c:pt>
                <c:pt idx="21">
                  <c:v>12.384534817940448</c:v>
                </c:pt>
                <c:pt idx="22">
                  <c:v>12.446506200593506</c:v>
                </c:pt>
                <c:pt idx="23">
                  <c:v>12.387470340343652</c:v>
                </c:pt>
                <c:pt idx="24">
                  <c:v>12.611926145205597</c:v>
                </c:pt>
                <c:pt idx="25">
                  <c:v>13.141578644714327</c:v>
                </c:pt>
                <c:pt idx="26">
                  <c:v>14.034754591415128</c:v>
                </c:pt>
              </c:numCache>
            </c:numRef>
          </c:val>
          <c:smooth val="0"/>
          <c:extLst>
            <c:ext xmlns:c16="http://schemas.microsoft.com/office/drawing/2014/chart" uri="{C3380CC4-5D6E-409C-BE32-E72D297353CC}">
              <c16:uniqueId val="{00000009-9B1E-4770-8FD3-99C8FC461918}"/>
            </c:ext>
          </c:extLst>
        </c:ser>
        <c:dLbls>
          <c:showLegendKey val="0"/>
          <c:showVal val="0"/>
          <c:showCatName val="0"/>
          <c:showSerName val="0"/>
          <c:showPercent val="0"/>
          <c:showBubbleSize val="0"/>
        </c:dLbls>
        <c:smooth val="0"/>
        <c:axId val="481714920"/>
        <c:axId val="603080104"/>
      </c:lineChart>
      <c:catAx>
        <c:axId val="481714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03080104"/>
        <c:crosses val="autoZero"/>
        <c:auto val="1"/>
        <c:lblAlgn val="ctr"/>
        <c:lblOffset val="100"/>
        <c:noMultiLvlLbl val="0"/>
      </c:catAx>
      <c:valAx>
        <c:axId val="603080104"/>
        <c:scaling>
          <c:orientation val="minMax"/>
          <c:max val="50"/>
          <c:min val="5"/>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817149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609095</xdr:colOff>
      <xdr:row>3</xdr:row>
      <xdr:rowOff>57150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2192000" cy="628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178</xdr:row>
      <xdr:rowOff>166687</xdr:rowOff>
    </xdr:from>
    <xdr:to>
      <xdr:col>7</xdr:col>
      <xdr:colOff>1</xdr:colOff>
      <xdr:row>207</xdr:row>
      <xdr:rowOff>123825</xdr:rowOff>
    </xdr:to>
    <xdr:graphicFrame macro="">
      <xdr:nvGraphicFramePr>
        <xdr:cNvPr id="2" name="Graphique 1">
          <a:extLst>
            <a:ext uri="{FF2B5EF4-FFF2-40B4-BE49-F238E27FC236}">
              <a16:creationId xmlns:a16="http://schemas.microsoft.com/office/drawing/2014/main" id="{320B8734-765D-4072-A47D-6B43845040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647699</xdr:colOff>
      <xdr:row>178</xdr:row>
      <xdr:rowOff>147637</xdr:rowOff>
    </xdr:from>
    <xdr:to>
      <xdr:col>5</xdr:col>
      <xdr:colOff>581024</xdr:colOff>
      <xdr:row>200</xdr:row>
      <xdr:rowOff>142875</xdr:rowOff>
    </xdr:to>
    <xdr:graphicFrame macro="">
      <xdr:nvGraphicFramePr>
        <xdr:cNvPr id="2" name="Graphique 1">
          <a:extLst>
            <a:ext uri="{FF2B5EF4-FFF2-40B4-BE49-F238E27FC236}">
              <a16:creationId xmlns:a16="http://schemas.microsoft.com/office/drawing/2014/main" id="{7238613F-3EC0-40C4-A301-29332A0EE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c.europa.eu/eurostat/databrowser/view/nama_10_a10__custom_14941360/default/table" TargetMode="External"/><Relationship Id="rId1" Type="http://schemas.openxmlformats.org/officeDocument/2006/relationships/hyperlink" Target="https://ec.europa.eu/eurostat/databrowser/product/page/nama_10_a10__custom_14941360"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O24"/>
  <sheetViews>
    <sheetView showGridLines="0" workbookViewId="0">
      <selection activeCell="J147" sqref="J147"/>
    </sheetView>
  </sheetViews>
  <sheetFormatPr baseColWidth="10" defaultColWidth="9.140625" defaultRowHeight="15" x14ac:dyDescent="0.25"/>
  <cols>
    <col min="1" max="1" width="19.85546875" customWidth="1"/>
    <col min="2" max="2" width="9.42578125" customWidth="1"/>
    <col min="3" max="3" width="26.85546875" customWidth="1"/>
    <col min="4" max="4" width="28.140625" customWidth="1"/>
    <col min="5" max="5" width="89.42578125" customWidth="1"/>
    <col min="6" max="6" width="40.5703125" customWidth="1"/>
  </cols>
  <sheetData>
    <row r="6" spans="1:15" x14ac:dyDescent="0.25">
      <c r="A6" s="11" t="s">
        <v>0</v>
      </c>
    </row>
    <row r="7" spans="1:15" x14ac:dyDescent="0.25">
      <c r="A7" s="14" t="s">
        <v>1</v>
      </c>
      <c r="B7" s="14" t="s">
        <v>2</v>
      </c>
    </row>
    <row r="8" spans="1:15" ht="42.75" customHeight="1" x14ac:dyDescent="0.25">
      <c r="A8" s="12" t="s">
        <v>3</v>
      </c>
      <c r="B8" s="155" t="s">
        <v>4</v>
      </c>
      <c r="C8" s="156"/>
      <c r="D8" s="156"/>
      <c r="E8" s="156"/>
      <c r="F8" s="156"/>
      <c r="G8" s="156"/>
      <c r="H8" s="156"/>
      <c r="I8" s="156"/>
      <c r="J8" s="156"/>
      <c r="K8" s="156"/>
      <c r="L8" s="156"/>
      <c r="M8" s="156"/>
      <c r="N8" s="156"/>
      <c r="O8" s="156"/>
    </row>
    <row r="10" spans="1:15" x14ac:dyDescent="0.25">
      <c r="A10" s="2" t="s">
        <v>5</v>
      </c>
      <c r="D10" s="2" t="s">
        <v>6</v>
      </c>
    </row>
    <row r="11" spans="1:15" x14ac:dyDescent="0.25">
      <c r="A11" s="2" t="s">
        <v>7</v>
      </c>
      <c r="D11" s="2" t="s">
        <v>8</v>
      </c>
    </row>
    <row r="13" spans="1:15" x14ac:dyDescent="0.25">
      <c r="B13" s="1" t="s">
        <v>9</v>
      </c>
    </row>
    <row r="14" spans="1:15" x14ac:dyDescent="0.25">
      <c r="C14" s="2" t="s">
        <v>10</v>
      </c>
    </row>
    <row r="15" spans="1:15" x14ac:dyDescent="0.25">
      <c r="B15" s="11" t="s">
        <v>11</v>
      </c>
      <c r="C15" s="11" t="s">
        <v>12</v>
      </c>
      <c r="D15" s="11" t="s">
        <v>13</v>
      </c>
      <c r="E15" s="11" t="s">
        <v>14</v>
      </c>
      <c r="F15" s="11" t="s">
        <v>15</v>
      </c>
    </row>
    <row r="16" spans="1:15" x14ac:dyDescent="0.25">
      <c r="B16" s="15" t="s">
        <v>16</v>
      </c>
      <c r="C16" s="2" t="s">
        <v>17</v>
      </c>
      <c r="D16" s="2" t="s">
        <v>18</v>
      </c>
      <c r="E16" s="2" t="s">
        <v>19</v>
      </c>
      <c r="F16" s="2" t="s">
        <v>20</v>
      </c>
    </row>
    <row r="17" spans="2:6" x14ac:dyDescent="0.25">
      <c r="B17" s="14" t="s">
        <v>21</v>
      </c>
      <c r="C17" s="13" t="s">
        <v>17</v>
      </c>
      <c r="D17" s="13" t="s">
        <v>18</v>
      </c>
      <c r="E17" s="13" t="s">
        <v>22</v>
      </c>
      <c r="F17" s="13" t="s">
        <v>20</v>
      </c>
    </row>
    <row r="18" spans="2:6" x14ac:dyDescent="0.25">
      <c r="B18" s="15" t="s">
        <v>23</v>
      </c>
      <c r="C18" s="2" t="s">
        <v>17</v>
      </c>
      <c r="D18" s="2" t="s">
        <v>18</v>
      </c>
      <c r="E18" s="2" t="s">
        <v>24</v>
      </c>
      <c r="F18" s="2" t="s">
        <v>20</v>
      </c>
    </row>
    <row r="19" spans="2:6" x14ac:dyDescent="0.25">
      <c r="B19" s="14" t="s">
        <v>25</v>
      </c>
      <c r="C19" s="13" t="s">
        <v>17</v>
      </c>
      <c r="D19" s="13" t="s">
        <v>18</v>
      </c>
      <c r="E19" s="13" t="s">
        <v>26</v>
      </c>
      <c r="F19" s="13" t="s">
        <v>20</v>
      </c>
    </row>
    <row r="20" spans="2:6" x14ac:dyDescent="0.25">
      <c r="B20" s="15" t="s">
        <v>27</v>
      </c>
      <c r="C20" s="2" t="s">
        <v>17</v>
      </c>
      <c r="D20" s="2" t="s">
        <v>18</v>
      </c>
      <c r="E20" s="2" t="s">
        <v>28</v>
      </c>
      <c r="F20" s="2" t="s">
        <v>20</v>
      </c>
    </row>
    <row r="21" spans="2:6" x14ac:dyDescent="0.25">
      <c r="B21" s="14" t="s">
        <v>29</v>
      </c>
      <c r="C21" s="13" t="s">
        <v>17</v>
      </c>
      <c r="D21" s="13" t="s">
        <v>18</v>
      </c>
      <c r="E21" s="13" t="s">
        <v>30</v>
      </c>
      <c r="F21" s="13" t="s">
        <v>20</v>
      </c>
    </row>
    <row r="22" spans="2:6" x14ac:dyDescent="0.25">
      <c r="B22" s="15" t="s">
        <v>31</v>
      </c>
      <c r="C22" s="2" t="s">
        <v>17</v>
      </c>
      <c r="D22" s="2" t="s">
        <v>18</v>
      </c>
      <c r="E22" s="2" t="s">
        <v>32</v>
      </c>
      <c r="F22" s="2" t="s">
        <v>20</v>
      </c>
    </row>
    <row r="23" spans="2:6" x14ac:dyDescent="0.25">
      <c r="B23" s="14" t="s">
        <v>33</v>
      </c>
      <c r="C23" s="13" t="s">
        <v>17</v>
      </c>
      <c r="D23" s="13" t="s">
        <v>18</v>
      </c>
      <c r="E23" s="13" t="s">
        <v>34</v>
      </c>
      <c r="F23" s="13" t="s">
        <v>20</v>
      </c>
    </row>
    <row r="24" spans="2:6" x14ac:dyDescent="0.25">
      <c r="B24" s="15" t="s">
        <v>35</v>
      </c>
      <c r="C24" s="2" t="s">
        <v>17</v>
      </c>
      <c r="D24" s="2" t="s">
        <v>18</v>
      </c>
      <c r="E24" s="2" t="s">
        <v>36</v>
      </c>
      <c r="F24" s="2" t="s">
        <v>20</v>
      </c>
    </row>
  </sheetData>
  <mergeCells count="1">
    <mergeCell ref="B8:O8"/>
  </mergeCells>
  <hyperlinks>
    <hyperlink ref="A7" r:id="rId1" xr:uid="{00000000-0004-0000-0000-000000000000}"/>
    <hyperlink ref="B7" r:id="rId2" xr:uid="{00000000-0004-0000-0000-000001000000}"/>
    <hyperlink ref="B16" location="'Feuille 1'!A1" display="Feuille 1" xr:uid="{00000000-0004-0000-0000-000002000000}"/>
    <hyperlink ref="B17" location="'Feuille 2'!A1" display="Feuille 2" xr:uid="{00000000-0004-0000-0000-000003000000}"/>
    <hyperlink ref="B18" location="'Feuille 3'!A1" display="Feuille 3" xr:uid="{00000000-0004-0000-0000-000004000000}"/>
    <hyperlink ref="B19" location="'Feuille 4'!A1" display="Feuille 4" xr:uid="{00000000-0004-0000-0000-000005000000}"/>
    <hyperlink ref="B20" location="'Feuille 5'!A1" display="Feuille 5" xr:uid="{00000000-0004-0000-0000-000006000000}"/>
    <hyperlink ref="B21" location="'Feuille 6'!A1" display="Feuille 6" xr:uid="{00000000-0004-0000-0000-000007000000}"/>
    <hyperlink ref="B22" location="'Feuille 7'!A1" display="Feuille 7" xr:uid="{00000000-0004-0000-0000-000008000000}"/>
    <hyperlink ref="B23" location="'Feuille 8'!A1" display="Feuille 8" xr:uid="{00000000-0004-0000-0000-000009000000}"/>
    <hyperlink ref="B24" location="'Feuille 9'!A1" display="Feuille 9" xr:uid="{00000000-0004-0000-0000-00000A000000}"/>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C151"/>
  <sheetViews>
    <sheetView topLeftCell="A124" workbookViewId="0">
      <selection activeCell="L140" sqref="L140"/>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2:29" ht="15" x14ac:dyDescent="0.25">
      <c r="B1" s="3" t="s">
        <v>126</v>
      </c>
    </row>
    <row r="2" spans="2:29" ht="15" x14ac:dyDescent="0.25">
      <c r="B2" s="2" t="s">
        <v>127</v>
      </c>
    </row>
    <row r="3" spans="2:29" ht="15" x14ac:dyDescent="0.25">
      <c r="B3" s="2" t="s">
        <v>128</v>
      </c>
    </row>
    <row r="4" spans="2:29" ht="11.45" customHeight="1" x14ac:dyDescent="0.25">
      <c r="B4" s="2" t="s">
        <v>20</v>
      </c>
    </row>
    <row r="5" spans="2:29" ht="15" x14ac:dyDescent="0.25">
      <c r="B5" s="1" t="s">
        <v>12</v>
      </c>
    </row>
    <row r="6" spans="2:29" ht="15" x14ac:dyDescent="0.25">
      <c r="B6" s="1" t="s">
        <v>13</v>
      </c>
    </row>
    <row r="7" spans="2:29" ht="15" x14ac:dyDescent="0.25">
      <c r="B7" s="1" t="s">
        <v>14</v>
      </c>
    </row>
    <row r="8" spans="2:29" ht="15" x14ac:dyDescent="0.25">
      <c r="B8" s="1" t="s">
        <v>15</v>
      </c>
    </row>
    <row r="9" spans="2:29" ht="11.45" customHeight="1" x14ac:dyDescent="0.25">
      <c r="B9" s="3" t="s">
        <v>34</v>
      </c>
    </row>
    <row r="10" spans="2:29" ht="15" x14ac:dyDescent="0.25">
      <c r="B10" s="123" t="s">
        <v>129</v>
      </c>
      <c r="C10" s="122" t="s">
        <v>101</v>
      </c>
      <c r="D10" s="122" t="s">
        <v>102</v>
      </c>
      <c r="E10" s="122" t="s">
        <v>103</v>
      </c>
      <c r="F10" s="122" t="s">
        <v>104</v>
      </c>
      <c r="G10" s="122" t="s">
        <v>105</v>
      </c>
      <c r="H10" s="122" t="s">
        <v>106</v>
      </c>
      <c r="I10" s="122" t="s">
        <v>107</v>
      </c>
      <c r="J10" s="122" t="s">
        <v>108</v>
      </c>
      <c r="K10" s="122" t="s">
        <v>109</v>
      </c>
      <c r="L10" s="122" t="s">
        <v>110</v>
      </c>
      <c r="M10" s="122" t="s">
        <v>111</v>
      </c>
      <c r="N10" s="122" t="s">
        <v>112</v>
      </c>
      <c r="O10" s="122" t="s">
        <v>113</v>
      </c>
      <c r="P10" s="122" t="s">
        <v>114</v>
      </c>
      <c r="Q10" s="122" t="s">
        <v>115</v>
      </c>
      <c r="R10" s="122" t="s">
        <v>116</v>
      </c>
      <c r="S10" s="122" t="s">
        <v>117</v>
      </c>
      <c r="T10" s="122" t="s">
        <v>118</v>
      </c>
      <c r="U10" s="122" t="s">
        <v>119</v>
      </c>
      <c r="V10" s="122" t="s">
        <v>120</v>
      </c>
      <c r="W10" s="122" t="s">
        <v>121</v>
      </c>
      <c r="X10" s="122" t="s">
        <v>122</v>
      </c>
      <c r="Y10" s="122" t="s">
        <v>123</v>
      </c>
      <c r="Z10" s="122" t="s">
        <v>124</v>
      </c>
      <c r="AA10" s="122" t="s">
        <v>125</v>
      </c>
      <c r="AB10" s="122" t="s">
        <v>196</v>
      </c>
      <c r="AC10" s="122" t="s">
        <v>200</v>
      </c>
    </row>
    <row r="11" spans="2:29" ht="15" x14ac:dyDescent="0.25">
      <c r="B11" s="124" t="s">
        <v>161</v>
      </c>
      <c r="C11" s="126" t="s">
        <v>131</v>
      </c>
      <c r="D11" s="126" t="s">
        <v>131</v>
      </c>
      <c r="E11" s="126" t="s">
        <v>131</v>
      </c>
      <c r="F11" s="126" t="s">
        <v>131</v>
      </c>
      <c r="G11" s="126" t="s">
        <v>131</v>
      </c>
      <c r="H11" s="126" t="s">
        <v>131</v>
      </c>
      <c r="I11" s="126" t="s">
        <v>131</v>
      </c>
      <c r="J11" s="126" t="s">
        <v>131</v>
      </c>
      <c r="K11" s="126" t="s">
        <v>131</v>
      </c>
      <c r="L11" s="126" t="s">
        <v>131</v>
      </c>
      <c r="M11" s="126" t="s">
        <v>131</v>
      </c>
      <c r="N11" s="126" t="s">
        <v>131</v>
      </c>
      <c r="O11" s="126" t="s">
        <v>131</v>
      </c>
      <c r="P11" s="126" t="s">
        <v>131</v>
      </c>
      <c r="Q11" s="126" t="s">
        <v>131</v>
      </c>
      <c r="R11" s="126" t="s">
        <v>131</v>
      </c>
      <c r="S11" s="126" t="s">
        <v>131</v>
      </c>
      <c r="T11" s="126" t="s">
        <v>131</v>
      </c>
      <c r="U11" s="126" t="s">
        <v>131</v>
      </c>
      <c r="V11" s="126" t="s">
        <v>131</v>
      </c>
      <c r="W11" s="126" t="s">
        <v>131</v>
      </c>
      <c r="X11" s="126" t="s">
        <v>131</v>
      </c>
      <c r="Y11" s="126" t="s">
        <v>131</v>
      </c>
      <c r="Z11" s="126" t="s">
        <v>131</v>
      </c>
      <c r="AA11" s="126" t="s">
        <v>131</v>
      </c>
      <c r="AB11" s="126" t="s">
        <v>131</v>
      </c>
      <c r="AC11" s="126" t="s">
        <v>131</v>
      </c>
    </row>
    <row r="12" spans="2:29" ht="15" x14ac:dyDescent="0.25">
      <c r="B12" s="125" t="s">
        <v>162</v>
      </c>
      <c r="C12" s="130">
        <v>2004578</v>
      </c>
      <c r="D12" s="128">
        <v>2037134.1</v>
      </c>
      <c r="E12" s="128">
        <v>2065967.5</v>
      </c>
      <c r="F12" s="128">
        <v>2097109.8</v>
      </c>
      <c r="G12" s="128">
        <v>2115517.7999999998</v>
      </c>
      <c r="H12" s="128">
        <v>2140560.2000000002</v>
      </c>
      <c r="I12" s="130">
        <v>2162555</v>
      </c>
      <c r="J12" s="128">
        <v>2186138.7999999998</v>
      </c>
      <c r="K12" s="128">
        <v>2207678.4</v>
      </c>
      <c r="L12" s="128">
        <v>2248567.6</v>
      </c>
      <c r="M12" s="128">
        <v>2282679.1</v>
      </c>
      <c r="N12" s="130">
        <v>2310862</v>
      </c>
      <c r="O12" s="128">
        <v>2329006.7999999998</v>
      </c>
      <c r="P12" s="128">
        <v>2324377.4</v>
      </c>
      <c r="Q12" s="128">
        <v>2325081.2000000002</v>
      </c>
      <c r="R12" s="128">
        <v>2342416.7999999998</v>
      </c>
      <c r="S12" s="130">
        <v>2358955</v>
      </c>
      <c r="T12" s="128">
        <v>2387450.5</v>
      </c>
      <c r="U12" s="130">
        <v>2417601</v>
      </c>
      <c r="V12" s="128">
        <v>2437131.1</v>
      </c>
      <c r="W12" s="128">
        <v>2467010.5</v>
      </c>
      <c r="X12" s="128">
        <v>2410347.6</v>
      </c>
      <c r="Y12" s="128">
        <v>2496836.9</v>
      </c>
      <c r="Z12" s="128">
        <v>2558858.1</v>
      </c>
      <c r="AA12" s="128">
        <v>2584655.6</v>
      </c>
      <c r="AB12" s="130">
        <v>2634186</v>
      </c>
      <c r="AC12" s="128">
        <v>2664129.5</v>
      </c>
    </row>
    <row r="13" spans="2:29" ht="15" x14ac:dyDescent="0.25">
      <c r="B13" s="125" t="s">
        <v>201</v>
      </c>
      <c r="C13" s="127">
        <v>1755396.9</v>
      </c>
      <c r="D13" s="127">
        <v>1782894.3</v>
      </c>
      <c r="E13" s="129">
        <v>1808946</v>
      </c>
      <c r="F13" s="127">
        <v>1834084.2</v>
      </c>
      <c r="G13" s="127">
        <v>1851624.5</v>
      </c>
      <c r="H13" s="127">
        <v>1874328.3</v>
      </c>
      <c r="I13" s="127">
        <v>1894069.4</v>
      </c>
      <c r="J13" s="127">
        <v>1915686.8</v>
      </c>
      <c r="K13" s="127">
        <v>1937458.5</v>
      </c>
      <c r="L13" s="127">
        <v>1974110.4</v>
      </c>
      <c r="M13" s="127">
        <v>2003753.9</v>
      </c>
      <c r="N13" s="127">
        <v>2023526.2</v>
      </c>
      <c r="O13" s="127">
        <v>2041903.6</v>
      </c>
      <c r="P13" s="127">
        <v>2038906.2</v>
      </c>
      <c r="Q13" s="127">
        <v>2036939.1</v>
      </c>
      <c r="R13" s="129">
        <v>2049700</v>
      </c>
      <c r="S13" s="127">
        <v>2065659.1</v>
      </c>
      <c r="T13" s="127">
        <v>2090711.1</v>
      </c>
      <c r="U13" s="127">
        <v>2116595.7999999998</v>
      </c>
      <c r="V13" s="127">
        <v>2131170.6</v>
      </c>
      <c r="W13" s="127">
        <v>2155741.7000000002</v>
      </c>
      <c r="X13" s="127">
        <v>2103578.1</v>
      </c>
      <c r="Y13" s="127">
        <v>2177707.4</v>
      </c>
      <c r="Z13" s="127">
        <v>2239280.1</v>
      </c>
      <c r="AA13" s="127">
        <v>2262557.2999999998</v>
      </c>
      <c r="AB13" s="127">
        <v>2303017.9</v>
      </c>
      <c r="AC13" s="127">
        <v>2329790.6</v>
      </c>
    </row>
    <row r="14" spans="2:29" ht="15" x14ac:dyDescent="0.25">
      <c r="B14" s="125" t="s">
        <v>163</v>
      </c>
      <c r="C14" s="128">
        <v>73045.5</v>
      </c>
      <c r="D14" s="128">
        <v>74742.8</v>
      </c>
      <c r="E14" s="128">
        <v>75576.3</v>
      </c>
      <c r="F14" s="128">
        <v>76688.3</v>
      </c>
      <c r="G14" s="130">
        <v>78141</v>
      </c>
      <c r="H14" s="128">
        <v>79892.600000000006</v>
      </c>
      <c r="I14" s="128">
        <v>80852.399999999994</v>
      </c>
      <c r="J14" s="130">
        <v>81552</v>
      </c>
      <c r="K14" s="128">
        <v>82947.100000000006</v>
      </c>
      <c r="L14" s="128">
        <v>84361.1</v>
      </c>
      <c r="M14" s="128">
        <v>84838.9</v>
      </c>
      <c r="N14" s="128">
        <v>86199.4</v>
      </c>
      <c r="O14" s="128">
        <v>87381.3</v>
      </c>
      <c r="P14" s="130">
        <v>89320</v>
      </c>
      <c r="Q14" s="128">
        <v>89649.600000000006</v>
      </c>
      <c r="R14" s="128">
        <v>90878.6</v>
      </c>
      <c r="S14" s="128">
        <v>90123.9</v>
      </c>
      <c r="T14" s="128">
        <v>91430.2</v>
      </c>
      <c r="U14" s="128">
        <v>91847.2</v>
      </c>
      <c r="V14" s="128">
        <v>93360.8</v>
      </c>
      <c r="W14" s="128">
        <v>94448.7</v>
      </c>
      <c r="X14" s="128">
        <v>92453.2</v>
      </c>
      <c r="Y14" s="128">
        <v>97227.9</v>
      </c>
      <c r="Z14" s="128">
        <v>101139.7</v>
      </c>
      <c r="AA14" s="128">
        <v>103670.2</v>
      </c>
      <c r="AB14" s="128">
        <v>105569.4</v>
      </c>
      <c r="AC14" s="128">
        <v>106530.7</v>
      </c>
    </row>
    <row r="15" spans="2:29" ht="15" x14ac:dyDescent="0.25">
      <c r="B15" s="125" t="s">
        <v>164</v>
      </c>
      <c r="C15" s="127">
        <v>7325.4</v>
      </c>
      <c r="D15" s="127">
        <v>7480.2</v>
      </c>
      <c r="E15" s="127">
        <v>7288.6</v>
      </c>
      <c r="F15" s="127">
        <v>7543.8</v>
      </c>
      <c r="G15" s="127">
        <v>7517.7</v>
      </c>
      <c r="H15" s="127">
        <v>7475.7</v>
      </c>
      <c r="I15" s="127">
        <v>7884.4</v>
      </c>
      <c r="J15" s="127">
        <v>7988.5</v>
      </c>
      <c r="K15" s="127">
        <v>7951.8</v>
      </c>
      <c r="L15" s="127">
        <v>8029.7</v>
      </c>
      <c r="M15" s="127">
        <v>8103.7</v>
      </c>
      <c r="N15" s="127">
        <v>8333.7000000000007</v>
      </c>
      <c r="O15" s="127">
        <v>8120.2</v>
      </c>
      <c r="P15" s="127">
        <v>8367.7999999999993</v>
      </c>
      <c r="Q15" s="127">
        <v>7905.6</v>
      </c>
      <c r="R15" s="127">
        <v>8134.8</v>
      </c>
      <c r="S15" s="127">
        <v>8228.5</v>
      </c>
      <c r="T15" s="127">
        <v>7878.4</v>
      </c>
      <c r="U15" s="127">
        <v>8311.7999999999993</v>
      </c>
      <c r="V15" s="127">
        <v>8538.7999999999993</v>
      </c>
      <c r="W15" s="127">
        <v>8614.1</v>
      </c>
      <c r="X15" s="127">
        <v>8872.2999999999993</v>
      </c>
      <c r="Y15" s="127">
        <v>8949.5</v>
      </c>
      <c r="Z15" s="127">
        <v>9575.2999999999993</v>
      </c>
      <c r="AA15" s="127">
        <v>9854.1</v>
      </c>
      <c r="AB15" s="127">
        <v>10360.9</v>
      </c>
      <c r="AC15" s="127">
        <v>11018.3</v>
      </c>
    </row>
    <row r="16" spans="2:29" ht="15" x14ac:dyDescent="0.25">
      <c r="B16" s="125" t="s">
        <v>165</v>
      </c>
      <c r="C16" s="128">
        <v>28165.599999999999</v>
      </c>
      <c r="D16" s="130">
        <v>28499</v>
      </c>
      <c r="E16" s="128">
        <v>28730.799999999999</v>
      </c>
      <c r="F16" s="128">
        <v>29197.4</v>
      </c>
      <c r="G16" s="130">
        <v>29447</v>
      </c>
      <c r="H16" s="128">
        <v>29741.599999999999</v>
      </c>
      <c r="I16" s="128">
        <v>29975.5</v>
      </c>
      <c r="J16" s="128">
        <v>29660.9</v>
      </c>
      <c r="K16" s="128">
        <v>29871.4</v>
      </c>
      <c r="L16" s="128">
        <v>30352.1</v>
      </c>
      <c r="M16" s="128">
        <v>30442.2</v>
      </c>
      <c r="N16" s="130">
        <v>30582</v>
      </c>
      <c r="O16" s="130">
        <v>29527</v>
      </c>
      <c r="P16" s="128">
        <v>29806.1</v>
      </c>
      <c r="Q16" s="128">
        <v>29975.5</v>
      </c>
      <c r="R16" s="128">
        <v>30230.3</v>
      </c>
      <c r="S16" s="128">
        <v>30254.400000000001</v>
      </c>
      <c r="T16" s="130">
        <v>30734</v>
      </c>
      <c r="U16" s="130">
        <v>31379</v>
      </c>
      <c r="V16" s="128">
        <v>32112.5</v>
      </c>
      <c r="W16" s="128">
        <v>33097.9</v>
      </c>
      <c r="X16" s="128">
        <v>33622.6</v>
      </c>
      <c r="Y16" s="128">
        <v>34676.5</v>
      </c>
      <c r="Z16" s="128">
        <v>35384.400000000001</v>
      </c>
      <c r="AA16" s="128">
        <v>35553.699999999997</v>
      </c>
      <c r="AB16" s="128">
        <v>35950.699999999997</v>
      </c>
      <c r="AC16" s="128">
        <v>36476.400000000001</v>
      </c>
    </row>
    <row r="17" spans="2:29" ht="15" x14ac:dyDescent="0.25">
      <c r="B17" s="125" t="s">
        <v>166</v>
      </c>
      <c r="C17" s="127">
        <v>50643.6</v>
      </c>
      <c r="D17" s="127">
        <v>51650.6</v>
      </c>
      <c r="E17" s="127">
        <v>52225.9</v>
      </c>
      <c r="F17" s="129">
        <v>52992</v>
      </c>
      <c r="G17" s="127">
        <v>52644.800000000003</v>
      </c>
      <c r="H17" s="127">
        <v>52919.1</v>
      </c>
      <c r="I17" s="129">
        <v>52796</v>
      </c>
      <c r="J17" s="127">
        <v>53910.6</v>
      </c>
      <c r="K17" s="127">
        <v>53488.9</v>
      </c>
      <c r="L17" s="127">
        <v>54667.4</v>
      </c>
      <c r="M17" s="127">
        <v>55524.3</v>
      </c>
      <c r="N17" s="127">
        <v>56630.1</v>
      </c>
      <c r="O17" s="127">
        <v>56907.199999999997</v>
      </c>
      <c r="P17" s="127">
        <v>56850.9</v>
      </c>
      <c r="Q17" s="127">
        <v>56949.7</v>
      </c>
      <c r="R17" s="127">
        <v>58393.7</v>
      </c>
      <c r="S17" s="127">
        <v>59756.1</v>
      </c>
      <c r="T17" s="127">
        <v>59291.4</v>
      </c>
      <c r="U17" s="127">
        <v>59390.9</v>
      </c>
      <c r="V17" s="127">
        <v>59439.7</v>
      </c>
      <c r="W17" s="127">
        <v>60424.1</v>
      </c>
      <c r="X17" s="127">
        <v>58023.9</v>
      </c>
      <c r="Y17" s="127">
        <v>60442.8</v>
      </c>
      <c r="Z17" s="127">
        <v>59508.4</v>
      </c>
      <c r="AA17" s="127">
        <v>59886.9</v>
      </c>
      <c r="AB17" s="127">
        <v>59907.4</v>
      </c>
      <c r="AC17" s="127">
        <v>58237.1</v>
      </c>
    </row>
    <row r="18" spans="2:29" ht="15" x14ac:dyDescent="0.25">
      <c r="B18" s="125" t="s">
        <v>167</v>
      </c>
      <c r="C18" s="130">
        <v>505826</v>
      </c>
      <c r="D18" s="128">
        <v>513948.9</v>
      </c>
      <c r="E18" s="128">
        <v>516467.6</v>
      </c>
      <c r="F18" s="128">
        <v>524590.6</v>
      </c>
      <c r="G18" s="128">
        <v>525912.9</v>
      </c>
      <c r="H18" s="128">
        <v>524716.5</v>
      </c>
      <c r="I18" s="128">
        <v>527109.30000000005</v>
      </c>
      <c r="J18" s="128">
        <v>528368.69999999995</v>
      </c>
      <c r="K18" s="128">
        <v>534413.69999999995</v>
      </c>
      <c r="L18" s="128">
        <v>552737.5</v>
      </c>
      <c r="M18" s="128">
        <v>562308.69999999995</v>
      </c>
      <c r="N18" s="130">
        <v>571628</v>
      </c>
      <c r="O18" s="128">
        <v>579184.30000000005</v>
      </c>
      <c r="P18" s="128">
        <v>582332.69999999995</v>
      </c>
      <c r="Q18" s="128">
        <v>576350.69999999995</v>
      </c>
      <c r="R18" s="128">
        <v>582962.4</v>
      </c>
      <c r="S18" s="128">
        <v>592659.5</v>
      </c>
      <c r="T18" s="130">
        <v>607646</v>
      </c>
      <c r="U18" s="128">
        <v>618224.69999999995</v>
      </c>
      <c r="V18" s="128">
        <v>622191.80000000005</v>
      </c>
      <c r="W18" s="128">
        <v>634281.69999999995</v>
      </c>
      <c r="X18" s="130">
        <v>629685</v>
      </c>
      <c r="Y18" s="128">
        <v>636044.80000000005</v>
      </c>
      <c r="Z18" s="128">
        <v>662302.69999999995</v>
      </c>
      <c r="AA18" s="128">
        <v>663562.1</v>
      </c>
      <c r="AB18" s="128">
        <v>671244.2</v>
      </c>
      <c r="AC18" s="128">
        <v>681256.2</v>
      </c>
    </row>
    <row r="19" spans="2:29" ht="15" x14ac:dyDescent="0.25">
      <c r="B19" s="125" t="s">
        <v>168</v>
      </c>
      <c r="C19" s="127">
        <v>2906.9</v>
      </c>
      <c r="D19" s="127">
        <v>2903.6</v>
      </c>
      <c r="E19" s="127">
        <v>2937.1</v>
      </c>
      <c r="F19" s="127">
        <v>3012.4</v>
      </c>
      <c r="G19" s="127">
        <v>3100.3</v>
      </c>
      <c r="H19" s="127">
        <v>3158.4</v>
      </c>
      <c r="I19" s="127">
        <v>3213.1</v>
      </c>
      <c r="J19" s="127">
        <v>3360.4</v>
      </c>
      <c r="K19" s="129">
        <v>3467</v>
      </c>
      <c r="L19" s="127">
        <v>3521.9</v>
      </c>
      <c r="M19" s="129">
        <v>3499</v>
      </c>
      <c r="N19" s="127">
        <v>3463.1</v>
      </c>
      <c r="O19" s="127">
        <v>3540.6</v>
      </c>
      <c r="P19" s="129">
        <v>3573</v>
      </c>
      <c r="Q19" s="127">
        <v>3616.5</v>
      </c>
      <c r="R19" s="127">
        <v>3639.5</v>
      </c>
      <c r="S19" s="127">
        <v>3722.3</v>
      </c>
      <c r="T19" s="127">
        <v>3749.3</v>
      </c>
      <c r="U19" s="127">
        <v>3824.7</v>
      </c>
      <c r="V19" s="127">
        <v>3875.1</v>
      </c>
      <c r="W19" s="127">
        <v>3913.4</v>
      </c>
      <c r="X19" s="127">
        <v>4031.1</v>
      </c>
      <c r="Y19" s="127">
        <v>4172.7</v>
      </c>
      <c r="Z19" s="127">
        <v>4210.7</v>
      </c>
      <c r="AA19" s="127">
        <v>4303.6000000000004</v>
      </c>
      <c r="AB19" s="127">
        <v>4348.8</v>
      </c>
      <c r="AC19" s="127">
        <v>4357.6000000000004</v>
      </c>
    </row>
    <row r="20" spans="2:29" ht="15" x14ac:dyDescent="0.25">
      <c r="B20" s="125" t="s">
        <v>169</v>
      </c>
      <c r="C20" s="128">
        <v>21830.1</v>
      </c>
      <c r="D20" s="128">
        <v>22782.799999999999</v>
      </c>
      <c r="E20" s="128">
        <v>23373.1</v>
      </c>
      <c r="F20" s="130">
        <v>24147</v>
      </c>
      <c r="G20" s="128">
        <v>24674.400000000001</v>
      </c>
      <c r="H20" s="128">
        <v>25770.400000000001</v>
      </c>
      <c r="I20" s="130">
        <v>26779</v>
      </c>
      <c r="J20" s="128">
        <v>28163.8</v>
      </c>
      <c r="K20" s="128">
        <v>29774.1</v>
      </c>
      <c r="L20" s="128">
        <v>30561.4</v>
      </c>
      <c r="M20" s="128">
        <v>30378.6</v>
      </c>
      <c r="N20" s="128">
        <v>30547.599999999999</v>
      </c>
      <c r="O20" s="128">
        <v>31170.799999999999</v>
      </c>
      <c r="P20" s="128">
        <v>30986.3</v>
      </c>
      <c r="Q20" s="130">
        <v>31288</v>
      </c>
      <c r="R20" s="128">
        <v>31596.799999999999</v>
      </c>
      <c r="S20" s="128">
        <v>32622.6</v>
      </c>
      <c r="T20" s="130">
        <v>33145</v>
      </c>
      <c r="U20" s="128">
        <v>34413.5</v>
      </c>
      <c r="V20" s="128">
        <v>35584.199999999997</v>
      </c>
      <c r="W20" s="128">
        <v>37098.9</v>
      </c>
      <c r="X20" s="128">
        <v>36532.5</v>
      </c>
      <c r="Y20" s="128">
        <v>38056.400000000001</v>
      </c>
      <c r="Z20" s="128">
        <v>40386.6</v>
      </c>
      <c r="AA20" s="128">
        <v>42392.5</v>
      </c>
      <c r="AB20" s="128">
        <v>42928.1</v>
      </c>
      <c r="AC20" s="128">
        <v>43390.7</v>
      </c>
    </row>
    <row r="21" spans="2:29" ht="15" x14ac:dyDescent="0.25">
      <c r="B21" s="125" t="s">
        <v>170</v>
      </c>
      <c r="C21" s="127">
        <v>26958.5</v>
      </c>
      <c r="D21" s="127">
        <v>28015.3</v>
      </c>
      <c r="E21" s="127">
        <v>29996.400000000001</v>
      </c>
      <c r="F21" s="127">
        <v>30294.7</v>
      </c>
      <c r="G21" s="129">
        <v>31227</v>
      </c>
      <c r="H21" s="127">
        <v>33871.599999999999</v>
      </c>
      <c r="I21" s="127">
        <v>34744.300000000003</v>
      </c>
      <c r="J21" s="127">
        <v>36401.5</v>
      </c>
      <c r="K21" s="129">
        <v>37713</v>
      </c>
      <c r="L21" s="127">
        <v>36906.1</v>
      </c>
      <c r="M21" s="127">
        <v>36278.9</v>
      </c>
      <c r="N21" s="127">
        <v>36764.6</v>
      </c>
      <c r="O21" s="127">
        <v>34661.300000000003</v>
      </c>
      <c r="P21" s="127">
        <v>33050.1</v>
      </c>
      <c r="Q21" s="127">
        <v>32045.5</v>
      </c>
      <c r="R21" s="127">
        <v>31715.1</v>
      </c>
      <c r="S21" s="129">
        <v>32386</v>
      </c>
      <c r="T21" s="127">
        <v>32251.3</v>
      </c>
      <c r="U21" s="127">
        <v>31712.799999999999</v>
      </c>
      <c r="V21" s="127">
        <v>31585.200000000001</v>
      </c>
      <c r="W21" s="127">
        <v>31416.7</v>
      </c>
      <c r="X21" s="127">
        <v>31207.3</v>
      </c>
      <c r="Y21" s="127">
        <v>31714.2</v>
      </c>
      <c r="Z21" s="127">
        <v>32194.400000000001</v>
      </c>
      <c r="AA21" s="127">
        <v>32066.7</v>
      </c>
      <c r="AB21" s="127">
        <v>32375.599999999999</v>
      </c>
      <c r="AC21" s="127">
        <v>32653.3</v>
      </c>
    </row>
    <row r="22" spans="2:29" ht="15" x14ac:dyDescent="0.25">
      <c r="B22" s="125" t="s">
        <v>171</v>
      </c>
      <c r="C22" s="130">
        <v>145466</v>
      </c>
      <c r="D22" s="130">
        <v>150292</v>
      </c>
      <c r="E22" s="130">
        <v>154009</v>
      </c>
      <c r="F22" s="130">
        <v>157471</v>
      </c>
      <c r="G22" s="130">
        <v>162804</v>
      </c>
      <c r="H22" s="130">
        <v>167815</v>
      </c>
      <c r="I22" s="130">
        <v>172609</v>
      </c>
      <c r="J22" s="130">
        <v>177607</v>
      </c>
      <c r="K22" s="130">
        <v>182743</v>
      </c>
      <c r="L22" s="130">
        <v>188659</v>
      </c>
      <c r="M22" s="130">
        <v>192063</v>
      </c>
      <c r="N22" s="130">
        <v>195103</v>
      </c>
      <c r="O22" s="130">
        <v>199009</v>
      </c>
      <c r="P22" s="130">
        <v>195114</v>
      </c>
      <c r="Q22" s="130">
        <v>195426</v>
      </c>
      <c r="R22" s="130">
        <v>193615</v>
      </c>
      <c r="S22" s="130">
        <v>195448</v>
      </c>
      <c r="T22" s="130">
        <v>197552</v>
      </c>
      <c r="U22" s="130">
        <v>201977</v>
      </c>
      <c r="V22" s="130">
        <v>204800</v>
      </c>
      <c r="W22" s="130">
        <v>207728</v>
      </c>
      <c r="X22" s="130">
        <v>204632</v>
      </c>
      <c r="Y22" s="130">
        <v>208418</v>
      </c>
      <c r="Z22" s="130">
        <v>211644</v>
      </c>
      <c r="AA22" s="130">
        <v>218574</v>
      </c>
      <c r="AB22" s="130">
        <v>226668</v>
      </c>
      <c r="AC22" s="130">
        <v>230711</v>
      </c>
    </row>
    <row r="23" spans="2:29" ht="15" x14ac:dyDescent="0.25">
      <c r="B23" s="125" t="s">
        <v>53</v>
      </c>
      <c r="C23" s="127">
        <v>401488.4</v>
      </c>
      <c r="D23" s="127">
        <v>401452.4</v>
      </c>
      <c r="E23" s="129">
        <v>407172</v>
      </c>
      <c r="F23" s="127">
        <v>408551.8</v>
      </c>
      <c r="G23" s="129">
        <v>411413</v>
      </c>
      <c r="H23" s="127">
        <v>419336.5</v>
      </c>
      <c r="I23" s="127">
        <v>424770.9</v>
      </c>
      <c r="J23" s="127">
        <v>431745.7</v>
      </c>
      <c r="K23" s="127">
        <v>435617.8</v>
      </c>
      <c r="L23" s="127">
        <v>440752.7</v>
      </c>
      <c r="M23" s="127">
        <v>448733.7</v>
      </c>
      <c r="N23" s="127">
        <v>452328.7</v>
      </c>
      <c r="O23" s="127">
        <v>460845.2</v>
      </c>
      <c r="P23" s="127">
        <v>467392.9</v>
      </c>
      <c r="Q23" s="127">
        <v>473534.6</v>
      </c>
      <c r="R23" s="127">
        <v>479088.3</v>
      </c>
      <c r="S23" s="129">
        <v>480768</v>
      </c>
      <c r="T23" s="127">
        <v>485330.4</v>
      </c>
      <c r="U23" s="127">
        <v>489853.9</v>
      </c>
      <c r="V23" s="127">
        <v>492131.5</v>
      </c>
      <c r="W23" s="129">
        <v>496243</v>
      </c>
      <c r="X23" s="127">
        <v>471588.3</v>
      </c>
      <c r="Y23" s="127">
        <v>501013.7</v>
      </c>
      <c r="Z23" s="127">
        <v>510218.4</v>
      </c>
      <c r="AA23" s="129">
        <v>511326</v>
      </c>
      <c r="AB23" s="127">
        <v>519093.1</v>
      </c>
      <c r="AC23" s="127">
        <v>523127.4</v>
      </c>
    </row>
    <row r="24" spans="2:29" ht="15" x14ac:dyDescent="0.25">
      <c r="B24" s="125" t="s">
        <v>172</v>
      </c>
      <c r="C24" s="128">
        <v>6631.4</v>
      </c>
      <c r="D24" s="128">
        <v>6700.2</v>
      </c>
      <c r="E24" s="128">
        <v>6677.3</v>
      </c>
      <c r="F24" s="128">
        <v>6736.3</v>
      </c>
      <c r="G24" s="130">
        <v>6797</v>
      </c>
      <c r="H24" s="128">
        <v>7073.5</v>
      </c>
      <c r="I24" s="128">
        <v>7105.9</v>
      </c>
      <c r="J24" s="128">
        <v>7213.6</v>
      </c>
      <c r="K24" s="128">
        <v>7281.8</v>
      </c>
      <c r="L24" s="128">
        <v>7259.5</v>
      </c>
      <c r="M24" s="128">
        <v>7368.1</v>
      </c>
      <c r="N24" s="128">
        <v>7484.1</v>
      </c>
      <c r="O24" s="128">
        <v>7527.3</v>
      </c>
      <c r="P24" s="128">
        <v>7641.5</v>
      </c>
      <c r="Q24" s="128">
        <v>7628.5</v>
      </c>
      <c r="R24" s="128">
        <v>7546.4</v>
      </c>
      <c r="S24" s="128">
        <v>7595.6</v>
      </c>
      <c r="T24" s="128">
        <v>7701.5</v>
      </c>
      <c r="U24" s="128">
        <v>7816.1</v>
      </c>
      <c r="V24" s="128">
        <v>7932.3</v>
      </c>
      <c r="W24" s="128">
        <v>8122.1</v>
      </c>
      <c r="X24" s="128">
        <v>8063.6</v>
      </c>
      <c r="Y24" s="128">
        <v>8492.4</v>
      </c>
      <c r="Z24" s="128">
        <v>8789.7000000000007</v>
      </c>
      <c r="AA24" s="128">
        <v>9029.7000000000007</v>
      </c>
      <c r="AB24" s="128">
        <v>9327.7999999999993</v>
      </c>
      <c r="AC24" s="128">
        <v>9526.1</v>
      </c>
    </row>
    <row r="25" spans="2:29" ht="15" x14ac:dyDescent="0.25">
      <c r="B25" s="125" t="s">
        <v>173</v>
      </c>
      <c r="C25" s="127">
        <v>283124.40000000002</v>
      </c>
      <c r="D25" s="127">
        <v>288382.09999999998</v>
      </c>
      <c r="E25" s="127">
        <v>292786.40000000002</v>
      </c>
      <c r="F25" s="127">
        <v>295980.5</v>
      </c>
      <c r="G25" s="127">
        <v>295847.2</v>
      </c>
      <c r="H25" s="127">
        <v>297130.5</v>
      </c>
      <c r="I25" s="127">
        <v>296980.59999999998</v>
      </c>
      <c r="J25" s="127">
        <v>297036.5</v>
      </c>
      <c r="K25" s="127">
        <v>295461.90000000002</v>
      </c>
      <c r="L25" s="129">
        <v>296141</v>
      </c>
      <c r="M25" s="127">
        <v>298426.09999999998</v>
      </c>
      <c r="N25" s="127">
        <v>296336.5</v>
      </c>
      <c r="O25" s="127">
        <v>294230.8</v>
      </c>
      <c r="P25" s="127">
        <v>285807.5</v>
      </c>
      <c r="Q25" s="127">
        <v>283375.7</v>
      </c>
      <c r="R25" s="127">
        <v>284243.8</v>
      </c>
      <c r="S25" s="127">
        <v>283014.5</v>
      </c>
      <c r="T25" s="127">
        <v>281582.59999999998</v>
      </c>
      <c r="U25" s="127">
        <v>280846.7</v>
      </c>
      <c r="V25" s="127">
        <v>279868.2</v>
      </c>
      <c r="W25" s="127">
        <v>277235.7</v>
      </c>
      <c r="X25" s="127">
        <v>265914.2</v>
      </c>
      <c r="Y25" s="129">
        <v>277854</v>
      </c>
      <c r="Z25" s="127">
        <v>281453.3</v>
      </c>
      <c r="AA25" s="127">
        <v>283166.09999999998</v>
      </c>
      <c r="AB25" s="129">
        <v>286489</v>
      </c>
      <c r="AC25" s="127">
        <v>283964.7</v>
      </c>
    </row>
    <row r="26" spans="2:29" ht="15" x14ac:dyDescent="0.25">
      <c r="B26" s="125" t="s">
        <v>174</v>
      </c>
      <c r="C26" s="128">
        <v>2623.1</v>
      </c>
      <c r="D26" s="128">
        <v>2698.9</v>
      </c>
      <c r="E26" s="128">
        <v>2739.2</v>
      </c>
      <c r="F26" s="128">
        <v>2850.9</v>
      </c>
      <c r="G26" s="128">
        <v>3027.1</v>
      </c>
      <c r="H26" s="128">
        <v>3107.6</v>
      </c>
      <c r="I26" s="128">
        <v>3187.3</v>
      </c>
      <c r="J26" s="128">
        <v>3288.7</v>
      </c>
      <c r="K26" s="128">
        <v>3329.7</v>
      </c>
      <c r="L26" s="128">
        <v>3474.2</v>
      </c>
      <c r="M26" s="130">
        <v>3647</v>
      </c>
      <c r="N26" s="128">
        <v>3656.2</v>
      </c>
      <c r="O26" s="128">
        <v>3655.5</v>
      </c>
      <c r="P26" s="128">
        <v>3695.3</v>
      </c>
      <c r="Q26" s="128">
        <v>3577.2</v>
      </c>
      <c r="R26" s="128">
        <v>3540.7</v>
      </c>
      <c r="S26" s="130">
        <v>3493</v>
      </c>
      <c r="T26" s="128">
        <v>3562.8</v>
      </c>
      <c r="U26" s="128">
        <v>3678.5</v>
      </c>
      <c r="V26" s="128">
        <v>3849.5</v>
      </c>
      <c r="W26" s="128">
        <v>3982.3</v>
      </c>
      <c r="X26" s="128">
        <v>4121.7</v>
      </c>
      <c r="Y26" s="128">
        <v>4248.6000000000004</v>
      </c>
      <c r="Z26" s="128">
        <v>4529.8</v>
      </c>
      <c r="AA26" s="128">
        <v>4816.3</v>
      </c>
      <c r="AB26" s="128">
        <v>4959.6000000000004</v>
      </c>
      <c r="AC26" s="130">
        <v>5011</v>
      </c>
    </row>
    <row r="27" spans="2:29" ht="15" x14ac:dyDescent="0.25">
      <c r="B27" s="125" t="s">
        <v>175</v>
      </c>
      <c r="C27" s="129">
        <v>3091</v>
      </c>
      <c r="D27" s="127">
        <v>3164.6</v>
      </c>
      <c r="E27" s="127">
        <v>3271.8</v>
      </c>
      <c r="F27" s="127">
        <v>3359.3</v>
      </c>
      <c r="G27" s="127">
        <v>3594.1</v>
      </c>
      <c r="H27" s="127">
        <v>3751.4</v>
      </c>
      <c r="I27" s="127">
        <v>3887.1</v>
      </c>
      <c r="J27" s="127">
        <v>4215.3999999999996</v>
      </c>
      <c r="K27" s="127">
        <v>4429.1000000000004</v>
      </c>
      <c r="L27" s="127">
        <v>4486.3</v>
      </c>
      <c r="M27" s="127">
        <v>4029.1</v>
      </c>
      <c r="N27" s="127">
        <v>3736.3</v>
      </c>
      <c r="O27" s="127">
        <v>3795.7</v>
      </c>
      <c r="P27" s="127">
        <v>3838.2</v>
      </c>
      <c r="Q27" s="127">
        <v>3885.1</v>
      </c>
      <c r="R27" s="127">
        <v>4046.6</v>
      </c>
      <c r="S27" s="127">
        <v>4182.3</v>
      </c>
      <c r="T27" s="127">
        <v>4260.6000000000004</v>
      </c>
      <c r="U27" s="127">
        <v>4440.3999999999996</v>
      </c>
      <c r="V27" s="127">
        <v>4625.8999999999996</v>
      </c>
      <c r="W27" s="127">
        <v>4615.3999999999996</v>
      </c>
      <c r="X27" s="127">
        <v>4663.5</v>
      </c>
      <c r="Y27" s="127">
        <v>4752.8999999999996</v>
      </c>
      <c r="Z27" s="127">
        <v>4933.3</v>
      </c>
      <c r="AA27" s="127">
        <v>5025.3</v>
      </c>
      <c r="AB27" s="127">
        <v>5289.7</v>
      </c>
      <c r="AC27" s="127">
        <v>5323.5</v>
      </c>
    </row>
    <row r="28" spans="2:29" ht="15" x14ac:dyDescent="0.25">
      <c r="B28" s="125" t="s">
        <v>176</v>
      </c>
      <c r="C28" s="128">
        <v>5775.3</v>
      </c>
      <c r="D28" s="128">
        <v>5775.7</v>
      </c>
      <c r="E28" s="128">
        <v>5916.3</v>
      </c>
      <c r="F28" s="130">
        <v>6136</v>
      </c>
      <c r="G28" s="128">
        <v>6358.4</v>
      </c>
      <c r="H28" s="128">
        <v>6598.3</v>
      </c>
      <c r="I28" s="128">
        <v>6844.3</v>
      </c>
      <c r="J28" s="128">
        <v>6996.5</v>
      </c>
      <c r="K28" s="128">
        <v>7180.9</v>
      </c>
      <c r="L28" s="128">
        <v>7262.2</v>
      </c>
      <c r="M28" s="130">
        <v>7117</v>
      </c>
      <c r="N28" s="130">
        <v>6948</v>
      </c>
      <c r="O28" s="130">
        <v>6940</v>
      </c>
      <c r="P28" s="130">
        <v>7042</v>
      </c>
      <c r="Q28" s="128">
        <v>7112.2</v>
      </c>
      <c r="R28" s="128">
        <v>7154.6</v>
      </c>
      <c r="S28" s="128">
        <v>7201.8</v>
      </c>
      <c r="T28" s="128">
        <v>7249.1</v>
      </c>
      <c r="U28" s="128">
        <v>7290.7</v>
      </c>
      <c r="V28" s="128">
        <v>7310.4</v>
      </c>
      <c r="W28" s="128">
        <v>7364.3</v>
      </c>
      <c r="X28" s="128">
        <v>7236.8</v>
      </c>
      <c r="Y28" s="128">
        <v>7506.6</v>
      </c>
      <c r="Z28" s="128">
        <v>7644.4</v>
      </c>
      <c r="AA28" s="128">
        <v>7696.5</v>
      </c>
      <c r="AB28" s="128">
        <v>7792.6</v>
      </c>
      <c r="AC28" s="128">
        <v>7864.5</v>
      </c>
    </row>
    <row r="29" spans="2:29" ht="15" x14ac:dyDescent="0.25">
      <c r="B29" s="125" t="s">
        <v>59</v>
      </c>
      <c r="C29" s="127">
        <v>5296.1</v>
      </c>
      <c r="D29" s="127">
        <v>5606.1</v>
      </c>
      <c r="E29" s="127">
        <v>5839.4</v>
      </c>
      <c r="F29" s="127">
        <v>6138.5</v>
      </c>
      <c r="G29" s="127">
        <v>6221.3</v>
      </c>
      <c r="H29" s="127">
        <v>6503.8</v>
      </c>
      <c r="I29" s="127">
        <v>6564.7</v>
      </c>
      <c r="J29" s="129">
        <v>6721</v>
      </c>
      <c r="K29" s="127">
        <v>6895.7</v>
      </c>
      <c r="L29" s="127">
        <v>7176.1</v>
      </c>
      <c r="M29" s="127">
        <v>7575.5</v>
      </c>
      <c r="N29" s="127">
        <v>7814.3</v>
      </c>
      <c r="O29" s="129">
        <v>8031</v>
      </c>
      <c r="P29" s="129">
        <v>8292</v>
      </c>
      <c r="Q29" s="127">
        <v>8622.1</v>
      </c>
      <c r="R29" s="127">
        <v>8756.7999999999993</v>
      </c>
      <c r="S29" s="127">
        <v>8870.6</v>
      </c>
      <c r="T29" s="127">
        <v>9005.4</v>
      </c>
      <c r="U29" s="127">
        <v>9327.2000000000007</v>
      </c>
      <c r="V29" s="127">
        <v>9916.2999999999993</v>
      </c>
      <c r="W29" s="127">
        <v>10150.299999999999</v>
      </c>
      <c r="X29" s="127">
        <v>10377.799999999999</v>
      </c>
      <c r="Y29" s="127">
        <v>11439.4</v>
      </c>
      <c r="Z29" s="127">
        <v>12046.4</v>
      </c>
      <c r="AA29" s="127">
        <v>12304.2</v>
      </c>
      <c r="AB29" s="129">
        <v>12807</v>
      </c>
      <c r="AC29" s="127">
        <v>13317.9</v>
      </c>
    </row>
    <row r="30" spans="2:29" ht="15" x14ac:dyDescent="0.25">
      <c r="B30" s="125" t="s">
        <v>177</v>
      </c>
      <c r="C30" s="128">
        <v>15225.1</v>
      </c>
      <c r="D30" s="128">
        <v>16145.2</v>
      </c>
      <c r="E30" s="128">
        <v>16594.3</v>
      </c>
      <c r="F30" s="128">
        <v>17047.5</v>
      </c>
      <c r="G30" s="128">
        <v>17767.599999999999</v>
      </c>
      <c r="H30" s="128">
        <v>17869.7</v>
      </c>
      <c r="I30" s="128">
        <v>18212.099999999999</v>
      </c>
      <c r="J30" s="128">
        <v>18400.400000000001</v>
      </c>
      <c r="K30" s="128">
        <v>18377.400000000001</v>
      </c>
      <c r="L30" s="128">
        <v>18416.8</v>
      </c>
      <c r="M30" s="128">
        <v>18319.8</v>
      </c>
      <c r="N30" s="128">
        <v>18503.8</v>
      </c>
      <c r="O30" s="128">
        <v>18878.8</v>
      </c>
      <c r="P30" s="130">
        <v>19215</v>
      </c>
      <c r="Q30" s="128">
        <v>20225.400000000001</v>
      </c>
      <c r="R30" s="128">
        <v>20330.7</v>
      </c>
      <c r="S30" s="128">
        <v>20581.7</v>
      </c>
      <c r="T30" s="130">
        <v>20957</v>
      </c>
      <c r="U30" s="128">
        <v>20833.3</v>
      </c>
      <c r="V30" s="128">
        <v>21029.3</v>
      </c>
      <c r="W30" s="128">
        <v>21225.7</v>
      </c>
      <c r="X30" s="128">
        <v>20323.3</v>
      </c>
      <c r="Y30" s="128">
        <v>20763.7</v>
      </c>
      <c r="Z30" s="128">
        <v>21734.1</v>
      </c>
      <c r="AA30" s="130">
        <v>21406</v>
      </c>
      <c r="AB30" s="128">
        <v>21083.3</v>
      </c>
      <c r="AC30" s="130">
        <v>21257</v>
      </c>
    </row>
    <row r="31" spans="2:29" ht="15" x14ac:dyDescent="0.25">
      <c r="B31" s="125" t="s">
        <v>179</v>
      </c>
      <c r="C31" s="128">
        <v>118086.5</v>
      </c>
      <c r="D31" s="128">
        <v>120275.7</v>
      </c>
      <c r="E31" s="128">
        <v>123615.6</v>
      </c>
      <c r="F31" s="128">
        <v>128157.4</v>
      </c>
      <c r="G31" s="128">
        <v>131217.1</v>
      </c>
      <c r="H31" s="128">
        <v>132910.70000000001</v>
      </c>
      <c r="I31" s="128">
        <v>134200.5</v>
      </c>
      <c r="J31" s="128">
        <v>135994.6</v>
      </c>
      <c r="K31" s="128">
        <v>137617.70000000001</v>
      </c>
      <c r="L31" s="128">
        <v>141166.20000000001</v>
      </c>
      <c r="M31" s="128">
        <v>145759.20000000001</v>
      </c>
      <c r="N31" s="130">
        <v>149217</v>
      </c>
      <c r="O31" s="128">
        <v>152193.60000000001</v>
      </c>
      <c r="P31" s="128">
        <v>151722.1</v>
      </c>
      <c r="Q31" s="130">
        <v>152410</v>
      </c>
      <c r="R31" s="128">
        <v>153644.70000000001</v>
      </c>
      <c r="S31" s="128">
        <v>153543.29999999999</v>
      </c>
      <c r="T31" s="128">
        <v>154167.4</v>
      </c>
      <c r="U31" s="128">
        <v>155966.29999999999</v>
      </c>
      <c r="V31" s="128">
        <v>157206.79999999999</v>
      </c>
      <c r="W31" s="130">
        <v>159968</v>
      </c>
      <c r="X31" s="130">
        <v>157030</v>
      </c>
      <c r="Y31" s="128">
        <v>163349.4</v>
      </c>
      <c r="Z31" s="128">
        <v>169495.9</v>
      </c>
      <c r="AA31" s="128">
        <v>171855.2</v>
      </c>
      <c r="AB31" s="128">
        <v>176133.2</v>
      </c>
      <c r="AC31" s="128">
        <v>180317.5</v>
      </c>
    </row>
    <row r="32" spans="2:29" ht="15" x14ac:dyDescent="0.25">
      <c r="B32" s="125" t="s">
        <v>180</v>
      </c>
      <c r="C32" s="127">
        <v>53995.5</v>
      </c>
      <c r="D32" s="127">
        <v>54874.8</v>
      </c>
      <c r="E32" s="127">
        <v>55176.7</v>
      </c>
      <c r="F32" s="127">
        <v>55715.5</v>
      </c>
      <c r="G32" s="127">
        <v>56326.2</v>
      </c>
      <c r="H32" s="127">
        <v>56728.6</v>
      </c>
      <c r="I32" s="127">
        <v>57818.9</v>
      </c>
      <c r="J32" s="127">
        <v>59064.2</v>
      </c>
      <c r="K32" s="127">
        <v>60119.8</v>
      </c>
      <c r="L32" s="127">
        <v>61814.3</v>
      </c>
      <c r="M32" s="127">
        <v>63026.3</v>
      </c>
      <c r="N32" s="129">
        <v>63479</v>
      </c>
      <c r="O32" s="127">
        <v>63802.2</v>
      </c>
      <c r="P32" s="127">
        <v>63923.199999999997</v>
      </c>
      <c r="Q32" s="129">
        <v>63907</v>
      </c>
      <c r="R32" s="129">
        <v>64063</v>
      </c>
      <c r="S32" s="127">
        <v>64673.5</v>
      </c>
      <c r="T32" s="127">
        <v>65443.4</v>
      </c>
      <c r="U32" s="127">
        <v>66401.899999999994</v>
      </c>
      <c r="V32" s="127">
        <v>66913.7</v>
      </c>
      <c r="W32" s="127">
        <v>67571.600000000006</v>
      </c>
      <c r="X32" s="127">
        <v>64895.1</v>
      </c>
      <c r="Y32" s="127">
        <v>67884.7</v>
      </c>
      <c r="Z32" s="127">
        <v>69399.5</v>
      </c>
      <c r="AA32" s="127">
        <v>71328.5</v>
      </c>
      <c r="AB32" s="127">
        <v>73738.899999999994</v>
      </c>
      <c r="AC32" s="127">
        <v>75831.7</v>
      </c>
    </row>
    <row r="33" spans="2:29" ht="15" x14ac:dyDescent="0.25">
      <c r="B33" s="125" t="s">
        <v>181</v>
      </c>
      <c r="C33" s="128">
        <v>41473.800000000003</v>
      </c>
      <c r="D33" s="130">
        <v>44278</v>
      </c>
      <c r="E33" s="128">
        <v>46525.5</v>
      </c>
      <c r="F33" s="128">
        <v>48467.3</v>
      </c>
      <c r="G33" s="128">
        <v>50022.5</v>
      </c>
      <c r="H33" s="128">
        <v>50928.2</v>
      </c>
      <c r="I33" s="128">
        <v>51864.1</v>
      </c>
      <c r="J33" s="128">
        <v>53273.2</v>
      </c>
      <c r="K33" s="128">
        <v>54281.8</v>
      </c>
      <c r="L33" s="128">
        <v>55120.9</v>
      </c>
      <c r="M33" s="128">
        <v>57644.2</v>
      </c>
      <c r="N33" s="128">
        <v>58919.6</v>
      </c>
      <c r="O33" s="128">
        <v>60044.800000000003</v>
      </c>
      <c r="P33" s="130">
        <v>58011</v>
      </c>
      <c r="Q33" s="128">
        <v>59918.1</v>
      </c>
      <c r="R33" s="128">
        <v>61793.599999999999</v>
      </c>
      <c r="S33" s="128">
        <v>61573.9</v>
      </c>
      <c r="T33" s="128">
        <v>62203.7</v>
      </c>
      <c r="U33" s="128">
        <v>63981.8</v>
      </c>
      <c r="V33" s="128">
        <v>67540.2</v>
      </c>
      <c r="W33" s="128">
        <v>69397.5</v>
      </c>
      <c r="X33" s="128">
        <v>71791.600000000006</v>
      </c>
      <c r="Y33" s="128">
        <v>77691.199999999997</v>
      </c>
      <c r="Z33" s="128">
        <v>76894.899999999994</v>
      </c>
      <c r="AA33" s="128">
        <v>78448.100000000006</v>
      </c>
      <c r="AB33" s="128">
        <v>84787.8</v>
      </c>
      <c r="AC33" s="128">
        <v>88344.8</v>
      </c>
    </row>
    <row r="34" spans="2:29" ht="15" x14ac:dyDescent="0.25">
      <c r="B34" s="125" t="s">
        <v>65</v>
      </c>
      <c r="C34" s="127">
        <v>33179.4</v>
      </c>
      <c r="D34" s="127">
        <v>34287.4</v>
      </c>
      <c r="E34" s="127">
        <v>35274.300000000003</v>
      </c>
      <c r="F34" s="127">
        <v>36008.300000000003</v>
      </c>
      <c r="G34" s="127">
        <v>36076.5</v>
      </c>
      <c r="H34" s="127">
        <v>36333.4</v>
      </c>
      <c r="I34" s="127">
        <v>37021.800000000003</v>
      </c>
      <c r="J34" s="127">
        <v>36709.4</v>
      </c>
      <c r="K34" s="127">
        <v>37126.6</v>
      </c>
      <c r="L34" s="127">
        <v>37473.699999999997</v>
      </c>
      <c r="M34" s="127">
        <v>37281.199999999997</v>
      </c>
      <c r="N34" s="127">
        <v>37014.699999999997</v>
      </c>
      <c r="O34" s="127">
        <v>35776.6</v>
      </c>
      <c r="P34" s="127">
        <v>35229.9</v>
      </c>
      <c r="Q34" s="129">
        <v>34603</v>
      </c>
      <c r="R34" s="127">
        <v>34189.800000000003</v>
      </c>
      <c r="S34" s="127">
        <v>34818.300000000003</v>
      </c>
      <c r="T34" s="127">
        <v>35041.9</v>
      </c>
      <c r="U34" s="127">
        <v>35457.800000000003</v>
      </c>
      <c r="V34" s="127">
        <v>35928.199999999997</v>
      </c>
      <c r="W34" s="127">
        <v>36606.6</v>
      </c>
      <c r="X34" s="127">
        <v>35388.400000000001</v>
      </c>
      <c r="Y34" s="127">
        <v>36974.5</v>
      </c>
      <c r="Z34" s="129">
        <v>38526</v>
      </c>
      <c r="AA34" s="127">
        <v>39435.599999999999</v>
      </c>
      <c r="AB34" s="127">
        <v>39961.599999999999</v>
      </c>
      <c r="AC34" s="127">
        <v>40749.599999999999</v>
      </c>
    </row>
    <row r="35" spans="2:29" ht="15" x14ac:dyDescent="0.25">
      <c r="B35" s="125" t="s">
        <v>182</v>
      </c>
      <c r="C35" s="128">
        <v>32688.400000000001</v>
      </c>
      <c r="D35" s="128">
        <v>36137.5</v>
      </c>
      <c r="E35" s="128">
        <v>34194.300000000003</v>
      </c>
      <c r="F35" s="128">
        <v>36633.5</v>
      </c>
      <c r="G35" s="128">
        <v>27415.200000000001</v>
      </c>
      <c r="H35" s="128">
        <v>30699.1</v>
      </c>
      <c r="I35" s="128">
        <v>32662.7</v>
      </c>
      <c r="J35" s="130">
        <v>29537</v>
      </c>
      <c r="K35" s="128">
        <v>26577.7</v>
      </c>
      <c r="L35" s="128">
        <v>28460.1</v>
      </c>
      <c r="M35" s="128">
        <v>26959.1</v>
      </c>
      <c r="N35" s="128">
        <v>36239.699999999997</v>
      </c>
      <c r="O35" s="128">
        <v>33616.6</v>
      </c>
      <c r="P35" s="128">
        <v>34508.199999999997</v>
      </c>
      <c r="Q35" s="128">
        <v>33747.199999999997</v>
      </c>
      <c r="R35" s="128">
        <v>34270.9</v>
      </c>
      <c r="S35" s="128">
        <v>29633.3</v>
      </c>
      <c r="T35" s="130">
        <v>28989</v>
      </c>
      <c r="U35" s="128">
        <v>30741.200000000001</v>
      </c>
      <c r="V35" s="128">
        <v>31193.5</v>
      </c>
      <c r="W35" s="128">
        <v>32895.599999999999</v>
      </c>
      <c r="X35" s="128">
        <v>32137.9</v>
      </c>
      <c r="Y35" s="128">
        <v>31388.6</v>
      </c>
      <c r="Z35" s="128">
        <v>32705.5</v>
      </c>
      <c r="AA35" s="128">
        <v>32644.2</v>
      </c>
      <c r="AB35" s="128">
        <v>32984.400000000001</v>
      </c>
      <c r="AC35" s="128">
        <v>32874.400000000001</v>
      </c>
    </row>
    <row r="36" spans="2:29" ht="15" x14ac:dyDescent="0.25">
      <c r="B36" s="125" t="s">
        <v>183</v>
      </c>
      <c r="C36" s="127">
        <v>5326.6</v>
      </c>
      <c r="D36" s="127">
        <v>5573.7</v>
      </c>
      <c r="E36" s="127">
        <v>5728.9</v>
      </c>
      <c r="F36" s="129">
        <v>5896</v>
      </c>
      <c r="G36" s="129">
        <v>6042</v>
      </c>
      <c r="H36" s="127">
        <v>6174.5</v>
      </c>
      <c r="I36" s="127">
        <v>6367.6</v>
      </c>
      <c r="J36" s="127">
        <v>6422.6</v>
      </c>
      <c r="K36" s="127">
        <v>6505.3</v>
      </c>
      <c r="L36" s="127">
        <v>6515.9</v>
      </c>
      <c r="M36" s="127">
        <v>6593.8</v>
      </c>
      <c r="N36" s="127">
        <v>6724.1</v>
      </c>
      <c r="O36" s="127">
        <v>6752.1</v>
      </c>
      <c r="P36" s="127">
        <v>6827.2</v>
      </c>
      <c r="Q36" s="127">
        <v>6772.5</v>
      </c>
      <c r="R36" s="127">
        <v>6796.9</v>
      </c>
      <c r="S36" s="127">
        <v>6817.8</v>
      </c>
      <c r="T36" s="127">
        <v>6971.2</v>
      </c>
      <c r="U36" s="127">
        <v>7103.9</v>
      </c>
      <c r="V36" s="129">
        <v>7244</v>
      </c>
      <c r="W36" s="127">
        <v>7364.9</v>
      </c>
      <c r="X36" s="127">
        <v>7542.9</v>
      </c>
      <c r="Y36" s="127">
        <v>7862.5</v>
      </c>
      <c r="Z36" s="127">
        <v>7994.1</v>
      </c>
      <c r="AA36" s="127">
        <v>8058.8</v>
      </c>
      <c r="AB36" s="127">
        <v>8199.9</v>
      </c>
      <c r="AC36" s="127">
        <v>8345.9</v>
      </c>
    </row>
    <row r="37" spans="2:29" ht="15" x14ac:dyDescent="0.25">
      <c r="B37" s="125" t="s">
        <v>184</v>
      </c>
      <c r="C37" s="128">
        <v>9422.7000000000007</v>
      </c>
      <c r="D37" s="128">
        <v>9259.6</v>
      </c>
      <c r="E37" s="128">
        <v>9735.9</v>
      </c>
      <c r="F37" s="130">
        <v>9447</v>
      </c>
      <c r="G37" s="128">
        <v>9438.4</v>
      </c>
      <c r="H37" s="128">
        <v>8883.4</v>
      </c>
      <c r="I37" s="128">
        <v>9131.6</v>
      </c>
      <c r="J37" s="128">
        <v>9685.7999999999993</v>
      </c>
      <c r="K37" s="128">
        <v>10091.200000000001</v>
      </c>
      <c r="L37" s="128">
        <v>10271.700000000001</v>
      </c>
      <c r="M37" s="128">
        <v>10858.7</v>
      </c>
      <c r="N37" s="128">
        <v>11224.2</v>
      </c>
      <c r="O37" s="130">
        <v>10609</v>
      </c>
      <c r="P37" s="128">
        <v>10867.7</v>
      </c>
      <c r="Q37" s="128">
        <v>11183.9</v>
      </c>
      <c r="R37" s="128">
        <v>10643.2</v>
      </c>
      <c r="S37" s="128">
        <v>10915.9</v>
      </c>
      <c r="T37" s="128">
        <v>12110.4</v>
      </c>
      <c r="U37" s="128">
        <v>12441.8</v>
      </c>
      <c r="V37" s="128">
        <v>12859.5</v>
      </c>
      <c r="W37" s="128">
        <v>13475.5</v>
      </c>
      <c r="X37" s="128">
        <v>14114.2</v>
      </c>
      <c r="Y37" s="128">
        <v>15123.3</v>
      </c>
      <c r="Z37" s="128">
        <v>15719.2</v>
      </c>
      <c r="AA37" s="128">
        <v>16000.4</v>
      </c>
      <c r="AB37" s="128">
        <v>15998.8</v>
      </c>
      <c r="AC37" s="128">
        <v>16097.2</v>
      </c>
    </row>
    <row r="38" spans="2:29" ht="15" x14ac:dyDescent="0.25">
      <c r="B38" s="125" t="s">
        <v>185</v>
      </c>
      <c r="C38" s="127">
        <v>41987.5</v>
      </c>
      <c r="D38" s="127">
        <v>42782.2</v>
      </c>
      <c r="E38" s="127">
        <v>42955.4</v>
      </c>
      <c r="F38" s="129">
        <v>43135</v>
      </c>
      <c r="G38" s="127">
        <v>43282.3</v>
      </c>
      <c r="H38" s="127">
        <v>43304.9</v>
      </c>
      <c r="I38" s="127">
        <v>43645.8</v>
      </c>
      <c r="J38" s="127">
        <v>43586.7</v>
      </c>
      <c r="K38" s="127">
        <v>43613.599999999999</v>
      </c>
      <c r="L38" s="127">
        <v>43610.400000000001</v>
      </c>
      <c r="M38" s="127">
        <v>43357.599999999999</v>
      </c>
      <c r="N38" s="127">
        <v>43378.1</v>
      </c>
      <c r="O38" s="127">
        <v>43412.5</v>
      </c>
      <c r="P38" s="127">
        <v>43188.800000000003</v>
      </c>
      <c r="Q38" s="127">
        <v>42926.400000000001</v>
      </c>
      <c r="R38" s="127">
        <v>42432.7</v>
      </c>
      <c r="S38" s="127">
        <v>42449.9</v>
      </c>
      <c r="T38" s="127">
        <v>42805.9</v>
      </c>
      <c r="U38" s="129">
        <v>42594</v>
      </c>
      <c r="V38" s="129">
        <v>43149</v>
      </c>
      <c r="W38" s="127">
        <v>43517.9</v>
      </c>
      <c r="X38" s="129">
        <v>42394</v>
      </c>
      <c r="Y38" s="127">
        <v>43963.1</v>
      </c>
      <c r="Z38" s="127">
        <v>44680.5</v>
      </c>
      <c r="AA38" s="127">
        <v>45840.9</v>
      </c>
      <c r="AB38" s="127">
        <v>47283.1</v>
      </c>
      <c r="AC38" s="127">
        <v>46744.3</v>
      </c>
    </row>
    <row r="39" spans="2:29" ht="15" x14ac:dyDescent="0.25">
      <c r="B39" s="125" t="s">
        <v>186</v>
      </c>
      <c r="C39" s="128">
        <v>85950.3</v>
      </c>
      <c r="D39" s="128">
        <v>85469.3</v>
      </c>
      <c r="E39" s="128">
        <v>84849.2</v>
      </c>
      <c r="F39" s="128">
        <v>86617.1</v>
      </c>
      <c r="G39" s="128">
        <v>86869.7</v>
      </c>
      <c r="H39" s="128">
        <v>86510.3</v>
      </c>
      <c r="I39" s="128">
        <v>86669.7</v>
      </c>
      <c r="J39" s="128">
        <v>86928.2</v>
      </c>
      <c r="K39" s="128">
        <v>87007.5</v>
      </c>
      <c r="L39" s="128">
        <v>87360.1</v>
      </c>
      <c r="M39" s="128">
        <v>89057.3</v>
      </c>
      <c r="N39" s="128">
        <v>89915.8</v>
      </c>
      <c r="O39" s="128">
        <v>89840.3</v>
      </c>
      <c r="P39" s="128">
        <v>89367.1</v>
      </c>
      <c r="Q39" s="130">
        <v>89359</v>
      </c>
      <c r="R39" s="128">
        <v>89843.4</v>
      </c>
      <c r="S39" s="128">
        <v>91526.7</v>
      </c>
      <c r="T39" s="128">
        <v>94179.4</v>
      </c>
      <c r="U39" s="128">
        <v>94743.6</v>
      </c>
      <c r="V39" s="130">
        <v>94789</v>
      </c>
      <c r="W39" s="128">
        <v>94453.2</v>
      </c>
      <c r="X39" s="128">
        <v>90878.5</v>
      </c>
      <c r="Y39" s="128">
        <v>94170.5</v>
      </c>
      <c r="Z39" s="128">
        <v>93489.1</v>
      </c>
      <c r="AA39" s="128">
        <v>94292.6</v>
      </c>
      <c r="AB39" s="128">
        <v>95863.6</v>
      </c>
      <c r="AC39" s="128">
        <v>95807.2</v>
      </c>
    </row>
    <row r="40" spans="2:29" ht="15" x14ac:dyDescent="0.25">
      <c r="B40" s="125" t="s">
        <v>187</v>
      </c>
      <c r="C40" s="127">
        <v>3478.4</v>
      </c>
      <c r="D40" s="127">
        <v>3473.2</v>
      </c>
      <c r="E40" s="127">
        <v>3712.6</v>
      </c>
      <c r="F40" s="129">
        <v>3767</v>
      </c>
      <c r="G40" s="129">
        <v>3774</v>
      </c>
      <c r="H40" s="127">
        <v>3789.9</v>
      </c>
      <c r="I40" s="129">
        <v>3888</v>
      </c>
      <c r="J40" s="127">
        <v>4000.3</v>
      </c>
      <c r="K40" s="127">
        <v>3618.7</v>
      </c>
      <c r="L40" s="127">
        <v>3768.8</v>
      </c>
      <c r="M40" s="127">
        <v>3624.7</v>
      </c>
      <c r="N40" s="127">
        <v>3521.7</v>
      </c>
      <c r="O40" s="127">
        <v>3506.3</v>
      </c>
      <c r="P40" s="127">
        <v>3436.9</v>
      </c>
      <c r="Q40" s="127">
        <v>3471.9</v>
      </c>
      <c r="R40" s="127">
        <v>3455.1</v>
      </c>
      <c r="S40" s="129">
        <v>3438</v>
      </c>
      <c r="T40" s="127">
        <v>3477.5</v>
      </c>
      <c r="U40" s="127">
        <v>3565.7</v>
      </c>
      <c r="V40" s="127">
        <v>3648.8</v>
      </c>
      <c r="W40" s="129">
        <v>3787</v>
      </c>
      <c r="X40" s="127">
        <v>4039.9</v>
      </c>
      <c r="Y40" s="127">
        <v>3965.4</v>
      </c>
      <c r="Z40" s="127">
        <v>4035.1</v>
      </c>
      <c r="AA40" s="127">
        <v>4142.1000000000004</v>
      </c>
      <c r="AB40" s="127">
        <v>4196.1000000000004</v>
      </c>
      <c r="AC40" s="127">
        <v>4254.5</v>
      </c>
    </row>
    <row r="41" spans="2:29" ht="15" x14ac:dyDescent="0.25">
      <c r="B41" s="125" t="s">
        <v>188</v>
      </c>
      <c r="C41" s="130">
        <v>52022</v>
      </c>
      <c r="D41" s="128">
        <v>52398.7</v>
      </c>
      <c r="E41" s="128">
        <v>52708.6</v>
      </c>
      <c r="F41" s="128">
        <v>52885.4</v>
      </c>
      <c r="G41" s="128">
        <v>53367.8</v>
      </c>
      <c r="H41" s="128">
        <v>54422.9</v>
      </c>
      <c r="I41" s="128">
        <v>55698.7</v>
      </c>
      <c r="J41" s="128">
        <v>56870.2</v>
      </c>
      <c r="K41" s="128">
        <v>59451.7</v>
      </c>
      <c r="L41" s="128">
        <v>61353.599999999999</v>
      </c>
      <c r="M41" s="128">
        <v>62467.8</v>
      </c>
      <c r="N41" s="128">
        <v>64039.8</v>
      </c>
      <c r="O41" s="128">
        <v>65050.400000000001</v>
      </c>
      <c r="P41" s="128">
        <v>66330.899999999994</v>
      </c>
      <c r="Q41" s="128">
        <v>66937.3</v>
      </c>
      <c r="R41" s="128">
        <v>67949.3</v>
      </c>
      <c r="S41" s="128">
        <v>69719.5</v>
      </c>
      <c r="T41" s="128">
        <v>71372.100000000006</v>
      </c>
      <c r="U41" s="130">
        <v>72437</v>
      </c>
      <c r="V41" s="128">
        <v>72993.7</v>
      </c>
      <c r="W41" s="130">
        <v>73737</v>
      </c>
      <c r="X41" s="128">
        <v>72264.100000000006</v>
      </c>
      <c r="Y41" s="128">
        <v>74303.3</v>
      </c>
      <c r="Z41" s="128">
        <v>77583.3</v>
      </c>
      <c r="AA41" s="128">
        <v>80200.800000000003</v>
      </c>
      <c r="AB41" s="128">
        <v>81497.899999999994</v>
      </c>
      <c r="AC41" s="128">
        <v>82463.7</v>
      </c>
    </row>
    <row r="42" spans="2:29" ht="15" x14ac:dyDescent="0.25">
      <c r="B42" s="125" t="s">
        <v>189</v>
      </c>
      <c r="C42" s="127">
        <v>83744.600000000006</v>
      </c>
      <c r="D42" s="127">
        <v>85328.1</v>
      </c>
      <c r="E42" s="127">
        <v>87920.8</v>
      </c>
      <c r="F42" s="127">
        <v>90134.9</v>
      </c>
      <c r="G42" s="127">
        <v>91327.4</v>
      </c>
      <c r="H42" s="127">
        <v>92811.4</v>
      </c>
      <c r="I42" s="127">
        <v>93585.3</v>
      </c>
      <c r="J42" s="127">
        <v>94095.3</v>
      </c>
      <c r="K42" s="127">
        <v>96215.3</v>
      </c>
      <c r="L42" s="129">
        <v>98507</v>
      </c>
      <c r="M42" s="127">
        <v>100244.2</v>
      </c>
      <c r="N42" s="127">
        <v>100896.9</v>
      </c>
      <c r="O42" s="127">
        <v>102176.5</v>
      </c>
      <c r="P42" s="129">
        <v>103950</v>
      </c>
      <c r="Q42" s="127">
        <v>106703.1</v>
      </c>
      <c r="R42" s="127">
        <v>109679.2</v>
      </c>
      <c r="S42" s="127">
        <v>111322.6</v>
      </c>
      <c r="T42" s="127">
        <v>113991.9</v>
      </c>
      <c r="U42" s="127">
        <v>116817.1</v>
      </c>
      <c r="V42" s="127">
        <v>118939.5</v>
      </c>
      <c r="W42" s="127">
        <v>121061.2</v>
      </c>
      <c r="X42" s="127">
        <v>121461.3</v>
      </c>
      <c r="Y42" s="127">
        <v>125317.7</v>
      </c>
      <c r="Z42" s="129">
        <v>129025</v>
      </c>
      <c r="AA42" s="129">
        <v>131260</v>
      </c>
      <c r="AB42" s="127">
        <v>135251.4</v>
      </c>
      <c r="AC42" s="127">
        <v>137219.20000000001</v>
      </c>
    </row>
    <row r="44" spans="2:29" ht="15" x14ac:dyDescent="0.25">
      <c r="B44" s="1" t="s">
        <v>133</v>
      </c>
    </row>
    <row r="45" spans="2:29" ht="15" x14ac:dyDescent="0.25">
      <c r="B45" s="1" t="s">
        <v>132</v>
      </c>
    </row>
    <row r="46" spans="2:29" ht="11.45" customHeight="1" x14ac:dyDescent="0.25">
      <c r="B46" s="24" t="s">
        <v>134</v>
      </c>
    </row>
    <row r="47" spans="2:29" ht="11.45" customHeight="1" x14ac:dyDescent="0.25">
      <c r="B47" s="24" t="s">
        <v>127</v>
      </c>
    </row>
    <row r="48" spans="2:29" ht="11.45" customHeight="1" x14ac:dyDescent="0.25">
      <c r="B48" s="24" t="s">
        <v>128</v>
      </c>
    </row>
    <row r="49" spans="2:29" ht="11.45" customHeight="1" x14ac:dyDescent="0.25">
      <c r="B49" s="24" t="s">
        <v>143</v>
      </c>
    </row>
    <row r="50" spans="2:29" ht="11.45" customHeight="1" x14ac:dyDescent="0.25">
      <c r="B50" s="23" t="s">
        <v>12</v>
      </c>
    </row>
    <row r="51" spans="2:29" ht="11.45" customHeight="1" x14ac:dyDescent="0.25">
      <c r="B51" s="23" t="s">
        <v>13</v>
      </c>
    </row>
    <row r="52" spans="2:29" ht="11.45" customHeight="1" x14ac:dyDescent="0.25">
      <c r="B52" s="23" t="s">
        <v>14</v>
      </c>
      <c r="G52" s="151" t="s">
        <v>34</v>
      </c>
    </row>
    <row r="53" spans="2:29" ht="11.45" customHeight="1" x14ac:dyDescent="0.25">
      <c r="B53" s="23" t="s">
        <v>15</v>
      </c>
    </row>
    <row r="55" spans="2:29" ht="11.45" customHeight="1" x14ac:dyDescent="0.25">
      <c r="B55" s="143" t="s">
        <v>129</v>
      </c>
      <c r="C55" s="142" t="s">
        <v>101</v>
      </c>
      <c r="D55" s="142" t="s">
        <v>102</v>
      </c>
      <c r="E55" s="142" t="s">
        <v>103</v>
      </c>
      <c r="F55" s="142" t="s">
        <v>104</v>
      </c>
      <c r="G55" s="142" t="s">
        <v>105</v>
      </c>
      <c r="H55" s="142" t="s">
        <v>106</v>
      </c>
      <c r="I55" s="142" t="s">
        <v>107</v>
      </c>
      <c r="J55" s="142" t="s">
        <v>108</v>
      </c>
      <c r="K55" s="142" t="s">
        <v>109</v>
      </c>
      <c r="L55" s="142" t="s">
        <v>110</v>
      </c>
      <c r="M55" s="142" t="s">
        <v>111</v>
      </c>
      <c r="N55" s="142" t="s">
        <v>112</v>
      </c>
      <c r="O55" s="142" t="s">
        <v>113</v>
      </c>
      <c r="P55" s="142" t="s">
        <v>114</v>
      </c>
      <c r="Q55" s="142" t="s">
        <v>115</v>
      </c>
      <c r="R55" s="142" t="s">
        <v>116</v>
      </c>
      <c r="S55" s="142" t="s">
        <v>117</v>
      </c>
      <c r="T55" s="142" t="s">
        <v>118</v>
      </c>
      <c r="U55" s="142" t="s">
        <v>119</v>
      </c>
      <c r="V55" s="142" t="s">
        <v>120</v>
      </c>
      <c r="W55" s="142" t="s">
        <v>121</v>
      </c>
      <c r="X55" s="142" t="s">
        <v>122</v>
      </c>
      <c r="Y55" s="142" t="s">
        <v>123</v>
      </c>
      <c r="Z55" s="142" t="s">
        <v>124</v>
      </c>
      <c r="AA55" s="142" t="s">
        <v>125</v>
      </c>
      <c r="AB55" s="142" t="s">
        <v>196</v>
      </c>
      <c r="AC55" s="142" t="s">
        <v>200</v>
      </c>
    </row>
    <row r="56" spans="2:29" ht="11.45" customHeight="1" x14ac:dyDescent="0.25">
      <c r="B56" s="144" t="s">
        <v>130</v>
      </c>
      <c r="C56" s="146" t="s">
        <v>131</v>
      </c>
      <c r="D56" s="146" t="s">
        <v>131</v>
      </c>
      <c r="E56" s="146" t="s">
        <v>131</v>
      </c>
      <c r="F56" s="146" t="s">
        <v>131</v>
      </c>
      <c r="G56" s="146" t="s">
        <v>131</v>
      </c>
      <c r="H56" s="146" t="s">
        <v>131</v>
      </c>
      <c r="I56" s="146" t="s">
        <v>131</v>
      </c>
      <c r="J56" s="146" t="s">
        <v>131</v>
      </c>
      <c r="K56" s="146" t="s">
        <v>131</v>
      </c>
      <c r="L56" s="146" t="s">
        <v>131</v>
      </c>
      <c r="M56" s="146" t="s">
        <v>131</v>
      </c>
      <c r="N56" s="146" t="s">
        <v>131</v>
      </c>
      <c r="O56" s="146" t="s">
        <v>131</v>
      </c>
      <c r="P56" s="146" t="s">
        <v>131</v>
      </c>
      <c r="Q56" s="146" t="s">
        <v>131</v>
      </c>
      <c r="R56" s="146" t="s">
        <v>131</v>
      </c>
      <c r="S56" s="146" t="s">
        <v>131</v>
      </c>
      <c r="T56" s="146" t="s">
        <v>131</v>
      </c>
      <c r="U56" s="146" t="s">
        <v>131</v>
      </c>
      <c r="V56" s="146" t="s">
        <v>131</v>
      </c>
      <c r="W56" s="146" t="s">
        <v>131</v>
      </c>
      <c r="X56" s="146" t="s">
        <v>131</v>
      </c>
      <c r="Y56" s="146" t="s">
        <v>131</v>
      </c>
      <c r="Z56" s="146" t="s">
        <v>131</v>
      </c>
      <c r="AA56" s="146" t="s">
        <v>131</v>
      </c>
      <c r="AB56" s="146" t="s">
        <v>131</v>
      </c>
      <c r="AC56" s="146" t="s">
        <v>131</v>
      </c>
    </row>
    <row r="57" spans="2:29" ht="11.45" customHeight="1" x14ac:dyDescent="0.25">
      <c r="B57" s="145" t="s">
        <v>42</v>
      </c>
      <c r="C57" s="148">
        <v>61158549</v>
      </c>
      <c r="D57" s="148">
        <v>61190242</v>
      </c>
      <c r="E57" s="148">
        <v>60989419</v>
      </c>
      <c r="F57" s="148">
        <v>61429097</v>
      </c>
      <c r="G57" s="148">
        <v>62061379</v>
      </c>
      <c r="H57" s="148">
        <v>63396031</v>
      </c>
      <c r="I57" s="148">
        <v>63935845</v>
      </c>
      <c r="J57" s="148">
        <v>64957420</v>
      </c>
      <c r="K57" s="148">
        <v>65541644</v>
      </c>
      <c r="L57" s="148">
        <v>66246936</v>
      </c>
      <c r="M57" s="148">
        <v>67025289</v>
      </c>
      <c r="N57" s="148">
        <v>67387402</v>
      </c>
      <c r="O57" s="148">
        <v>67405810</v>
      </c>
      <c r="P57" s="148">
        <v>67159493</v>
      </c>
      <c r="Q57" s="148">
        <v>67500032</v>
      </c>
      <c r="R57" s="148">
        <v>68357511</v>
      </c>
      <c r="S57" s="148">
        <v>69240126</v>
      </c>
      <c r="T57" s="148">
        <v>70238093</v>
      </c>
      <c r="U57" s="148">
        <v>70570528</v>
      </c>
      <c r="V57" s="148">
        <v>71235770</v>
      </c>
      <c r="W57" s="148">
        <v>72049286</v>
      </c>
      <c r="X57" s="148">
        <v>70784928</v>
      </c>
      <c r="Y57" s="148">
        <v>73928565</v>
      </c>
      <c r="Z57" s="148">
        <v>74685750</v>
      </c>
      <c r="AA57" s="148">
        <v>75849851</v>
      </c>
      <c r="AB57" s="148">
        <v>77169566</v>
      </c>
      <c r="AC57" s="148">
        <v>78026796</v>
      </c>
    </row>
    <row r="58" spans="2:29" ht="11.45" customHeight="1" x14ac:dyDescent="0.25">
      <c r="B58" s="145" t="s">
        <v>202</v>
      </c>
      <c r="C58" s="147">
        <v>47782010</v>
      </c>
      <c r="D58" s="147">
        <v>48057669</v>
      </c>
      <c r="E58" s="147">
        <v>48139881</v>
      </c>
      <c r="F58" s="147">
        <v>48382741</v>
      </c>
      <c r="G58" s="147">
        <v>48801393</v>
      </c>
      <c r="H58" s="147">
        <v>49541271</v>
      </c>
      <c r="I58" s="147">
        <v>50081235</v>
      </c>
      <c r="J58" s="147">
        <v>50825615</v>
      </c>
      <c r="K58" s="147">
        <v>51499626</v>
      </c>
      <c r="L58" s="147">
        <v>52035853</v>
      </c>
      <c r="M58" s="147">
        <v>52487009</v>
      </c>
      <c r="N58" s="147">
        <v>52798214</v>
      </c>
      <c r="O58" s="147">
        <v>52894614</v>
      </c>
      <c r="P58" s="147">
        <v>52657225</v>
      </c>
      <c r="Q58" s="147">
        <v>52769930</v>
      </c>
      <c r="R58" s="147">
        <v>53412334</v>
      </c>
      <c r="S58" s="147">
        <v>53880430</v>
      </c>
      <c r="T58" s="147">
        <v>54614144</v>
      </c>
      <c r="U58" s="147">
        <v>54840559</v>
      </c>
      <c r="V58" s="147">
        <v>55458217</v>
      </c>
      <c r="W58" s="147">
        <v>56065476</v>
      </c>
      <c r="X58" s="147">
        <v>54936672</v>
      </c>
      <c r="Y58" s="147">
        <v>57267678</v>
      </c>
      <c r="Z58" s="147">
        <v>57890925</v>
      </c>
      <c r="AA58" s="147">
        <v>58994696</v>
      </c>
      <c r="AB58" s="147">
        <v>60027857</v>
      </c>
      <c r="AC58" s="147">
        <v>60716406</v>
      </c>
    </row>
    <row r="59" spans="2:29" ht="11.45" customHeight="1" x14ac:dyDescent="0.25">
      <c r="B59" s="145" t="s">
        <v>44</v>
      </c>
      <c r="C59" s="148">
        <v>1516662</v>
      </c>
      <c r="D59" s="148">
        <v>1558141</v>
      </c>
      <c r="E59" s="148">
        <v>1578304</v>
      </c>
      <c r="F59" s="148">
        <v>1613293</v>
      </c>
      <c r="G59" s="148">
        <v>1647871</v>
      </c>
      <c r="H59" s="148">
        <v>1677288</v>
      </c>
      <c r="I59" s="148">
        <v>1714372</v>
      </c>
      <c r="J59" s="148">
        <v>1739511</v>
      </c>
      <c r="K59" s="148">
        <v>1763702</v>
      </c>
      <c r="L59" s="148">
        <v>1790693</v>
      </c>
      <c r="M59" s="148">
        <v>1805986</v>
      </c>
      <c r="N59" s="148">
        <v>1818969</v>
      </c>
      <c r="O59" s="148">
        <v>1839822</v>
      </c>
      <c r="P59" s="148">
        <v>1860525</v>
      </c>
      <c r="Q59" s="148">
        <v>1875840</v>
      </c>
      <c r="R59" s="148">
        <v>1886854</v>
      </c>
      <c r="S59" s="148">
        <v>1890437</v>
      </c>
      <c r="T59" s="148">
        <v>1902947</v>
      </c>
      <c r="U59" s="148">
        <v>1933571</v>
      </c>
      <c r="V59" s="148">
        <v>1960478</v>
      </c>
      <c r="W59" s="148">
        <v>1991092</v>
      </c>
      <c r="X59" s="148">
        <v>1968003</v>
      </c>
      <c r="Y59" s="148">
        <v>2029557</v>
      </c>
      <c r="Z59" s="148">
        <v>2070084</v>
      </c>
      <c r="AA59" s="148">
        <v>2089735</v>
      </c>
      <c r="AB59" s="148">
        <v>2100184</v>
      </c>
      <c r="AC59" s="148" t="s">
        <v>132</v>
      </c>
    </row>
    <row r="60" spans="2:29" ht="11.45" customHeight="1" x14ac:dyDescent="0.25">
      <c r="B60" s="145" t="s">
        <v>45</v>
      </c>
      <c r="C60" s="147">
        <v>1070546</v>
      </c>
      <c r="D60" s="147">
        <v>1017808</v>
      </c>
      <c r="E60" s="147">
        <v>1017785</v>
      </c>
      <c r="F60" s="147">
        <v>980313</v>
      </c>
      <c r="G60" s="147">
        <v>996417</v>
      </c>
      <c r="H60" s="147">
        <v>997846</v>
      </c>
      <c r="I60" s="147">
        <v>1019624</v>
      </c>
      <c r="J60" s="147">
        <v>1027592</v>
      </c>
      <c r="K60" s="147">
        <v>1041460</v>
      </c>
      <c r="L60" s="147">
        <v>981923</v>
      </c>
      <c r="M60" s="147">
        <v>964109</v>
      </c>
      <c r="N60" s="147">
        <v>913950</v>
      </c>
      <c r="O60" s="147">
        <v>898252</v>
      </c>
      <c r="P60" s="147">
        <v>912696</v>
      </c>
      <c r="Q60" s="147">
        <v>917614</v>
      </c>
      <c r="R60" s="147">
        <v>918942</v>
      </c>
      <c r="S60" s="147">
        <v>912704</v>
      </c>
      <c r="T60" s="147">
        <v>911101</v>
      </c>
      <c r="U60" s="147">
        <v>910628</v>
      </c>
      <c r="V60" s="147">
        <v>917676</v>
      </c>
      <c r="W60" s="147">
        <v>932163</v>
      </c>
      <c r="X60" s="147">
        <v>933512</v>
      </c>
      <c r="Y60" s="147">
        <v>963147</v>
      </c>
      <c r="Z60" s="147">
        <v>961641</v>
      </c>
      <c r="AA60" s="147">
        <v>1011380</v>
      </c>
      <c r="AB60" s="147">
        <v>1040340</v>
      </c>
      <c r="AC60" s="147">
        <v>1056304</v>
      </c>
    </row>
    <row r="61" spans="2:29" ht="11.45" customHeight="1" x14ac:dyDescent="0.25">
      <c r="B61" s="145" t="s">
        <v>46</v>
      </c>
      <c r="C61" s="148">
        <v>1529519</v>
      </c>
      <c r="D61" s="148">
        <v>1556566</v>
      </c>
      <c r="E61" s="148">
        <v>1472965</v>
      </c>
      <c r="F61" s="148">
        <v>1483001</v>
      </c>
      <c r="G61" s="148">
        <v>1459840</v>
      </c>
      <c r="H61" s="148">
        <v>1452982</v>
      </c>
      <c r="I61" s="148">
        <v>1469667</v>
      </c>
      <c r="J61" s="148">
        <v>1484987</v>
      </c>
      <c r="K61" s="148">
        <v>1492260</v>
      </c>
      <c r="L61" s="148">
        <v>1530882</v>
      </c>
      <c r="M61" s="148">
        <v>1531687</v>
      </c>
      <c r="N61" s="148">
        <v>1536260</v>
      </c>
      <c r="O61" s="148">
        <v>1533649</v>
      </c>
      <c r="P61" s="148">
        <v>1499876</v>
      </c>
      <c r="Q61" s="148">
        <v>1510830</v>
      </c>
      <c r="R61" s="148">
        <v>1548764</v>
      </c>
      <c r="S61" s="148">
        <v>1539564</v>
      </c>
      <c r="T61" s="148">
        <v>1593817</v>
      </c>
      <c r="U61" s="148">
        <v>1667845</v>
      </c>
      <c r="V61" s="148">
        <v>1718422</v>
      </c>
      <c r="W61" s="148">
        <v>1796155</v>
      </c>
      <c r="X61" s="148">
        <v>1723501</v>
      </c>
      <c r="Y61" s="148">
        <v>1820723</v>
      </c>
      <c r="Z61" s="148">
        <v>1885608</v>
      </c>
      <c r="AA61" s="148">
        <v>1913100</v>
      </c>
      <c r="AB61" s="148">
        <v>1952238</v>
      </c>
      <c r="AC61" s="148">
        <v>2007023</v>
      </c>
    </row>
    <row r="62" spans="2:29" ht="11.45" customHeight="1" x14ac:dyDescent="0.25">
      <c r="B62" s="145" t="s">
        <v>47</v>
      </c>
      <c r="C62" s="147">
        <v>1123575</v>
      </c>
      <c r="D62" s="147">
        <v>1109022</v>
      </c>
      <c r="E62" s="147">
        <v>1132645</v>
      </c>
      <c r="F62" s="147">
        <v>1138392</v>
      </c>
      <c r="G62" s="147">
        <v>1152209</v>
      </c>
      <c r="H62" s="147">
        <v>1148712</v>
      </c>
      <c r="I62" s="147">
        <v>1172635</v>
      </c>
      <c r="J62" s="147">
        <v>1205348</v>
      </c>
      <c r="K62" s="147">
        <v>1196210</v>
      </c>
      <c r="L62" s="147">
        <v>1209965</v>
      </c>
      <c r="M62" s="147">
        <v>1243763</v>
      </c>
      <c r="N62" s="147">
        <v>1248826</v>
      </c>
      <c r="O62" s="147">
        <v>1235861</v>
      </c>
      <c r="P62" s="147">
        <v>1215448</v>
      </c>
      <c r="Q62" s="147">
        <v>1221817</v>
      </c>
      <c r="R62" s="147">
        <v>1214542</v>
      </c>
      <c r="S62" s="147">
        <v>1210862</v>
      </c>
      <c r="T62" s="147">
        <v>1210208</v>
      </c>
      <c r="U62" s="147">
        <v>1209880</v>
      </c>
      <c r="V62" s="147">
        <v>1211743</v>
      </c>
      <c r="W62" s="147">
        <v>1221900</v>
      </c>
      <c r="X62" s="147">
        <v>1206371</v>
      </c>
      <c r="Y62" s="147">
        <v>1272731</v>
      </c>
      <c r="Z62" s="147">
        <v>1280027</v>
      </c>
      <c r="AA62" s="147">
        <v>1295411</v>
      </c>
      <c r="AB62" s="147">
        <v>1311040</v>
      </c>
      <c r="AC62" s="147">
        <v>1320110</v>
      </c>
    </row>
    <row r="63" spans="2:29" ht="11.45" customHeight="1" x14ac:dyDescent="0.25">
      <c r="B63" s="145" t="s">
        <v>48</v>
      </c>
      <c r="C63" s="148">
        <v>12613500</v>
      </c>
      <c r="D63" s="148">
        <v>12634669</v>
      </c>
      <c r="E63" s="148">
        <v>12656860</v>
      </c>
      <c r="F63" s="148">
        <v>12819833</v>
      </c>
      <c r="G63" s="148">
        <v>12851565</v>
      </c>
      <c r="H63" s="148">
        <v>12895977</v>
      </c>
      <c r="I63" s="148">
        <v>12861647</v>
      </c>
      <c r="J63" s="148">
        <v>13195761</v>
      </c>
      <c r="K63" s="148">
        <v>13274533</v>
      </c>
      <c r="L63" s="148">
        <v>13338046</v>
      </c>
      <c r="M63" s="148">
        <v>13417211</v>
      </c>
      <c r="N63" s="148">
        <v>13837850</v>
      </c>
      <c r="O63" s="148">
        <v>13783303</v>
      </c>
      <c r="P63" s="148">
        <v>13757309</v>
      </c>
      <c r="Q63" s="148">
        <v>13867272</v>
      </c>
      <c r="R63" s="148">
        <v>14123989</v>
      </c>
      <c r="S63" s="148">
        <v>14425760</v>
      </c>
      <c r="T63" s="148">
        <v>14698188</v>
      </c>
      <c r="U63" s="148">
        <v>14905618</v>
      </c>
      <c r="V63" s="148">
        <v>15032405</v>
      </c>
      <c r="W63" s="148">
        <v>15201186</v>
      </c>
      <c r="X63" s="148">
        <v>14990149</v>
      </c>
      <c r="Y63" s="148">
        <v>15526891</v>
      </c>
      <c r="Z63" s="148">
        <v>15510799</v>
      </c>
      <c r="AA63" s="148">
        <v>15657730</v>
      </c>
      <c r="AB63" s="148">
        <v>15878161</v>
      </c>
      <c r="AC63" s="148">
        <v>16176564</v>
      </c>
    </row>
    <row r="64" spans="2:29" ht="11.45" customHeight="1" x14ac:dyDescent="0.25">
      <c r="B64" s="145" t="s">
        <v>49</v>
      </c>
      <c r="C64" s="147">
        <v>223052</v>
      </c>
      <c r="D64" s="147">
        <v>207914</v>
      </c>
      <c r="E64" s="147">
        <v>219417</v>
      </c>
      <c r="F64" s="147">
        <v>218178</v>
      </c>
      <c r="G64" s="147">
        <v>236444</v>
      </c>
      <c r="H64" s="147">
        <v>253993</v>
      </c>
      <c r="I64" s="147">
        <v>241591</v>
      </c>
      <c r="J64" s="147">
        <v>250404</v>
      </c>
      <c r="K64" s="147">
        <v>243579</v>
      </c>
      <c r="L64" s="147">
        <v>241677</v>
      </c>
      <c r="M64" s="147">
        <v>237605</v>
      </c>
      <c r="N64" s="147">
        <v>233387</v>
      </c>
      <c r="O64" s="147">
        <v>237976</v>
      </c>
      <c r="P64" s="147">
        <v>247430</v>
      </c>
      <c r="Q64" s="147">
        <v>247101</v>
      </c>
      <c r="R64" s="147">
        <v>253322</v>
      </c>
      <c r="S64" s="147">
        <v>249686</v>
      </c>
      <c r="T64" s="147">
        <v>243839</v>
      </c>
      <c r="U64" s="147">
        <v>241242</v>
      </c>
      <c r="V64" s="147">
        <v>239391</v>
      </c>
      <c r="W64" s="147">
        <v>243608</v>
      </c>
      <c r="X64" s="147">
        <v>246395</v>
      </c>
      <c r="Y64" s="147">
        <v>244232</v>
      </c>
      <c r="Z64" s="147">
        <v>252861</v>
      </c>
      <c r="AA64" s="147">
        <v>267244</v>
      </c>
      <c r="AB64" s="147">
        <v>257020</v>
      </c>
      <c r="AC64" s="147">
        <v>258276</v>
      </c>
    </row>
    <row r="65" spans="2:29" ht="11.45" customHeight="1" x14ac:dyDescent="0.25">
      <c r="B65" s="145" t="s">
        <v>50</v>
      </c>
      <c r="C65" s="148">
        <v>471286</v>
      </c>
      <c r="D65" s="148">
        <v>500270</v>
      </c>
      <c r="E65" s="148">
        <v>526833</v>
      </c>
      <c r="F65" s="148">
        <v>567388</v>
      </c>
      <c r="G65" s="148">
        <v>587753</v>
      </c>
      <c r="H65" s="148">
        <v>596611</v>
      </c>
      <c r="I65" s="148">
        <v>634720</v>
      </c>
      <c r="J65" s="148">
        <v>660890</v>
      </c>
      <c r="K65" s="148">
        <v>683482</v>
      </c>
      <c r="L65" s="148">
        <v>697040</v>
      </c>
      <c r="M65" s="148">
        <v>699540</v>
      </c>
      <c r="N65" s="148">
        <v>705651</v>
      </c>
      <c r="O65" s="148">
        <v>695467</v>
      </c>
      <c r="P65" s="148">
        <v>701479</v>
      </c>
      <c r="Q65" s="148">
        <v>722315</v>
      </c>
      <c r="R65" s="148">
        <v>746244</v>
      </c>
      <c r="S65" s="148">
        <v>750526</v>
      </c>
      <c r="T65" s="148">
        <v>771711</v>
      </c>
      <c r="U65" s="148">
        <v>820178</v>
      </c>
      <c r="V65" s="148">
        <v>870837</v>
      </c>
      <c r="W65" s="148">
        <v>921689</v>
      </c>
      <c r="X65" s="148">
        <v>894343</v>
      </c>
      <c r="Y65" s="148">
        <v>979719</v>
      </c>
      <c r="Z65" s="148">
        <v>1030770</v>
      </c>
      <c r="AA65" s="148">
        <v>1071997</v>
      </c>
      <c r="AB65" s="148">
        <v>1106669</v>
      </c>
      <c r="AC65" s="148">
        <v>1139553</v>
      </c>
    </row>
    <row r="66" spans="2:29" ht="11.45" customHeight="1" x14ac:dyDescent="0.25">
      <c r="B66" s="145" t="s">
        <v>51</v>
      </c>
      <c r="C66" s="147">
        <v>1345812</v>
      </c>
      <c r="D66" s="147">
        <v>1397645</v>
      </c>
      <c r="E66" s="147">
        <v>1405236</v>
      </c>
      <c r="F66" s="147">
        <v>1439956</v>
      </c>
      <c r="G66" s="147">
        <v>1457069</v>
      </c>
      <c r="H66" s="147">
        <v>1615900</v>
      </c>
      <c r="I66" s="147">
        <v>1721277</v>
      </c>
      <c r="J66" s="147">
        <v>1794339</v>
      </c>
      <c r="K66" s="147">
        <v>1821600</v>
      </c>
      <c r="L66" s="147">
        <v>1822775</v>
      </c>
      <c r="M66" s="147">
        <v>1800740</v>
      </c>
      <c r="N66" s="147">
        <v>1680828</v>
      </c>
      <c r="O66" s="147">
        <v>1703894</v>
      </c>
      <c r="P66" s="147">
        <v>1682427</v>
      </c>
      <c r="Q66" s="147">
        <v>1700695</v>
      </c>
      <c r="R66" s="147">
        <v>1714744</v>
      </c>
      <c r="S66" s="147">
        <v>1707160</v>
      </c>
      <c r="T66" s="147">
        <v>1718792</v>
      </c>
      <c r="U66" s="147">
        <v>1721688</v>
      </c>
      <c r="V66" s="147">
        <v>1779335</v>
      </c>
      <c r="W66" s="147">
        <v>1801080</v>
      </c>
      <c r="X66" s="147">
        <v>1703875</v>
      </c>
      <c r="Y66" s="147">
        <v>1818174</v>
      </c>
      <c r="Z66" s="147">
        <v>1825802</v>
      </c>
      <c r="AA66" s="147">
        <v>1869059</v>
      </c>
      <c r="AB66" s="147">
        <v>1857102</v>
      </c>
      <c r="AC66" s="147">
        <v>1845119</v>
      </c>
    </row>
    <row r="67" spans="2:29" ht="11.45" customHeight="1" x14ac:dyDescent="0.25">
      <c r="B67" s="145" t="s">
        <v>52</v>
      </c>
      <c r="C67" s="148">
        <v>4639100</v>
      </c>
      <c r="D67" s="148">
        <v>4777966</v>
      </c>
      <c r="E67" s="148">
        <v>4870694</v>
      </c>
      <c r="F67" s="148">
        <v>4957098</v>
      </c>
      <c r="G67" s="148">
        <v>5110408</v>
      </c>
      <c r="H67" s="148">
        <v>5208781</v>
      </c>
      <c r="I67" s="148">
        <v>5393320</v>
      </c>
      <c r="J67" s="148">
        <v>5623337</v>
      </c>
      <c r="K67" s="148">
        <v>5652652</v>
      </c>
      <c r="L67" s="148">
        <v>5825823</v>
      </c>
      <c r="M67" s="148">
        <v>6004465</v>
      </c>
      <c r="N67" s="148">
        <v>6024848</v>
      </c>
      <c r="O67" s="148">
        <v>6131831</v>
      </c>
      <c r="P67" s="148">
        <v>6040340</v>
      </c>
      <c r="Q67" s="148">
        <v>6046148</v>
      </c>
      <c r="R67" s="148">
        <v>6143408</v>
      </c>
      <c r="S67" s="148">
        <v>6206734</v>
      </c>
      <c r="T67" s="148">
        <v>6371892</v>
      </c>
      <c r="U67" s="148">
        <v>6310284</v>
      </c>
      <c r="V67" s="148">
        <v>6472318</v>
      </c>
      <c r="W67" s="148">
        <v>6389301</v>
      </c>
      <c r="X67" s="148">
        <v>6333304</v>
      </c>
      <c r="Y67" s="148">
        <v>6754105</v>
      </c>
      <c r="Z67" s="148">
        <v>6922528</v>
      </c>
      <c r="AA67" s="148">
        <v>7145949</v>
      </c>
      <c r="AB67" s="148">
        <v>7284688</v>
      </c>
      <c r="AC67" s="148">
        <v>7367577</v>
      </c>
    </row>
    <row r="68" spans="2:29" ht="11.45" customHeight="1" x14ac:dyDescent="0.25">
      <c r="B68" s="145" t="s">
        <v>53</v>
      </c>
      <c r="C68" s="147">
        <v>10054906</v>
      </c>
      <c r="D68" s="147">
        <v>9972770</v>
      </c>
      <c r="E68" s="147">
        <v>9846416</v>
      </c>
      <c r="F68" s="147">
        <v>9570467</v>
      </c>
      <c r="G68" s="147">
        <v>9734143</v>
      </c>
      <c r="H68" s="147">
        <v>9972314</v>
      </c>
      <c r="I68" s="147">
        <v>10089279</v>
      </c>
      <c r="J68" s="147">
        <v>10104705</v>
      </c>
      <c r="K68" s="147">
        <v>10464441</v>
      </c>
      <c r="L68" s="147">
        <v>10547971</v>
      </c>
      <c r="M68" s="147">
        <v>10596174</v>
      </c>
      <c r="N68" s="147">
        <v>10691952</v>
      </c>
      <c r="O68" s="147">
        <v>10722791</v>
      </c>
      <c r="P68" s="147">
        <v>10687711</v>
      </c>
      <c r="Q68" s="147">
        <v>10666499</v>
      </c>
      <c r="R68" s="147">
        <v>10764818</v>
      </c>
      <c r="S68" s="147">
        <v>10824641</v>
      </c>
      <c r="T68" s="147">
        <v>10906085</v>
      </c>
      <c r="U68" s="147">
        <v>10819490</v>
      </c>
      <c r="V68" s="147">
        <v>10762998</v>
      </c>
      <c r="W68" s="147">
        <v>10846345</v>
      </c>
      <c r="X68" s="147">
        <v>10552679</v>
      </c>
      <c r="Y68" s="147">
        <v>10949607</v>
      </c>
      <c r="Z68" s="147">
        <v>10991477</v>
      </c>
      <c r="AA68" s="147">
        <v>11141052</v>
      </c>
      <c r="AB68" s="147">
        <v>11352040</v>
      </c>
      <c r="AC68" s="147">
        <v>11272399</v>
      </c>
    </row>
    <row r="69" spans="2:29" ht="11.45" customHeight="1" x14ac:dyDescent="0.25">
      <c r="B69" s="145" t="s">
        <v>54</v>
      </c>
      <c r="C69" s="148">
        <v>517983</v>
      </c>
      <c r="D69" s="148">
        <v>520264</v>
      </c>
      <c r="E69" s="148">
        <v>519314</v>
      </c>
      <c r="F69" s="148">
        <v>516279</v>
      </c>
      <c r="G69" s="148">
        <v>517401</v>
      </c>
      <c r="H69" s="148">
        <v>506491</v>
      </c>
      <c r="I69" s="148">
        <v>509136</v>
      </c>
      <c r="J69" s="148">
        <v>516792</v>
      </c>
      <c r="K69" s="148">
        <v>525232</v>
      </c>
      <c r="L69" s="148">
        <v>539032</v>
      </c>
      <c r="M69" s="148">
        <v>583643</v>
      </c>
      <c r="N69" s="148">
        <v>573018</v>
      </c>
      <c r="O69" s="148">
        <v>535030</v>
      </c>
      <c r="P69" s="148">
        <v>588123</v>
      </c>
      <c r="Q69" s="148">
        <v>621550</v>
      </c>
      <c r="R69" s="148">
        <v>677061</v>
      </c>
      <c r="S69" s="148">
        <v>657096</v>
      </c>
      <c r="T69" s="148">
        <v>643471</v>
      </c>
      <c r="U69" s="148">
        <v>668687</v>
      </c>
      <c r="V69" s="148">
        <v>675522</v>
      </c>
      <c r="W69" s="148">
        <v>714412</v>
      </c>
      <c r="X69" s="148">
        <v>703528</v>
      </c>
      <c r="Y69" s="148">
        <v>695054</v>
      </c>
      <c r="Z69" s="148">
        <v>700807</v>
      </c>
      <c r="AA69" s="148">
        <v>741358</v>
      </c>
      <c r="AB69" s="148">
        <v>739071</v>
      </c>
      <c r="AC69" s="148">
        <v>774846</v>
      </c>
    </row>
    <row r="70" spans="2:29" ht="11.45" customHeight="1" x14ac:dyDescent="0.25">
      <c r="B70" s="145" t="s">
        <v>55</v>
      </c>
      <c r="C70" s="147">
        <v>6589744</v>
      </c>
      <c r="D70" s="147">
        <v>6673479</v>
      </c>
      <c r="E70" s="147">
        <v>6585711</v>
      </c>
      <c r="F70" s="147">
        <v>6606451</v>
      </c>
      <c r="G70" s="147">
        <v>6534526</v>
      </c>
      <c r="H70" s="147">
        <v>6577157</v>
      </c>
      <c r="I70" s="147">
        <v>6587824</v>
      </c>
      <c r="J70" s="147">
        <v>6606946</v>
      </c>
      <c r="K70" s="147">
        <v>6578308</v>
      </c>
      <c r="L70" s="147">
        <v>6630988</v>
      </c>
      <c r="M70" s="147">
        <v>6662053</v>
      </c>
      <c r="N70" s="147">
        <v>6554552</v>
      </c>
      <c r="O70" s="147">
        <v>6559604</v>
      </c>
      <c r="P70" s="147">
        <v>6441084</v>
      </c>
      <c r="Q70" s="147">
        <v>6379851</v>
      </c>
      <c r="R70" s="147">
        <v>6418786</v>
      </c>
      <c r="S70" s="147">
        <v>6443183</v>
      </c>
      <c r="T70" s="147">
        <v>6517247</v>
      </c>
      <c r="U70" s="147">
        <v>6511711</v>
      </c>
      <c r="V70" s="147">
        <v>6566989</v>
      </c>
      <c r="W70" s="147">
        <v>6613282</v>
      </c>
      <c r="X70" s="147">
        <v>6352921</v>
      </c>
      <c r="Y70" s="147">
        <v>6662702</v>
      </c>
      <c r="Z70" s="147">
        <v>6788695</v>
      </c>
      <c r="AA70" s="147">
        <v>6940343</v>
      </c>
      <c r="AB70" s="147">
        <v>7134238</v>
      </c>
      <c r="AC70" s="147">
        <v>7322469</v>
      </c>
    </row>
    <row r="71" spans="2:29" ht="11.45" customHeight="1" x14ac:dyDescent="0.25">
      <c r="B71" s="145" t="s">
        <v>56</v>
      </c>
      <c r="C71" s="148">
        <v>93966</v>
      </c>
      <c r="D71" s="148">
        <v>95267</v>
      </c>
      <c r="E71" s="148">
        <v>98879</v>
      </c>
      <c r="F71" s="148">
        <v>101583</v>
      </c>
      <c r="G71" s="148">
        <v>103271</v>
      </c>
      <c r="H71" s="148">
        <v>103821</v>
      </c>
      <c r="I71" s="148">
        <v>106706</v>
      </c>
      <c r="J71" s="148">
        <v>109369</v>
      </c>
      <c r="K71" s="148">
        <v>114570</v>
      </c>
      <c r="L71" s="148">
        <v>116828</v>
      </c>
      <c r="M71" s="148">
        <v>119996</v>
      </c>
      <c r="N71" s="148">
        <v>122994</v>
      </c>
      <c r="O71" s="148">
        <v>125549</v>
      </c>
      <c r="P71" s="148">
        <v>124439</v>
      </c>
      <c r="Q71" s="148">
        <v>122005</v>
      </c>
      <c r="R71" s="148">
        <v>121216</v>
      </c>
      <c r="S71" s="148">
        <v>122275</v>
      </c>
      <c r="T71" s="148">
        <v>124943</v>
      </c>
      <c r="U71" s="148">
        <v>126644</v>
      </c>
      <c r="V71" s="148">
        <v>131854</v>
      </c>
      <c r="W71" s="148">
        <v>136246</v>
      </c>
      <c r="X71" s="148">
        <v>141402</v>
      </c>
      <c r="Y71" s="148">
        <v>147258</v>
      </c>
      <c r="Z71" s="148">
        <v>150187</v>
      </c>
      <c r="AA71" s="148">
        <v>153080</v>
      </c>
      <c r="AB71" s="148">
        <v>158685</v>
      </c>
      <c r="AC71" s="148">
        <v>160873</v>
      </c>
    </row>
    <row r="72" spans="2:29" ht="11.45" customHeight="1" x14ac:dyDescent="0.25">
      <c r="B72" s="145" t="s">
        <v>57</v>
      </c>
      <c r="C72" s="147">
        <v>428035</v>
      </c>
      <c r="D72" s="147">
        <v>413526</v>
      </c>
      <c r="E72" s="147">
        <v>406392</v>
      </c>
      <c r="F72" s="147">
        <v>387888</v>
      </c>
      <c r="G72" s="147">
        <v>383702</v>
      </c>
      <c r="H72" s="147">
        <v>386189</v>
      </c>
      <c r="I72" s="147">
        <v>405891</v>
      </c>
      <c r="J72" s="147">
        <v>408700</v>
      </c>
      <c r="K72" s="147">
        <v>420619</v>
      </c>
      <c r="L72" s="147">
        <v>407902</v>
      </c>
      <c r="M72" s="147">
        <v>398170</v>
      </c>
      <c r="N72" s="147">
        <v>373136</v>
      </c>
      <c r="O72" s="147">
        <v>386223</v>
      </c>
      <c r="P72" s="147">
        <v>384512</v>
      </c>
      <c r="Q72" s="147">
        <v>389110</v>
      </c>
      <c r="R72" s="147">
        <v>375581</v>
      </c>
      <c r="S72" s="147">
        <v>372997</v>
      </c>
      <c r="T72" s="147">
        <v>370439</v>
      </c>
      <c r="U72" s="147">
        <v>365662</v>
      </c>
      <c r="V72" s="147">
        <v>375427</v>
      </c>
      <c r="W72" s="147">
        <v>389211</v>
      </c>
      <c r="X72" s="147">
        <v>374054</v>
      </c>
      <c r="Y72" s="147">
        <v>386097</v>
      </c>
      <c r="Z72" s="147">
        <v>385497</v>
      </c>
      <c r="AA72" s="147">
        <v>388872</v>
      </c>
      <c r="AB72" s="147">
        <v>391653</v>
      </c>
      <c r="AC72" s="147">
        <v>385240</v>
      </c>
    </row>
    <row r="73" spans="2:29" ht="11.45" customHeight="1" x14ac:dyDescent="0.25">
      <c r="B73" s="145" t="s">
        <v>58</v>
      </c>
      <c r="C73" s="148">
        <v>559466</v>
      </c>
      <c r="D73" s="148">
        <v>572056</v>
      </c>
      <c r="E73" s="148">
        <v>556428</v>
      </c>
      <c r="F73" s="148">
        <v>537628</v>
      </c>
      <c r="G73" s="148">
        <v>520841</v>
      </c>
      <c r="H73" s="148">
        <v>551457</v>
      </c>
      <c r="I73" s="148">
        <v>558776</v>
      </c>
      <c r="J73" s="148">
        <v>505943</v>
      </c>
      <c r="K73" s="148">
        <v>570370</v>
      </c>
      <c r="L73" s="148">
        <v>585453</v>
      </c>
      <c r="M73" s="148">
        <v>557762</v>
      </c>
      <c r="N73" s="148">
        <v>555987</v>
      </c>
      <c r="O73" s="148">
        <v>536347</v>
      </c>
      <c r="P73" s="148">
        <v>521752</v>
      </c>
      <c r="Q73" s="148">
        <v>519177</v>
      </c>
      <c r="R73" s="148">
        <v>517092</v>
      </c>
      <c r="S73" s="148">
        <v>549118</v>
      </c>
      <c r="T73" s="148">
        <v>575006</v>
      </c>
      <c r="U73" s="148">
        <v>552131</v>
      </c>
      <c r="V73" s="148">
        <v>554221</v>
      </c>
      <c r="W73" s="148">
        <v>566912</v>
      </c>
      <c r="X73" s="148">
        <v>551075</v>
      </c>
      <c r="Y73" s="148">
        <v>548825</v>
      </c>
      <c r="Z73" s="148">
        <v>584155</v>
      </c>
      <c r="AA73" s="148">
        <v>603525</v>
      </c>
      <c r="AB73" s="148">
        <v>638029</v>
      </c>
      <c r="AC73" s="148">
        <v>643801</v>
      </c>
    </row>
    <row r="74" spans="2:29" ht="11.45" customHeight="1" x14ac:dyDescent="0.25">
      <c r="B74" s="145" t="s">
        <v>59</v>
      </c>
      <c r="C74" s="147">
        <v>61025</v>
      </c>
      <c r="D74" s="147">
        <v>64953</v>
      </c>
      <c r="E74" s="147">
        <v>68310</v>
      </c>
      <c r="F74" s="147">
        <v>71955</v>
      </c>
      <c r="G74" s="147">
        <v>76220</v>
      </c>
      <c r="H74" s="147">
        <v>80827</v>
      </c>
      <c r="I74" s="147">
        <v>82229</v>
      </c>
      <c r="J74" s="147">
        <v>84416</v>
      </c>
      <c r="K74" s="147">
        <v>86975</v>
      </c>
      <c r="L74" s="147">
        <v>90342</v>
      </c>
      <c r="M74" s="147">
        <v>92522</v>
      </c>
      <c r="N74" s="147">
        <v>96603</v>
      </c>
      <c r="O74" s="147">
        <v>101068</v>
      </c>
      <c r="P74" s="147">
        <v>106204</v>
      </c>
      <c r="Q74" s="147">
        <v>110458</v>
      </c>
      <c r="R74" s="147">
        <v>113471</v>
      </c>
      <c r="S74" s="147">
        <v>117500</v>
      </c>
      <c r="T74" s="147">
        <v>119566</v>
      </c>
      <c r="U74" s="147">
        <v>124260</v>
      </c>
      <c r="V74" s="147">
        <v>128404</v>
      </c>
      <c r="W74" s="147">
        <v>133994</v>
      </c>
      <c r="X74" s="147">
        <v>140375</v>
      </c>
      <c r="Y74" s="147">
        <v>148306</v>
      </c>
      <c r="Z74" s="147">
        <v>153100</v>
      </c>
      <c r="AA74" s="147">
        <v>158681</v>
      </c>
      <c r="AB74" s="147">
        <v>163718</v>
      </c>
      <c r="AC74" s="147">
        <v>170239</v>
      </c>
    </row>
    <row r="75" spans="2:29" ht="11.45" customHeight="1" x14ac:dyDescent="0.25">
      <c r="B75" s="145" t="s">
        <v>60</v>
      </c>
      <c r="C75" s="148">
        <v>1544097</v>
      </c>
      <c r="D75" s="148">
        <v>1528740</v>
      </c>
      <c r="E75" s="148">
        <v>1536758</v>
      </c>
      <c r="F75" s="148">
        <v>1516455</v>
      </c>
      <c r="G75" s="148">
        <v>1605489</v>
      </c>
      <c r="H75" s="148">
        <v>1595524</v>
      </c>
      <c r="I75" s="148">
        <v>1524271</v>
      </c>
      <c r="J75" s="148">
        <v>1499419</v>
      </c>
      <c r="K75" s="148">
        <v>1406580</v>
      </c>
      <c r="L75" s="148">
        <v>1356565</v>
      </c>
      <c r="M75" s="148">
        <v>1426215</v>
      </c>
      <c r="N75" s="148">
        <v>1490023</v>
      </c>
      <c r="O75" s="148">
        <v>1428288</v>
      </c>
      <c r="P75" s="148">
        <v>1457176</v>
      </c>
      <c r="Q75" s="148">
        <v>1531520</v>
      </c>
      <c r="R75" s="148">
        <v>1619069</v>
      </c>
      <c r="S75" s="148">
        <v>1704284</v>
      </c>
      <c r="T75" s="148">
        <v>1797968</v>
      </c>
      <c r="U75" s="148">
        <v>1694608</v>
      </c>
      <c r="V75" s="148">
        <v>1670204</v>
      </c>
      <c r="W75" s="148">
        <v>1625378</v>
      </c>
      <c r="X75" s="148">
        <v>1623885</v>
      </c>
      <c r="Y75" s="148">
        <v>1630507</v>
      </c>
      <c r="Z75" s="148">
        <v>1608270</v>
      </c>
      <c r="AA75" s="148">
        <v>1591930</v>
      </c>
      <c r="AB75" s="148">
        <v>1604018</v>
      </c>
      <c r="AC75" s="148">
        <v>1631404</v>
      </c>
    </row>
    <row r="76" spans="2:29" ht="11.45" customHeight="1" x14ac:dyDescent="0.25">
      <c r="B76" s="145" t="s">
        <v>62</v>
      </c>
      <c r="C76" s="148">
        <v>2639245</v>
      </c>
      <c r="D76" s="148">
        <v>2650174</v>
      </c>
      <c r="E76" s="148">
        <v>2740079</v>
      </c>
      <c r="F76" s="148">
        <v>2855104</v>
      </c>
      <c r="G76" s="148">
        <v>2958706</v>
      </c>
      <c r="H76" s="148">
        <v>2962517</v>
      </c>
      <c r="I76" s="148">
        <v>2969503</v>
      </c>
      <c r="J76" s="148">
        <v>2986868</v>
      </c>
      <c r="K76" s="148">
        <v>3041929</v>
      </c>
      <c r="L76" s="148">
        <v>3127789</v>
      </c>
      <c r="M76" s="148">
        <v>3205599</v>
      </c>
      <c r="N76" s="148">
        <v>3245288</v>
      </c>
      <c r="O76" s="148">
        <v>3254339</v>
      </c>
      <c r="P76" s="148">
        <v>3253156</v>
      </c>
      <c r="Q76" s="148">
        <v>3235095</v>
      </c>
      <c r="R76" s="148">
        <v>3222819</v>
      </c>
      <c r="S76" s="148">
        <v>3187251</v>
      </c>
      <c r="T76" s="148">
        <v>3206619</v>
      </c>
      <c r="U76" s="148">
        <v>3250547</v>
      </c>
      <c r="V76" s="148">
        <v>3323386</v>
      </c>
      <c r="W76" s="148">
        <v>3436702</v>
      </c>
      <c r="X76" s="148">
        <v>3452781</v>
      </c>
      <c r="Y76" s="148">
        <v>3615227</v>
      </c>
      <c r="Z76" s="148">
        <v>3673880</v>
      </c>
      <c r="AA76" s="148">
        <v>3739493</v>
      </c>
      <c r="AB76" s="148">
        <v>3843284</v>
      </c>
      <c r="AC76" s="148">
        <v>3850503</v>
      </c>
    </row>
    <row r="77" spans="2:29" ht="11.45" customHeight="1" x14ac:dyDescent="0.25">
      <c r="B77" s="145" t="s">
        <v>63</v>
      </c>
      <c r="C77" s="147">
        <v>1260859</v>
      </c>
      <c r="D77" s="147">
        <v>1267593</v>
      </c>
      <c r="E77" s="147">
        <v>1277933</v>
      </c>
      <c r="F77" s="147">
        <v>1296719</v>
      </c>
      <c r="G77" s="147">
        <v>1294192</v>
      </c>
      <c r="H77" s="147">
        <v>1313643</v>
      </c>
      <c r="I77" s="147">
        <v>1330732</v>
      </c>
      <c r="J77" s="147">
        <v>1326949</v>
      </c>
      <c r="K77" s="147">
        <v>1325935</v>
      </c>
      <c r="L77" s="147">
        <v>1359905</v>
      </c>
      <c r="M77" s="147">
        <v>1355737</v>
      </c>
      <c r="N77" s="147">
        <v>1368223</v>
      </c>
      <c r="O77" s="147">
        <v>1402963</v>
      </c>
      <c r="P77" s="147">
        <v>1390743</v>
      </c>
      <c r="Q77" s="147">
        <v>1395222</v>
      </c>
      <c r="R77" s="147">
        <v>1412218</v>
      </c>
      <c r="S77" s="147">
        <v>1423031</v>
      </c>
      <c r="T77" s="147">
        <v>1465108</v>
      </c>
      <c r="U77" s="147">
        <v>1496177</v>
      </c>
      <c r="V77" s="147">
        <v>1523214</v>
      </c>
      <c r="W77" s="147">
        <v>1548635</v>
      </c>
      <c r="X77" s="147">
        <v>1471171</v>
      </c>
      <c r="Y77" s="147">
        <v>1527990</v>
      </c>
      <c r="Z77" s="147">
        <v>1497437</v>
      </c>
      <c r="AA77" s="147">
        <v>1537079</v>
      </c>
      <c r="AB77" s="147">
        <v>1550651</v>
      </c>
      <c r="AC77" s="147">
        <v>1614409</v>
      </c>
    </row>
    <row r="78" spans="2:29" ht="11.45" customHeight="1" x14ac:dyDescent="0.25">
      <c r="B78" s="145" t="s">
        <v>64</v>
      </c>
      <c r="C78" s="150">
        <v>5601398</v>
      </c>
      <c r="D78" s="148">
        <v>5371867</v>
      </c>
      <c r="E78" s="148">
        <v>5126963</v>
      </c>
      <c r="F78" s="148">
        <v>5226313</v>
      </c>
      <c r="G78" s="148">
        <v>5340774</v>
      </c>
      <c r="H78" s="148">
        <v>5124676</v>
      </c>
      <c r="I78" s="148">
        <v>5230497</v>
      </c>
      <c r="J78" s="148">
        <v>5430908</v>
      </c>
      <c r="K78" s="148">
        <v>5455888</v>
      </c>
      <c r="L78" s="148">
        <v>5661839</v>
      </c>
      <c r="M78" s="148">
        <v>5871316</v>
      </c>
      <c r="N78" s="148">
        <v>5859741</v>
      </c>
      <c r="O78" s="148">
        <v>5817918</v>
      </c>
      <c r="P78" s="148">
        <v>5895449</v>
      </c>
      <c r="Q78" s="148">
        <v>6074841</v>
      </c>
      <c r="R78" s="148">
        <v>6192268</v>
      </c>
      <c r="S78" s="148">
        <v>6281567</v>
      </c>
      <c r="T78" s="148">
        <v>6290774</v>
      </c>
      <c r="U78" s="148">
        <v>6373704</v>
      </c>
      <c r="V78" s="148">
        <v>6416445</v>
      </c>
      <c r="W78" s="148">
        <v>6560159</v>
      </c>
      <c r="X78" s="148">
        <v>6611336</v>
      </c>
      <c r="Y78" s="148">
        <v>7075541</v>
      </c>
      <c r="Z78" s="148">
        <v>7149486</v>
      </c>
      <c r="AA78" s="148">
        <v>7343074</v>
      </c>
      <c r="AB78" s="148">
        <v>7314436</v>
      </c>
      <c r="AC78" s="148">
        <v>7349840</v>
      </c>
    </row>
    <row r="79" spans="2:29" ht="11.45" customHeight="1" x14ac:dyDescent="0.25">
      <c r="B79" s="145" t="s">
        <v>65</v>
      </c>
      <c r="C79" s="147">
        <v>1623427</v>
      </c>
      <c r="D79" s="147">
        <v>1667515</v>
      </c>
      <c r="E79" s="147">
        <v>1687354</v>
      </c>
      <c r="F79" s="147">
        <v>1750501</v>
      </c>
      <c r="G79" s="147">
        <v>1741068</v>
      </c>
      <c r="H79" s="147">
        <v>1763935</v>
      </c>
      <c r="I79" s="147">
        <v>1780588</v>
      </c>
      <c r="J79" s="147">
        <v>1778551</v>
      </c>
      <c r="K79" s="147">
        <v>1777206</v>
      </c>
      <c r="L79" s="147">
        <v>1800075</v>
      </c>
      <c r="M79" s="147">
        <v>1832653</v>
      </c>
      <c r="N79" s="147">
        <v>1838408</v>
      </c>
      <c r="O79" s="147">
        <v>1800862</v>
      </c>
      <c r="P79" s="147">
        <v>1783007</v>
      </c>
      <c r="Q79" s="147">
        <v>1777418</v>
      </c>
      <c r="R79" s="147">
        <v>1806761</v>
      </c>
      <c r="S79" s="147">
        <v>1818445</v>
      </c>
      <c r="T79" s="147">
        <v>1830655</v>
      </c>
      <c r="U79" s="147">
        <v>1838556</v>
      </c>
      <c r="V79" s="147">
        <v>1862568</v>
      </c>
      <c r="W79" s="147">
        <v>1884557</v>
      </c>
      <c r="X79" s="147">
        <v>1833909</v>
      </c>
      <c r="Y79" s="147">
        <v>1918061</v>
      </c>
      <c r="Z79" s="147">
        <v>1990228</v>
      </c>
      <c r="AA79" s="147">
        <v>2035109</v>
      </c>
      <c r="AB79" s="147">
        <v>2052397</v>
      </c>
      <c r="AC79" s="147">
        <v>2096204</v>
      </c>
    </row>
    <row r="80" spans="2:29" ht="11.45" customHeight="1" x14ac:dyDescent="0.25">
      <c r="B80" s="145" t="s">
        <v>66</v>
      </c>
      <c r="C80" s="148">
        <v>1469950</v>
      </c>
      <c r="D80" s="148">
        <v>1491548</v>
      </c>
      <c r="E80" s="148">
        <v>1496147</v>
      </c>
      <c r="F80" s="148">
        <v>1568695</v>
      </c>
      <c r="G80" s="148">
        <v>1578274</v>
      </c>
      <c r="H80" s="148">
        <v>2372395</v>
      </c>
      <c r="I80" s="148">
        <v>2301011</v>
      </c>
      <c r="J80" s="148">
        <v>2320314</v>
      </c>
      <c r="K80" s="148">
        <v>2239401</v>
      </c>
      <c r="L80" s="148">
        <v>2205642</v>
      </c>
      <c r="M80" s="148">
        <v>2221629</v>
      </c>
      <c r="N80" s="148">
        <v>2176809</v>
      </c>
      <c r="O80" s="148">
        <v>2180230</v>
      </c>
      <c r="P80" s="148">
        <v>2087419</v>
      </c>
      <c r="Q80" s="148">
        <v>2018724</v>
      </c>
      <c r="R80" s="148">
        <v>1945364</v>
      </c>
      <c r="S80" s="148">
        <v>2147479</v>
      </c>
      <c r="T80" s="148">
        <v>2142591</v>
      </c>
      <c r="U80" s="148">
        <v>2154233</v>
      </c>
      <c r="V80" s="148">
        <v>2108668</v>
      </c>
      <c r="W80" s="148">
        <v>2166168</v>
      </c>
      <c r="X80" s="148">
        <v>2087703</v>
      </c>
      <c r="Y80" s="148">
        <v>2185895</v>
      </c>
      <c r="Z80" s="148">
        <v>2203954</v>
      </c>
      <c r="AA80" s="148">
        <v>2018620</v>
      </c>
      <c r="AB80" s="148">
        <v>2224277</v>
      </c>
      <c r="AC80" s="148">
        <v>2272833</v>
      </c>
    </row>
    <row r="81" spans="2:29" ht="11.45" customHeight="1" x14ac:dyDescent="0.25">
      <c r="B81" s="145" t="s">
        <v>67</v>
      </c>
      <c r="C81" s="147">
        <v>228825</v>
      </c>
      <c r="D81" s="147">
        <v>229639</v>
      </c>
      <c r="E81" s="147">
        <v>231957</v>
      </c>
      <c r="F81" s="147">
        <v>240647</v>
      </c>
      <c r="G81" s="147">
        <v>247514</v>
      </c>
      <c r="H81" s="147">
        <v>257465</v>
      </c>
      <c r="I81" s="147">
        <v>255452</v>
      </c>
      <c r="J81" s="147">
        <v>256158</v>
      </c>
      <c r="K81" s="147">
        <v>257958</v>
      </c>
      <c r="L81" s="147">
        <v>267783</v>
      </c>
      <c r="M81" s="147">
        <v>277300</v>
      </c>
      <c r="N81" s="147">
        <v>280865</v>
      </c>
      <c r="O81" s="147">
        <v>283679</v>
      </c>
      <c r="P81" s="147">
        <v>278110</v>
      </c>
      <c r="Q81" s="147">
        <v>279890</v>
      </c>
      <c r="R81" s="147">
        <v>288597</v>
      </c>
      <c r="S81" s="147">
        <v>294776</v>
      </c>
      <c r="T81" s="147">
        <v>295208</v>
      </c>
      <c r="U81" s="147">
        <v>295655</v>
      </c>
      <c r="V81" s="147">
        <v>300860</v>
      </c>
      <c r="W81" s="147">
        <v>304832</v>
      </c>
      <c r="X81" s="147">
        <v>304653</v>
      </c>
      <c r="Y81" s="147">
        <v>324511</v>
      </c>
      <c r="Z81" s="147">
        <v>324151</v>
      </c>
      <c r="AA81" s="147">
        <v>329632</v>
      </c>
      <c r="AB81" s="147">
        <v>341397</v>
      </c>
      <c r="AC81" s="147">
        <v>345377</v>
      </c>
    </row>
    <row r="82" spans="2:29" ht="11.45" customHeight="1" x14ac:dyDescent="0.25">
      <c r="B82" s="145" t="s">
        <v>68</v>
      </c>
      <c r="C82" s="148">
        <v>817212</v>
      </c>
      <c r="D82" s="148">
        <v>794193</v>
      </c>
      <c r="E82" s="148">
        <v>787774</v>
      </c>
      <c r="F82" s="148">
        <v>768534</v>
      </c>
      <c r="G82" s="148">
        <v>711268</v>
      </c>
      <c r="H82" s="148">
        <v>717642</v>
      </c>
      <c r="I82" s="148">
        <v>712706</v>
      </c>
      <c r="J82" s="148">
        <v>732845</v>
      </c>
      <c r="K82" s="148">
        <v>733778</v>
      </c>
      <c r="L82" s="148">
        <v>719035</v>
      </c>
      <c r="M82" s="148">
        <v>721247</v>
      </c>
      <c r="N82" s="148">
        <v>723165</v>
      </c>
      <c r="O82" s="148">
        <v>722802</v>
      </c>
      <c r="P82" s="148">
        <v>717788</v>
      </c>
      <c r="Q82" s="148">
        <v>710901</v>
      </c>
      <c r="R82" s="148">
        <v>726425</v>
      </c>
      <c r="S82" s="148">
        <v>740282</v>
      </c>
      <c r="T82" s="148">
        <v>747438</v>
      </c>
      <c r="U82" s="148">
        <v>747183</v>
      </c>
      <c r="V82" s="148">
        <v>747790</v>
      </c>
      <c r="W82" s="148">
        <v>755481</v>
      </c>
      <c r="X82" s="148">
        <v>720967</v>
      </c>
      <c r="Y82" s="148">
        <v>727478</v>
      </c>
      <c r="Z82" s="148">
        <v>745576</v>
      </c>
      <c r="AA82" s="148">
        <v>751305</v>
      </c>
      <c r="AB82" s="148">
        <v>769930</v>
      </c>
      <c r="AC82" s="148">
        <v>774768</v>
      </c>
    </row>
    <row r="83" spans="2:29" ht="11.45" customHeight="1" x14ac:dyDescent="0.25">
      <c r="B83" s="145" t="s">
        <v>69</v>
      </c>
      <c r="C83" s="147">
        <v>967000</v>
      </c>
      <c r="D83" s="147">
        <v>975100</v>
      </c>
      <c r="E83" s="147">
        <v>992600</v>
      </c>
      <c r="F83" s="147">
        <v>1017100</v>
      </c>
      <c r="G83" s="147">
        <v>1026400</v>
      </c>
      <c r="H83" s="147">
        <v>1036200</v>
      </c>
      <c r="I83" s="147">
        <v>1040900</v>
      </c>
      <c r="J83" s="147">
        <v>1050100</v>
      </c>
      <c r="K83" s="147">
        <v>1054300</v>
      </c>
      <c r="L83" s="147">
        <v>1074900</v>
      </c>
      <c r="M83" s="147">
        <v>1082000</v>
      </c>
      <c r="N83" s="147">
        <v>1087900</v>
      </c>
      <c r="O83" s="147">
        <v>1101600</v>
      </c>
      <c r="P83" s="147">
        <v>1106100</v>
      </c>
      <c r="Q83" s="147">
        <v>1110400</v>
      </c>
      <c r="R83" s="147">
        <v>1102300</v>
      </c>
      <c r="S83" s="147">
        <v>1105400</v>
      </c>
      <c r="T83" s="147">
        <v>1106200</v>
      </c>
      <c r="U83" s="147">
        <v>1111400</v>
      </c>
      <c r="V83" s="147">
        <v>1138100</v>
      </c>
      <c r="W83" s="147">
        <v>1152700</v>
      </c>
      <c r="X83" s="147">
        <v>1165400</v>
      </c>
      <c r="Y83" s="147">
        <v>1199300</v>
      </c>
      <c r="Z83" s="147">
        <v>1228400</v>
      </c>
      <c r="AA83" s="147">
        <v>1255800</v>
      </c>
      <c r="AB83" s="147">
        <v>1258100</v>
      </c>
      <c r="AC83" s="147">
        <v>1230000</v>
      </c>
    </row>
    <row r="84" spans="2:29" ht="11.45" customHeight="1" x14ac:dyDescent="0.25">
      <c r="B84" s="145" t="s">
        <v>70</v>
      </c>
      <c r="C84" s="148">
        <v>2108000</v>
      </c>
      <c r="D84" s="148">
        <v>2074830</v>
      </c>
      <c r="E84" s="148">
        <v>2084060</v>
      </c>
      <c r="F84" s="148">
        <v>2113500</v>
      </c>
      <c r="G84" s="148">
        <v>2123400</v>
      </c>
      <c r="H84" s="148">
        <v>2160470</v>
      </c>
      <c r="I84" s="148">
        <v>2156530</v>
      </c>
      <c r="J84" s="148">
        <v>2190830</v>
      </c>
      <c r="K84" s="148">
        <v>2251680</v>
      </c>
      <c r="L84" s="148">
        <v>2246190</v>
      </c>
      <c r="M84" s="148">
        <v>2243670</v>
      </c>
      <c r="N84" s="148">
        <v>2277530</v>
      </c>
      <c r="O84" s="148">
        <v>2315250</v>
      </c>
      <c r="P84" s="148">
        <v>2346900</v>
      </c>
      <c r="Q84" s="148">
        <v>2372370</v>
      </c>
      <c r="R84" s="148">
        <v>2425170</v>
      </c>
      <c r="S84" s="148">
        <v>2475940</v>
      </c>
      <c r="T84" s="148">
        <v>2588590</v>
      </c>
      <c r="U84" s="148">
        <v>2629700</v>
      </c>
      <c r="V84" s="148">
        <v>2652070</v>
      </c>
      <c r="W84" s="148">
        <v>2614050</v>
      </c>
      <c r="X84" s="148">
        <v>2595460</v>
      </c>
      <c r="Y84" s="148">
        <v>2675490</v>
      </c>
      <c r="Z84" s="148">
        <v>2667480</v>
      </c>
      <c r="AA84" s="148">
        <v>2693020</v>
      </c>
      <c r="AB84" s="148">
        <v>2735700</v>
      </c>
      <c r="AC84" s="148">
        <v>2729180</v>
      </c>
    </row>
    <row r="85" spans="2:29" ht="11.45" customHeight="1" x14ac:dyDescent="0.25">
      <c r="B85" s="145" t="s">
        <v>71</v>
      </c>
      <c r="C85" s="147">
        <v>72272</v>
      </c>
      <c r="D85" s="147">
        <v>73221</v>
      </c>
      <c r="E85" s="147">
        <v>74977</v>
      </c>
      <c r="F85" s="147">
        <v>76621</v>
      </c>
      <c r="G85" s="147">
        <v>76713</v>
      </c>
      <c r="H85" s="147">
        <v>75925</v>
      </c>
      <c r="I85" s="147">
        <v>76194</v>
      </c>
      <c r="J85" s="147">
        <v>78006</v>
      </c>
      <c r="K85" s="147">
        <v>80257</v>
      </c>
      <c r="L85" s="147">
        <v>83813</v>
      </c>
      <c r="M85" s="147">
        <v>81118</v>
      </c>
      <c r="N85" s="147">
        <v>78829</v>
      </c>
      <c r="O85" s="147">
        <v>78458</v>
      </c>
      <c r="P85" s="147">
        <v>77854</v>
      </c>
      <c r="Q85" s="147">
        <v>78570</v>
      </c>
      <c r="R85" s="147">
        <v>79524</v>
      </c>
      <c r="S85" s="147">
        <v>80678</v>
      </c>
      <c r="T85" s="147">
        <v>80848</v>
      </c>
      <c r="U85" s="147">
        <v>82052</v>
      </c>
      <c r="V85" s="147">
        <v>84106</v>
      </c>
      <c r="W85" s="147">
        <v>86434</v>
      </c>
      <c r="X85" s="147">
        <v>89956</v>
      </c>
      <c r="Y85" s="147">
        <v>90851</v>
      </c>
      <c r="Z85" s="147">
        <v>91737</v>
      </c>
      <c r="AA85" s="147">
        <v>93335</v>
      </c>
      <c r="AB85" s="147">
        <v>94518</v>
      </c>
      <c r="AC85" s="147">
        <v>94798</v>
      </c>
    </row>
    <row r="86" spans="2:29" ht="11.45" customHeight="1" x14ac:dyDescent="0.25">
      <c r="B86" s="145" t="s">
        <v>73</v>
      </c>
      <c r="C86" s="148">
        <v>1006000</v>
      </c>
      <c r="D86" s="148">
        <v>997000</v>
      </c>
      <c r="E86" s="148">
        <v>998000</v>
      </c>
      <c r="F86" s="148">
        <v>1003000</v>
      </c>
      <c r="G86" s="148">
        <v>997000</v>
      </c>
      <c r="H86" s="148">
        <v>1029000</v>
      </c>
      <c r="I86" s="148">
        <v>1043000</v>
      </c>
      <c r="J86" s="148">
        <v>1067000</v>
      </c>
      <c r="K86" s="148">
        <v>1110000</v>
      </c>
      <c r="L86" s="148">
        <v>1147000</v>
      </c>
      <c r="M86" s="148">
        <v>1177000</v>
      </c>
      <c r="N86" s="148">
        <v>1196000</v>
      </c>
      <c r="O86" s="148">
        <v>1228000</v>
      </c>
      <c r="P86" s="148">
        <v>1239000</v>
      </c>
      <c r="Q86" s="148">
        <v>1247000</v>
      </c>
      <c r="R86" s="148">
        <v>1268000</v>
      </c>
      <c r="S86" s="148">
        <v>1291000</v>
      </c>
      <c r="T86" s="148">
        <v>1320000</v>
      </c>
      <c r="U86" s="148">
        <v>1331000</v>
      </c>
      <c r="V86" s="148">
        <v>1346000</v>
      </c>
      <c r="W86" s="148">
        <v>1360000</v>
      </c>
      <c r="X86" s="148">
        <v>1359000</v>
      </c>
      <c r="Y86" s="148">
        <v>1401000</v>
      </c>
      <c r="Z86" s="148">
        <v>1419000</v>
      </c>
      <c r="AA86" s="148">
        <v>1424000</v>
      </c>
      <c r="AB86" s="148">
        <v>1444000</v>
      </c>
      <c r="AC86" s="148">
        <v>1456000</v>
      </c>
    </row>
    <row r="87" spans="2:29" ht="11.45" customHeight="1" x14ac:dyDescent="0.25">
      <c r="B87" s="145" t="s">
        <v>74</v>
      </c>
      <c r="C87" s="149">
        <v>1207735</v>
      </c>
      <c r="D87" s="149">
        <v>1220232</v>
      </c>
      <c r="E87" s="149">
        <v>1224318</v>
      </c>
      <c r="F87" s="149">
        <v>1263307</v>
      </c>
      <c r="G87" s="149">
        <v>1310970</v>
      </c>
      <c r="H87" s="149">
        <v>1361920</v>
      </c>
      <c r="I87" s="149">
        <v>1373287</v>
      </c>
      <c r="J87" s="149">
        <v>1400689</v>
      </c>
      <c r="K87" s="149">
        <v>1413190</v>
      </c>
      <c r="L87" s="149">
        <v>1464024</v>
      </c>
      <c r="M87" s="149">
        <v>1491347</v>
      </c>
      <c r="N87" s="147">
        <v>1404119</v>
      </c>
      <c r="O87" s="147">
        <v>1455117</v>
      </c>
      <c r="P87" s="147">
        <v>1490392</v>
      </c>
      <c r="Q87" s="147">
        <v>1528404</v>
      </c>
      <c r="R87" s="147">
        <v>1563461</v>
      </c>
      <c r="S87" s="147">
        <v>1619096</v>
      </c>
      <c r="T87" s="147">
        <v>1674913</v>
      </c>
      <c r="U87" s="147">
        <v>1691043</v>
      </c>
      <c r="V87" s="147">
        <v>1704248</v>
      </c>
      <c r="W87" s="147">
        <v>1730300</v>
      </c>
      <c r="X87" s="147">
        <v>1772838</v>
      </c>
      <c r="Y87" s="147">
        <v>1834726</v>
      </c>
      <c r="Z87" s="147">
        <v>1835391</v>
      </c>
      <c r="AA87" s="147">
        <v>1874520</v>
      </c>
      <c r="AB87" s="147">
        <v>1906510</v>
      </c>
      <c r="AC87" s="147">
        <v>1901214</v>
      </c>
    </row>
    <row r="90" spans="2:29" ht="11.45" customHeight="1" x14ac:dyDescent="0.25">
      <c r="B90" s="5" t="s">
        <v>129</v>
      </c>
      <c r="C90" s="4" t="s">
        <v>97</v>
      </c>
      <c r="D90" s="4" t="s">
        <v>98</v>
      </c>
      <c r="E90" s="4" t="s">
        <v>99</v>
      </c>
      <c r="F90" s="4" t="s">
        <v>100</v>
      </c>
      <c r="G90" s="4" t="s">
        <v>101</v>
      </c>
      <c r="H90" s="4" t="s">
        <v>102</v>
      </c>
      <c r="I90" s="4" t="s">
        <v>103</v>
      </c>
      <c r="J90" s="4" t="s">
        <v>104</v>
      </c>
      <c r="K90" s="4" t="s">
        <v>105</v>
      </c>
      <c r="L90" s="4" t="s">
        <v>106</v>
      </c>
      <c r="M90" s="4" t="s">
        <v>107</v>
      </c>
      <c r="N90" s="4" t="s">
        <v>108</v>
      </c>
      <c r="O90" s="4" t="s">
        <v>109</v>
      </c>
      <c r="P90" s="4" t="s">
        <v>110</v>
      </c>
      <c r="Q90" s="4" t="s">
        <v>111</v>
      </c>
      <c r="R90" s="4" t="s">
        <v>112</v>
      </c>
      <c r="S90" s="4" t="s">
        <v>113</v>
      </c>
      <c r="T90" s="4" t="s">
        <v>114</v>
      </c>
      <c r="U90" s="4" t="s">
        <v>115</v>
      </c>
      <c r="V90" s="4" t="s">
        <v>116</v>
      </c>
      <c r="W90" s="4" t="s">
        <v>117</v>
      </c>
      <c r="X90" s="4" t="s">
        <v>118</v>
      </c>
      <c r="Y90" s="4" t="s">
        <v>119</v>
      </c>
      <c r="Z90" s="4" t="s">
        <v>120</v>
      </c>
      <c r="AA90" s="4" t="s">
        <v>121</v>
      </c>
      <c r="AB90" s="4" t="s">
        <v>122</v>
      </c>
      <c r="AC90" s="4" t="s">
        <v>123</v>
      </c>
    </row>
    <row r="91" spans="2:29" ht="11.45" customHeight="1" x14ac:dyDescent="0.25">
      <c r="B91" s="6" t="s">
        <v>130</v>
      </c>
      <c r="C91" s="8" t="s">
        <v>131</v>
      </c>
    </row>
    <row r="92" spans="2:29" ht="11.45" customHeight="1" x14ac:dyDescent="0.25">
      <c r="B92" s="7" t="s">
        <v>42</v>
      </c>
      <c r="C92" s="10">
        <f t="shared" ref="C92:AC92" si="0">C12/C57*1000</f>
        <v>32.776742299756002</v>
      </c>
      <c r="D92" s="10">
        <f t="shared" si="0"/>
        <v>33.291813096604521</v>
      </c>
      <c r="E92" s="10">
        <f t="shared" si="0"/>
        <v>33.874195456756198</v>
      </c>
      <c r="F92" s="10">
        <f t="shared" si="0"/>
        <v>34.138704659780366</v>
      </c>
      <c r="G92" s="10">
        <f t="shared" si="0"/>
        <v>34.087508754840904</v>
      </c>
      <c r="H92" s="10">
        <f t="shared" si="0"/>
        <v>33.76489294732032</v>
      </c>
      <c r="I92" s="10">
        <f t="shared" si="0"/>
        <v>33.823827619702222</v>
      </c>
      <c r="J92" s="10">
        <f t="shared" si="0"/>
        <v>33.654951197261219</v>
      </c>
      <c r="K92" s="10">
        <f t="shared" si="0"/>
        <v>33.683598171568597</v>
      </c>
      <c r="L92" s="10">
        <f t="shared" si="0"/>
        <v>33.942212814189624</v>
      </c>
      <c r="M92" s="10">
        <f t="shared" si="0"/>
        <v>34.056982581604387</v>
      </c>
      <c r="N92" s="10">
        <f t="shared" si="0"/>
        <v>34.292196039847333</v>
      </c>
      <c r="O92" s="10">
        <f t="shared" si="0"/>
        <v>34.552018587121793</v>
      </c>
      <c r="P92" s="10">
        <f t="shared" si="0"/>
        <v>34.609811601764179</v>
      </c>
      <c r="Q92" s="10">
        <f t="shared" si="0"/>
        <v>34.44563107762675</v>
      </c>
      <c r="R92" s="10">
        <f t="shared" si="0"/>
        <v>34.267145859070261</v>
      </c>
      <c r="S92" s="10">
        <f t="shared" si="0"/>
        <v>34.069189879868212</v>
      </c>
      <c r="T92" s="10">
        <f t="shared" si="0"/>
        <v>33.990821761063472</v>
      </c>
      <c r="U92" s="10">
        <f t="shared" si="0"/>
        <v>34.25794121874786</v>
      </c>
      <c r="V92" s="10">
        <f t="shared" si="0"/>
        <v>34.212181604831393</v>
      </c>
      <c r="W92" s="10">
        <f t="shared" si="0"/>
        <v>34.240596083075687</v>
      </c>
      <c r="X92" s="10">
        <f t="shared" si="0"/>
        <v>34.051706600591586</v>
      </c>
      <c r="Y92" s="10">
        <f t="shared" si="0"/>
        <v>33.773642163891587</v>
      </c>
      <c r="Z92" s="10">
        <f t="shared" si="0"/>
        <v>34.261664373725914</v>
      </c>
      <c r="AA92" s="10">
        <f t="shared" si="0"/>
        <v>34.075948283669007</v>
      </c>
      <c r="AB92" s="10">
        <f t="shared" si="0"/>
        <v>34.135037120721918</v>
      </c>
      <c r="AC92" s="10">
        <f t="shared" si="0"/>
        <v>34.143776709734439</v>
      </c>
    </row>
    <row r="93" spans="2:29" ht="11.45" customHeight="1" x14ac:dyDescent="0.25">
      <c r="B93" s="22" t="s">
        <v>43</v>
      </c>
      <c r="C93" s="65">
        <f t="shared" ref="C93:AC93" si="1">C13/C58*1000</f>
        <v>36.73761107998596</v>
      </c>
      <c r="D93" s="10">
        <f t="shared" si="1"/>
        <v>37.099059049243522</v>
      </c>
      <c r="E93" s="10">
        <f t="shared" si="1"/>
        <v>37.576868958192897</v>
      </c>
      <c r="F93" s="10">
        <f t="shared" si="1"/>
        <v>37.907819236615801</v>
      </c>
      <c r="G93" s="10">
        <f t="shared" si="1"/>
        <v>37.942041941302783</v>
      </c>
      <c r="H93" s="10">
        <f t="shared" si="1"/>
        <v>37.833674069444037</v>
      </c>
      <c r="I93" s="10">
        <f t="shared" si="1"/>
        <v>37.819941940329549</v>
      </c>
      <c r="J93" s="10">
        <f t="shared" si="1"/>
        <v>37.691364875761955</v>
      </c>
      <c r="K93" s="10">
        <f t="shared" si="1"/>
        <v>37.620826605614575</v>
      </c>
      <c r="L93" s="10">
        <f t="shared" si="1"/>
        <v>37.937504358773559</v>
      </c>
      <c r="M93" s="10">
        <f t="shared" si="1"/>
        <v>38.176187559096761</v>
      </c>
      <c r="N93" s="10">
        <f t="shared" si="1"/>
        <v>38.325656242841852</v>
      </c>
      <c r="O93" s="10">
        <f t="shared" si="1"/>
        <v>38.603242288524882</v>
      </c>
      <c r="P93" s="10">
        <f t="shared" si="1"/>
        <v>38.72035034128745</v>
      </c>
      <c r="Q93" s="10">
        <f t="shared" si="1"/>
        <v>38.600375251587408</v>
      </c>
      <c r="R93" s="10">
        <f t="shared" si="1"/>
        <v>38.375031504895475</v>
      </c>
      <c r="S93" s="10">
        <f t="shared" si="1"/>
        <v>38.337836205093396</v>
      </c>
      <c r="T93" s="10">
        <f t="shared" si="1"/>
        <v>38.281495357686104</v>
      </c>
      <c r="U93" s="10">
        <f t="shared" si="1"/>
        <v>38.595445389241931</v>
      </c>
      <c r="V93" s="10">
        <f t="shared" si="1"/>
        <v>38.42840097077049</v>
      </c>
      <c r="W93" s="10">
        <f t="shared" si="1"/>
        <v>38.450430707125363</v>
      </c>
      <c r="X93" s="10">
        <f t="shared" si="1"/>
        <v>38.290963456978247</v>
      </c>
      <c r="Y93" s="10">
        <f t="shared" si="1"/>
        <v>38.026815056129912</v>
      </c>
      <c r="Z93" s="10">
        <f t="shared" si="1"/>
        <v>38.681021248148994</v>
      </c>
      <c r="AA93" s="10">
        <f t="shared" si="1"/>
        <v>38.351876582260886</v>
      </c>
      <c r="AB93" s="10">
        <f t="shared" si="1"/>
        <v>38.365819056309142</v>
      </c>
      <c r="AC93" s="10">
        <f t="shared" si="1"/>
        <v>38.371681617650431</v>
      </c>
    </row>
    <row r="94" spans="2:29" ht="11.45" customHeight="1" x14ac:dyDescent="0.25">
      <c r="B94" s="22" t="s">
        <v>44</v>
      </c>
      <c r="C94" s="65">
        <f t="shared" ref="C94:AC94" si="2">C14/C59*1000</f>
        <v>48.162016322687585</v>
      </c>
      <c r="D94" s="10">
        <f t="shared" si="2"/>
        <v>47.969214596111648</v>
      </c>
      <c r="E94" s="10">
        <f t="shared" si="2"/>
        <v>47.884501338145249</v>
      </c>
      <c r="F94" s="10">
        <f t="shared" si="2"/>
        <v>47.535258629399621</v>
      </c>
      <c r="G94" s="10">
        <f t="shared" si="2"/>
        <v>47.419367171338045</v>
      </c>
      <c r="H94" s="10">
        <f t="shared" si="2"/>
        <v>47.63201072207039</v>
      </c>
      <c r="I94" s="10">
        <f t="shared" si="2"/>
        <v>47.161526203181104</v>
      </c>
      <c r="J94" s="10">
        <f t="shared" si="2"/>
        <v>46.88214101549228</v>
      </c>
      <c r="K94" s="10">
        <f t="shared" si="2"/>
        <v>47.0301105288762</v>
      </c>
      <c r="L94" s="10">
        <f t="shared" si="2"/>
        <v>47.110867133562259</v>
      </c>
      <c r="M94" s="10">
        <f t="shared" si="2"/>
        <v>46.976499264113897</v>
      </c>
      <c r="N94" s="10">
        <f t="shared" si="2"/>
        <v>47.389152866266549</v>
      </c>
      <c r="O94" s="10">
        <f t="shared" si="2"/>
        <v>47.494431526528111</v>
      </c>
      <c r="P94" s="10">
        <f t="shared" si="2"/>
        <v>48.007954743956681</v>
      </c>
      <c r="Q94" s="10">
        <f t="shared" si="2"/>
        <v>47.791709314227226</v>
      </c>
      <c r="R94" s="10">
        <f t="shared" si="2"/>
        <v>48.16408688748573</v>
      </c>
      <c r="S94" s="10">
        <f t="shared" si="2"/>
        <v>47.673580235680951</v>
      </c>
      <c r="T94" s="10">
        <f t="shared" si="2"/>
        <v>48.046635035027251</v>
      </c>
      <c r="U94" s="10">
        <f t="shared" si="2"/>
        <v>47.50133302578493</v>
      </c>
      <c r="V94" s="10">
        <f t="shared" si="2"/>
        <v>47.621447422516347</v>
      </c>
      <c r="W94" s="10">
        <f t="shared" si="2"/>
        <v>47.435628288396515</v>
      </c>
      <c r="X94" s="10">
        <f t="shared" si="2"/>
        <v>46.978180419440413</v>
      </c>
      <c r="Y94" s="10">
        <f t="shared" si="2"/>
        <v>47.905971598728193</v>
      </c>
      <c r="Z94" s="10">
        <f t="shared" si="2"/>
        <v>48.857775819725191</v>
      </c>
      <c r="AA94" s="10">
        <f t="shared" si="2"/>
        <v>49.609256676085721</v>
      </c>
      <c r="AB94" s="10">
        <f t="shared" si="2"/>
        <v>50.266738533385649</v>
      </c>
      <c r="AC94" s="10" t="e">
        <f t="shared" si="2"/>
        <v>#VALUE!</v>
      </c>
    </row>
    <row r="95" spans="2:29" ht="11.45" customHeight="1" x14ac:dyDescent="0.25">
      <c r="B95" s="22" t="s">
        <v>45</v>
      </c>
      <c r="C95" s="65">
        <f t="shared" ref="C95:AC95" si="3">C15/C60*1000</f>
        <v>6.8426765407558383</v>
      </c>
      <c r="D95" s="10">
        <f t="shared" si="3"/>
        <v>7.349323251536636</v>
      </c>
      <c r="E95" s="10">
        <f t="shared" si="3"/>
        <v>7.1612373929660977</v>
      </c>
      <c r="F95" s="10">
        <f t="shared" si="3"/>
        <v>7.6952973183054807</v>
      </c>
      <c r="G95" s="10">
        <f t="shared" si="3"/>
        <v>7.5447327775419328</v>
      </c>
      <c r="H95" s="10">
        <f t="shared" si="3"/>
        <v>7.4918374177979361</v>
      </c>
      <c r="I95" s="10">
        <f t="shared" si="3"/>
        <v>7.7326543902458162</v>
      </c>
      <c r="J95" s="10">
        <f t="shared" si="3"/>
        <v>7.7739997975850335</v>
      </c>
      <c r="K95" s="10">
        <f t="shared" si="3"/>
        <v>7.6352428321779042</v>
      </c>
      <c r="L95" s="10">
        <f t="shared" si="3"/>
        <v>8.1775251216235887</v>
      </c>
      <c r="M95" s="10">
        <f t="shared" si="3"/>
        <v>8.4053774002732062</v>
      </c>
      <c r="N95" s="10">
        <f t="shared" si="3"/>
        <v>9.1183325127195136</v>
      </c>
      <c r="O95" s="10">
        <f t="shared" si="3"/>
        <v>9.0400021374848034</v>
      </c>
      <c r="P95" s="10">
        <f t="shared" si="3"/>
        <v>9.1682224968664254</v>
      </c>
      <c r="Q95" s="10">
        <f t="shared" si="3"/>
        <v>8.6153872979270147</v>
      </c>
      <c r="R95" s="10">
        <f t="shared" si="3"/>
        <v>8.8523541202818041</v>
      </c>
      <c r="S95" s="10">
        <f t="shared" si="3"/>
        <v>9.0155187223897357</v>
      </c>
      <c r="T95" s="10">
        <f t="shared" si="3"/>
        <v>8.6471203521892743</v>
      </c>
      <c r="U95" s="10">
        <f t="shared" si="3"/>
        <v>9.1275471432901245</v>
      </c>
      <c r="V95" s="10">
        <f t="shared" si="3"/>
        <v>9.3048091047384904</v>
      </c>
      <c r="W95" s="10">
        <f t="shared" si="3"/>
        <v>9.2409803864774727</v>
      </c>
      <c r="X95" s="10">
        <f t="shared" si="3"/>
        <v>9.5042163357300158</v>
      </c>
      <c r="Y95" s="10">
        <f t="shared" si="3"/>
        <v>9.2919357065951509</v>
      </c>
      <c r="Z95" s="10">
        <f t="shared" si="3"/>
        <v>9.9572501588430615</v>
      </c>
      <c r="AA95" s="10">
        <f t="shared" si="3"/>
        <v>9.7432221321362888</v>
      </c>
      <c r="AB95" s="10">
        <f t="shared" si="3"/>
        <v>9.9591479708556818</v>
      </c>
      <c r="AC95" s="10">
        <f t="shared" si="3"/>
        <v>10.430993350399127</v>
      </c>
    </row>
    <row r="96" spans="2:29" ht="11.45" customHeight="1" x14ac:dyDescent="0.25">
      <c r="B96" s="22" t="s">
        <v>46</v>
      </c>
      <c r="C96" s="65">
        <f t="shared" ref="C96:AC96" si="4">C16/C61*1000</f>
        <v>18.414678078533182</v>
      </c>
      <c r="D96" s="10">
        <f t="shared" si="4"/>
        <v>18.308892780646627</v>
      </c>
      <c r="E96" s="10">
        <f t="shared" si="4"/>
        <v>19.505419341260655</v>
      </c>
      <c r="F96" s="10">
        <f t="shared" si="4"/>
        <v>19.688051457821</v>
      </c>
      <c r="G96" s="10">
        <f t="shared" si="4"/>
        <v>20.171388645330996</v>
      </c>
      <c r="H96" s="10">
        <f t="shared" si="4"/>
        <v>20.469351994725329</v>
      </c>
      <c r="I96" s="10">
        <f t="shared" si="4"/>
        <v>20.396116943498082</v>
      </c>
      <c r="J96" s="10">
        <f t="shared" si="4"/>
        <v>19.973844888877817</v>
      </c>
      <c r="K96" s="10">
        <f t="shared" si="4"/>
        <v>20.017557262139306</v>
      </c>
      <c r="L96" s="10">
        <f t="shared" si="4"/>
        <v>19.826544436475181</v>
      </c>
      <c r="M96" s="10">
        <f t="shared" si="4"/>
        <v>19.874948341273381</v>
      </c>
      <c r="N96" s="10">
        <f t="shared" si="4"/>
        <v>19.906786611641259</v>
      </c>
      <c r="O96" s="10">
        <f t="shared" si="4"/>
        <v>19.252775569898979</v>
      </c>
      <c r="P96" s="10">
        <f t="shared" si="4"/>
        <v>19.872376116425624</v>
      </c>
      <c r="Q96" s="10">
        <f t="shared" si="4"/>
        <v>19.840418842622928</v>
      </c>
      <c r="R96" s="10">
        <f t="shared" si="4"/>
        <v>19.51898417060314</v>
      </c>
      <c r="S96" s="10">
        <f t="shared" si="4"/>
        <v>19.651277894260971</v>
      </c>
      <c r="T96" s="10">
        <f t="shared" si="4"/>
        <v>19.283267777919299</v>
      </c>
      <c r="U96" s="10">
        <f t="shared" si="4"/>
        <v>18.814098432408286</v>
      </c>
      <c r="V96" s="10">
        <f t="shared" si="4"/>
        <v>18.687202561419721</v>
      </c>
      <c r="W96" s="10">
        <f t="shared" si="4"/>
        <v>18.427084522215509</v>
      </c>
      <c r="X96" s="10">
        <f t="shared" si="4"/>
        <v>19.508314761639244</v>
      </c>
      <c r="Y96" s="10">
        <f t="shared" si="4"/>
        <v>19.045456118256322</v>
      </c>
      <c r="Z96" s="10">
        <f t="shared" si="4"/>
        <v>18.765512237962504</v>
      </c>
      <c r="AA96" s="10">
        <f t="shared" si="4"/>
        <v>18.584339553604096</v>
      </c>
      <c r="AB96" s="10">
        <f t="shared" si="4"/>
        <v>18.41512151694619</v>
      </c>
      <c r="AC96" s="10">
        <f t="shared" si="4"/>
        <v>18.174380662304319</v>
      </c>
    </row>
    <row r="97" spans="2:29" ht="11.45" customHeight="1" x14ac:dyDescent="0.25">
      <c r="B97" s="22" t="s">
        <v>47</v>
      </c>
      <c r="C97" s="65">
        <f t="shared" ref="C97:AC97" si="5">C17/C62*1000</f>
        <v>45.073626593685333</v>
      </c>
      <c r="D97" s="10">
        <f t="shared" si="5"/>
        <v>46.573106755321355</v>
      </c>
      <c r="E97" s="10">
        <f t="shared" si="5"/>
        <v>46.10968132115535</v>
      </c>
      <c r="F97" s="10">
        <f t="shared" si="5"/>
        <v>46.549870343431792</v>
      </c>
      <c r="G97" s="10">
        <f t="shared" si="5"/>
        <v>45.690321807935888</v>
      </c>
      <c r="H97" s="10">
        <f t="shared" si="5"/>
        <v>46.068205085347763</v>
      </c>
      <c r="I97" s="10">
        <f t="shared" si="5"/>
        <v>45.023387499093921</v>
      </c>
      <c r="J97" s="10">
        <f t="shared" si="5"/>
        <v>44.726170367395973</v>
      </c>
      <c r="K97" s="10">
        <f t="shared" si="5"/>
        <v>44.715309184842127</v>
      </c>
      <c r="L97" s="10">
        <f t="shared" si="5"/>
        <v>45.180976309232086</v>
      </c>
      <c r="M97" s="10">
        <f t="shared" si="5"/>
        <v>44.64218665453145</v>
      </c>
      <c r="N97" s="10">
        <f t="shared" si="5"/>
        <v>45.346669592080886</v>
      </c>
      <c r="O97" s="10">
        <f t="shared" si="5"/>
        <v>46.046602328255361</v>
      </c>
      <c r="P97" s="10">
        <f t="shared" si="5"/>
        <v>46.773617629055295</v>
      </c>
      <c r="Q97" s="10">
        <f t="shared" si="5"/>
        <v>46.610662644242133</v>
      </c>
      <c r="R97" s="10">
        <f t="shared" si="5"/>
        <v>48.078781960607373</v>
      </c>
      <c r="S97" s="10">
        <f t="shared" si="5"/>
        <v>49.350049799233936</v>
      </c>
      <c r="T97" s="10">
        <f t="shared" si="5"/>
        <v>48.99273513313414</v>
      </c>
      <c r="U97" s="10">
        <f t="shared" si="5"/>
        <v>49.088256686613548</v>
      </c>
      <c r="V97" s="10">
        <f t="shared" si="5"/>
        <v>49.053058280509973</v>
      </c>
      <c r="W97" s="10">
        <f t="shared" si="5"/>
        <v>49.450937065226285</v>
      </c>
      <c r="X97" s="10">
        <f t="shared" si="5"/>
        <v>48.097890284166311</v>
      </c>
      <c r="Y97" s="10">
        <f t="shared" si="5"/>
        <v>47.490632348862412</v>
      </c>
      <c r="Z97" s="10">
        <f t="shared" si="5"/>
        <v>46.489956852472645</v>
      </c>
      <c r="AA97" s="10">
        <f t="shared" si="5"/>
        <v>46.230038188652095</v>
      </c>
      <c r="AB97" s="10">
        <f t="shared" si="5"/>
        <v>45.694563094947526</v>
      </c>
      <c r="AC97" s="10">
        <f t="shared" si="5"/>
        <v>44.115338873275711</v>
      </c>
    </row>
    <row r="98" spans="2:29" ht="11.45" customHeight="1" x14ac:dyDescent="0.25">
      <c r="B98" s="22" t="s">
        <v>48</v>
      </c>
      <c r="C98" s="65">
        <f t="shared" ref="C98:AC98" si="6">C18/C63*1000</f>
        <v>40.101954255361321</v>
      </c>
      <c r="D98" s="10">
        <f t="shared" si="6"/>
        <v>40.677670305411255</v>
      </c>
      <c r="E98" s="10">
        <f t="shared" si="6"/>
        <v>40.805349826102209</v>
      </c>
      <c r="F98" s="10">
        <f t="shared" si="6"/>
        <v>40.920236636467884</v>
      </c>
      <c r="G98" s="10">
        <f t="shared" si="6"/>
        <v>40.922090033392827</v>
      </c>
      <c r="H98" s="10">
        <f t="shared" si="6"/>
        <v>40.688386773642662</v>
      </c>
      <c r="I98" s="10">
        <f t="shared" si="6"/>
        <v>40.983032732899602</v>
      </c>
      <c r="J98" s="10">
        <f t="shared" si="6"/>
        <v>40.040790371999009</v>
      </c>
      <c r="K98" s="10">
        <f t="shared" si="6"/>
        <v>40.258568794849502</v>
      </c>
      <c r="L98" s="10">
        <f t="shared" si="6"/>
        <v>41.440665296850831</v>
      </c>
      <c r="M98" s="10">
        <f t="shared" si="6"/>
        <v>41.909507124841362</v>
      </c>
      <c r="N98" s="10">
        <f t="shared" si="6"/>
        <v>41.309018380745563</v>
      </c>
      <c r="O98" s="10">
        <f t="shared" si="6"/>
        <v>42.02071883640663</v>
      </c>
      <c r="P98" s="10">
        <f t="shared" si="6"/>
        <v>42.328968550462875</v>
      </c>
      <c r="Q98" s="10">
        <f t="shared" si="6"/>
        <v>41.561938065395985</v>
      </c>
      <c r="R98" s="10">
        <f t="shared" si="6"/>
        <v>41.274628576955138</v>
      </c>
      <c r="S98" s="10">
        <f t="shared" si="6"/>
        <v>41.083416055722545</v>
      </c>
      <c r="T98" s="10">
        <f t="shared" si="6"/>
        <v>41.341558564906094</v>
      </c>
      <c r="U98" s="10">
        <f t="shared" si="6"/>
        <v>41.475952221504663</v>
      </c>
      <c r="V98" s="10">
        <f t="shared" si="6"/>
        <v>41.390037056612037</v>
      </c>
      <c r="W98" s="10">
        <f t="shared" si="6"/>
        <v>41.72580349980587</v>
      </c>
      <c r="X98" s="10">
        <f t="shared" si="6"/>
        <v>42.006587125985206</v>
      </c>
      <c r="Y98" s="10">
        <f t="shared" si="6"/>
        <v>40.964079673129667</v>
      </c>
      <c r="Z98" s="10">
        <f t="shared" si="6"/>
        <v>42.699457326472988</v>
      </c>
      <c r="AA98" s="10">
        <f t="shared" si="6"/>
        <v>42.379201838325223</v>
      </c>
      <c r="AB98" s="10">
        <f t="shared" si="6"/>
        <v>42.274681557895775</v>
      </c>
      <c r="AC98" s="10">
        <f t="shared" si="6"/>
        <v>42.113776448447268</v>
      </c>
    </row>
    <row r="99" spans="2:29" ht="11.45" customHeight="1" x14ac:dyDescent="0.25">
      <c r="B99" s="22" t="s">
        <v>49</v>
      </c>
      <c r="C99" s="65">
        <f t="shared" ref="C99:AC99" si="7">C19/C64*1000</f>
        <v>13.032387066692968</v>
      </c>
      <c r="D99" s="10">
        <f t="shared" si="7"/>
        <v>13.965389536058177</v>
      </c>
      <c r="E99" s="10">
        <f t="shared" si="7"/>
        <v>13.385927252674133</v>
      </c>
      <c r="F99" s="10">
        <f t="shared" si="7"/>
        <v>13.807074957145085</v>
      </c>
      <c r="G99" s="10">
        <f t="shared" si="7"/>
        <v>13.112195699615977</v>
      </c>
      <c r="H99" s="10">
        <f t="shared" si="7"/>
        <v>12.434988365821106</v>
      </c>
      <c r="I99" s="10">
        <f t="shared" si="7"/>
        <v>13.299750404609442</v>
      </c>
      <c r="J99" s="10">
        <f t="shared" si="7"/>
        <v>13.419913419913421</v>
      </c>
      <c r="K99" s="10">
        <f t="shared" si="7"/>
        <v>14.233575143998456</v>
      </c>
      <c r="L99" s="10">
        <f t="shared" si="7"/>
        <v>14.572756199390096</v>
      </c>
      <c r="M99" s="10">
        <f t="shared" si="7"/>
        <v>14.726121083310536</v>
      </c>
      <c r="N99" s="10">
        <f t="shared" si="7"/>
        <v>14.838444300667987</v>
      </c>
      <c r="O99" s="10">
        <f t="shared" si="7"/>
        <v>14.87797088782062</v>
      </c>
      <c r="P99" s="10">
        <f t="shared" si="7"/>
        <v>14.440447803419149</v>
      </c>
      <c r="Q99" s="10">
        <f t="shared" si="7"/>
        <v>14.63571575995241</v>
      </c>
      <c r="R99" s="10">
        <f t="shared" si="7"/>
        <v>14.367090106662667</v>
      </c>
      <c r="S99" s="10">
        <f t="shared" si="7"/>
        <v>14.907924352987353</v>
      </c>
      <c r="T99" s="10">
        <f t="shared" si="7"/>
        <v>15.376129331239056</v>
      </c>
      <c r="U99" s="10">
        <f t="shared" si="7"/>
        <v>15.854204491755164</v>
      </c>
      <c r="V99" s="10">
        <f t="shared" si="7"/>
        <v>16.187325338045287</v>
      </c>
      <c r="W99" s="10">
        <f t="shared" si="7"/>
        <v>16.064332862631769</v>
      </c>
      <c r="X99" s="10">
        <f t="shared" si="7"/>
        <v>16.360315753160577</v>
      </c>
      <c r="Y99" s="10">
        <f t="shared" si="7"/>
        <v>17.084984768580693</v>
      </c>
      <c r="Z99" s="10">
        <f t="shared" si="7"/>
        <v>16.652231858610065</v>
      </c>
      <c r="AA99" s="10">
        <f t="shared" si="7"/>
        <v>16.103635628863511</v>
      </c>
      <c r="AB99" s="10">
        <f t="shared" si="7"/>
        <v>16.920084040152517</v>
      </c>
      <c r="AC99" s="10">
        <f t="shared" si="7"/>
        <v>16.871873499667025</v>
      </c>
    </row>
    <row r="100" spans="2:29" ht="11.45" customHeight="1" x14ac:dyDescent="0.25">
      <c r="B100" s="22" t="s">
        <v>50</v>
      </c>
      <c r="C100" s="65">
        <f t="shared" ref="C100:AC100" si="8">C20/C65*1000</f>
        <v>46.320281103194233</v>
      </c>
      <c r="D100" s="10">
        <f t="shared" si="8"/>
        <v>45.54100785575789</v>
      </c>
      <c r="E100" s="10">
        <f t="shared" si="8"/>
        <v>44.365292227328197</v>
      </c>
      <c r="F100" s="10">
        <f t="shared" si="8"/>
        <v>42.558178882880853</v>
      </c>
      <c r="G100" s="10">
        <f t="shared" si="8"/>
        <v>41.980900140024808</v>
      </c>
      <c r="H100" s="10">
        <f t="shared" si="8"/>
        <v>43.194644416546126</v>
      </c>
      <c r="I100" s="10">
        <f t="shared" si="8"/>
        <v>42.190257121250319</v>
      </c>
      <c r="J100" s="10">
        <f t="shared" si="8"/>
        <v>42.614958616411201</v>
      </c>
      <c r="K100" s="10">
        <f t="shared" si="8"/>
        <v>43.562376185473788</v>
      </c>
      <c r="L100" s="10">
        <f t="shared" si="8"/>
        <v>43.844542637438309</v>
      </c>
      <c r="M100" s="10">
        <f t="shared" si="8"/>
        <v>43.42653743888841</v>
      </c>
      <c r="N100" s="10">
        <f t="shared" si="8"/>
        <v>43.289954949401334</v>
      </c>
      <c r="O100" s="10">
        <f t="shared" si="8"/>
        <v>44.819955511907821</v>
      </c>
      <c r="P100" s="10">
        <f t="shared" si="8"/>
        <v>44.172812015755284</v>
      </c>
      <c r="Q100" s="10">
        <f t="shared" si="8"/>
        <v>43.316281677661408</v>
      </c>
      <c r="R100" s="10">
        <f t="shared" si="8"/>
        <v>42.341110950305797</v>
      </c>
      <c r="S100" s="10">
        <f t="shared" si="8"/>
        <v>43.466315623975717</v>
      </c>
      <c r="T100" s="10">
        <f t="shared" si="8"/>
        <v>42.95001626256461</v>
      </c>
      <c r="U100" s="10">
        <f t="shared" si="8"/>
        <v>41.958574845948071</v>
      </c>
      <c r="V100" s="10">
        <f t="shared" si="8"/>
        <v>40.862067183640562</v>
      </c>
      <c r="W100" s="10">
        <f t="shared" si="8"/>
        <v>40.25099572632417</v>
      </c>
      <c r="X100" s="10">
        <f t="shared" si="8"/>
        <v>40.848421690559441</v>
      </c>
      <c r="Y100" s="10">
        <f t="shared" si="8"/>
        <v>38.844199204057489</v>
      </c>
      <c r="Z100" s="10">
        <f t="shared" si="8"/>
        <v>39.181000611193575</v>
      </c>
      <c r="AA100" s="10">
        <f t="shared" si="8"/>
        <v>39.54535320527949</v>
      </c>
      <c r="AB100" s="10">
        <f t="shared" si="8"/>
        <v>38.790370020304174</v>
      </c>
      <c r="AC100" s="10">
        <f t="shared" si="8"/>
        <v>38.076947715463866</v>
      </c>
    </row>
    <row r="101" spans="2:29" ht="11.45" customHeight="1" x14ac:dyDescent="0.25">
      <c r="B101" s="22" t="s">
        <v>51</v>
      </c>
      <c r="C101" s="65">
        <f t="shared" ref="C101:AC101" si="9">C21/C66*1000</f>
        <v>20.031401116946498</v>
      </c>
      <c r="D101" s="10">
        <f t="shared" si="9"/>
        <v>20.044646530413662</v>
      </c>
      <c r="E101" s="10">
        <f t="shared" si="9"/>
        <v>21.346165341622335</v>
      </c>
      <c r="F101" s="10">
        <f t="shared" si="9"/>
        <v>21.038628958107051</v>
      </c>
      <c r="G101" s="10">
        <f t="shared" si="9"/>
        <v>21.431380394476857</v>
      </c>
      <c r="H101" s="10">
        <f t="shared" si="9"/>
        <v>20.961445634012005</v>
      </c>
      <c r="I101" s="10">
        <f t="shared" si="9"/>
        <v>20.185188090005269</v>
      </c>
      <c r="J101" s="10">
        <f t="shared" si="9"/>
        <v>20.286857723094688</v>
      </c>
      <c r="K101" s="10">
        <f t="shared" si="9"/>
        <v>20.703227931488801</v>
      </c>
      <c r="L101" s="10">
        <f t="shared" si="9"/>
        <v>20.247205497112919</v>
      </c>
      <c r="M101" s="10">
        <f t="shared" si="9"/>
        <v>20.146661927874096</v>
      </c>
      <c r="N101" s="10">
        <f t="shared" si="9"/>
        <v>21.872910256135668</v>
      </c>
      <c r="O101" s="10">
        <f t="shared" si="9"/>
        <v>20.342403928882902</v>
      </c>
      <c r="P101" s="10">
        <f t="shared" si="9"/>
        <v>19.64429957436489</v>
      </c>
      <c r="Q101" s="10">
        <f t="shared" si="9"/>
        <v>18.842590823163469</v>
      </c>
      <c r="R101" s="10">
        <f t="shared" si="9"/>
        <v>18.495530528172136</v>
      </c>
      <c r="S101" s="10">
        <f t="shared" si="9"/>
        <v>18.970688160453619</v>
      </c>
      <c r="T101" s="10">
        <f t="shared" si="9"/>
        <v>18.763934204953244</v>
      </c>
      <c r="U101" s="10">
        <f t="shared" si="9"/>
        <v>18.41959751127963</v>
      </c>
      <c r="V101" s="10">
        <f t="shared" si="9"/>
        <v>17.751126122961669</v>
      </c>
      <c r="W101" s="10">
        <f t="shared" si="9"/>
        <v>17.443256268461145</v>
      </c>
      <c r="X101" s="10">
        <f t="shared" si="9"/>
        <v>18.315486758124859</v>
      </c>
      <c r="Y101" s="10">
        <f t="shared" si="9"/>
        <v>17.442885004405518</v>
      </c>
      <c r="Z101" s="10">
        <f t="shared" si="9"/>
        <v>17.633018257182325</v>
      </c>
      <c r="AA101" s="10">
        <f t="shared" si="9"/>
        <v>17.156601262988488</v>
      </c>
      <c r="AB101" s="10">
        <f t="shared" si="9"/>
        <v>17.43339891939161</v>
      </c>
      <c r="AC101" s="10">
        <f t="shared" si="9"/>
        <v>17.697124142128501</v>
      </c>
    </row>
    <row r="102" spans="2:29" ht="11.45" customHeight="1" x14ac:dyDescent="0.25">
      <c r="B102" s="22" t="s">
        <v>52</v>
      </c>
      <c r="C102" s="65">
        <f t="shared" ref="C102:AC102" si="10">C22/C67*1000</f>
        <v>31.35651311676834</v>
      </c>
      <c r="D102" s="10">
        <f t="shared" si="10"/>
        <v>31.455225926680935</v>
      </c>
      <c r="E102" s="10">
        <f t="shared" si="10"/>
        <v>31.619518696924914</v>
      </c>
      <c r="F102" s="10">
        <f t="shared" si="10"/>
        <v>31.766771607097539</v>
      </c>
      <c r="G102" s="10">
        <f t="shared" si="10"/>
        <v>31.857338983501904</v>
      </c>
      <c r="H102" s="10">
        <f t="shared" si="10"/>
        <v>32.217710823319315</v>
      </c>
      <c r="I102" s="10">
        <f t="shared" si="10"/>
        <v>32.004220035154603</v>
      </c>
      <c r="J102" s="10">
        <f t="shared" si="10"/>
        <v>31.583915386895715</v>
      </c>
      <c r="K102" s="10">
        <f t="shared" si="10"/>
        <v>32.32871933386312</v>
      </c>
      <c r="L102" s="10">
        <f t="shared" si="10"/>
        <v>32.38323581063139</v>
      </c>
      <c r="M102" s="10">
        <f t="shared" si="10"/>
        <v>31.986696566638329</v>
      </c>
      <c r="N102" s="10">
        <f t="shared" si="10"/>
        <v>32.38305763066554</v>
      </c>
      <c r="O102" s="10">
        <f t="shared" si="10"/>
        <v>32.455069293331796</v>
      </c>
      <c r="P102" s="10">
        <f t="shared" si="10"/>
        <v>32.301824069506019</v>
      </c>
      <c r="Q102" s="10">
        <f t="shared" si="10"/>
        <v>32.322397665422677</v>
      </c>
      <c r="R102" s="10">
        <f t="shared" si="10"/>
        <v>31.515894760693087</v>
      </c>
      <c r="S102" s="10">
        <f t="shared" si="10"/>
        <v>31.489669123890277</v>
      </c>
      <c r="T102" s="10">
        <f t="shared" si="10"/>
        <v>31.00366421778649</v>
      </c>
      <c r="U102" s="10">
        <f t="shared" si="10"/>
        <v>32.007592685210362</v>
      </c>
      <c r="V102" s="10">
        <f t="shared" si="10"/>
        <v>31.642450200994453</v>
      </c>
      <c r="W102" s="10">
        <f t="shared" si="10"/>
        <v>32.511850670362847</v>
      </c>
      <c r="X102" s="10">
        <f t="shared" si="10"/>
        <v>32.310465437945183</v>
      </c>
      <c r="Y102" s="10">
        <f t="shared" si="10"/>
        <v>30.857974520680386</v>
      </c>
      <c r="Z102" s="10">
        <f t="shared" si="10"/>
        <v>30.573224116969985</v>
      </c>
      <c r="AA102" s="10">
        <f t="shared" si="10"/>
        <v>30.58712005921117</v>
      </c>
      <c r="AB102" s="10">
        <f t="shared" si="10"/>
        <v>31.115677157347026</v>
      </c>
      <c r="AC102" s="10">
        <f t="shared" si="10"/>
        <v>31.314365632011718</v>
      </c>
    </row>
    <row r="103" spans="2:29" ht="11.45" customHeight="1" x14ac:dyDescent="0.25">
      <c r="B103" s="22" t="s">
        <v>53</v>
      </c>
      <c r="C103" s="65">
        <f t="shared" ref="C103:AC103" si="11">C23/C68*1000</f>
        <v>39.929602524379646</v>
      </c>
      <c r="D103" s="10">
        <f t="shared" si="11"/>
        <v>40.254853967353107</v>
      </c>
      <c r="E103" s="10">
        <f t="shared" si="11"/>
        <v>41.352305244872859</v>
      </c>
      <c r="F103" s="10">
        <f t="shared" si="11"/>
        <v>42.688805049952109</v>
      </c>
      <c r="G103" s="10">
        <f t="shared" si="11"/>
        <v>42.264943097712866</v>
      </c>
      <c r="H103" s="10">
        <f t="shared" si="11"/>
        <v>42.050069823312825</v>
      </c>
      <c r="I103" s="10">
        <f t="shared" si="11"/>
        <v>42.101214566472002</v>
      </c>
      <c r="J103" s="10">
        <f t="shared" si="11"/>
        <v>42.727194905739459</v>
      </c>
      <c r="K103" s="10">
        <f t="shared" si="11"/>
        <v>41.628387029942644</v>
      </c>
      <c r="L103" s="10">
        <f t="shared" si="11"/>
        <v>41.785543399768549</v>
      </c>
      <c r="M103" s="10">
        <f t="shared" si="11"/>
        <v>42.348653391308979</v>
      </c>
      <c r="N103" s="10">
        <f t="shared" si="11"/>
        <v>42.305530365269128</v>
      </c>
      <c r="O103" s="10">
        <f t="shared" si="11"/>
        <v>42.978101503610397</v>
      </c>
      <c r="P103" s="10">
        <f t="shared" si="11"/>
        <v>43.731805622363851</v>
      </c>
      <c r="Q103" s="10">
        <f t="shared" si="11"/>
        <v>44.394566577093386</v>
      </c>
      <c r="R103" s="10">
        <f t="shared" si="11"/>
        <v>44.50500695877998</v>
      </c>
      <c r="S103" s="10">
        <f t="shared" si="11"/>
        <v>44.414221219900043</v>
      </c>
      <c r="T103" s="10">
        <f t="shared" si="11"/>
        <v>44.500881847152307</v>
      </c>
      <c r="U103" s="10">
        <f t="shared" si="11"/>
        <v>45.275137737545855</v>
      </c>
      <c r="V103" s="10">
        <f t="shared" si="11"/>
        <v>45.724388316340857</v>
      </c>
      <c r="W103" s="10">
        <f t="shared" si="11"/>
        <v>45.752094369116975</v>
      </c>
      <c r="X103" s="10">
        <f t="shared" si="11"/>
        <v>44.68896476430298</v>
      </c>
      <c r="Y103" s="10">
        <f t="shared" si="11"/>
        <v>45.756318012144177</v>
      </c>
      <c r="Z103" s="10">
        <f t="shared" si="11"/>
        <v>46.41945754878985</v>
      </c>
      <c r="AA103" s="10">
        <f t="shared" si="11"/>
        <v>45.895665867101243</v>
      </c>
      <c r="AB103" s="10">
        <f t="shared" si="11"/>
        <v>45.726856142155945</v>
      </c>
      <c r="AC103" s="10">
        <f t="shared" si="11"/>
        <v>46.407814343690283</v>
      </c>
    </row>
    <row r="104" spans="2:29" ht="11.45" customHeight="1" x14ac:dyDescent="0.25">
      <c r="B104" s="22" t="s">
        <v>54</v>
      </c>
      <c r="C104" s="65">
        <f t="shared" ref="C104:AC104" si="12">C24/C69*1000</f>
        <v>12.802350656295669</v>
      </c>
      <c r="D104" s="10">
        <f t="shared" si="12"/>
        <v>12.878461704057939</v>
      </c>
      <c r="E104" s="10">
        <f t="shared" si="12"/>
        <v>12.857924107572684</v>
      </c>
      <c r="F104" s="10">
        <f t="shared" si="12"/>
        <v>13.047790051503162</v>
      </c>
      <c r="G104" s="10">
        <f t="shared" si="12"/>
        <v>13.136812646284024</v>
      </c>
      <c r="H104" s="10">
        <f t="shared" si="12"/>
        <v>13.965697317425185</v>
      </c>
      <c r="I104" s="10">
        <f t="shared" si="12"/>
        <v>13.956781685050752</v>
      </c>
      <c r="J104" s="10">
        <f t="shared" si="12"/>
        <v>13.95842040898466</v>
      </c>
      <c r="K104" s="10">
        <f t="shared" si="12"/>
        <v>13.863968684314742</v>
      </c>
      <c r="L104" s="10">
        <f t="shared" si="12"/>
        <v>13.46766054705472</v>
      </c>
      <c r="M104" s="10">
        <f t="shared" si="12"/>
        <v>12.62432685734259</v>
      </c>
      <c r="N104" s="10">
        <f t="shared" si="12"/>
        <v>13.06084625613855</v>
      </c>
      <c r="O104" s="10">
        <f t="shared" si="12"/>
        <v>14.06893071416556</v>
      </c>
      <c r="P104" s="10">
        <f t="shared" si="12"/>
        <v>12.993030369497538</v>
      </c>
      <c r="Q104" s="10">
        <f t="shared" si="12"/>
        <v>12.273348885849892</v>
      </c>
      <c r="R104" s="10">
        <f t="shared" si="12"/>
        <v>11.145819948276447</v>
      </c>
      <c r="S104" s="10">
        <f t="shared" si="12"/>
        <v>11.559345970756176</v>
      </c>
      <c r="T104" s="10">
        <f t="shared" si="12"/>
        <v>11.968682349321105</v>
      </c>
      <c r="U104" s="10">
        <f t="shared" si="12"/>
        <v>11.688727311881346</v>
      </c>
      <c r="V104" s="10">
        <f t="shared" si="12"/>
        <v>11.742474708447691</v>
      </c>
      <c r="W104" s="10">
        <f t="shared" si="12"/>
        <v>11.368929973180743</v>
      </c>
      <c r="X104" s="10">
        <f t="shared" si="12"/>
        <v>11.461661795976848</v>
      </c>
      <c r="Y104" s="10">
        <f t="shared" si="12"/>
        <v>12.218331237572908</v>
      </c>
      <c r="Z104" s="10">
        <f t="shared" si="12"/>
        <v>12.54225485761415</v>
      </c>
      <c r="AA104" s="10">
        <f t="shared" si="12"/>
        <v>12.179945451455303</v>
      </c>
      <c r="AB104" s="10">
        <f t="shared" si="12"/>
        <v>12.620979581122786</v>
      </c>
      <c r="AC104" s="10">
        <f t="shared" si="12"/>
        <v>12.294184909001274</v>
      </c>
    </row>
    <row r="105" spans="2:29" ht="11.45" customHeight="1" x14ac:dyDescent="0.25">
      <c r="B105" s="22" t="s">
        <v>55</v>
      </c>
      <c r="C105" s="65">
        <f t="shared" ref="C105:AC105" si="13">C25/C70*1000</f>
        <v>42.964400438013989</v>
      </c>
      <c r="D105" s="10">
        <f t="shared" si="13"/>
        <v>43.213157634870804</v>
      </c>
      <c r="E105" s="10">
        <f t="shared" si="13"/>
        <v>44.457826952928855</v>
      </c>
      <c r="F105" s="10">
        <f t="shared" si="13"/>
        <v>44.801739996255179</v>
      </c>
      <c r="G105" s="10">
        <f t="shared" si="13"/>
        <v>45.274469793218366</v>
      </c>
      <c r="H105" s="10">
        <f t="shared" si="13"/>
        <v>45.176130051327647</v>
      </c>
      <c r="I105" s="10">
        <f t="shared" si="13"/>
        <v>45.080226794158435</v>
      </c>
      <c r="J105" s="10">
        <f t="shared" si="13"/>
        <v>44.958215187470884</v>
      </c>
      <c r="K105" s="10">
        <f t="shared" si="13"/>
        <v>44.914573777938038</v>
      </c>
      <c r="L105" s="10">
        <f t="shared" si="13"/>
        <v>44.660162256363606</v>
      </c>
      <c r="M105" s="10">
        <f t="shared" si="13"/>
        <v>44.794915321147997</v>
      </c>
      <c r="N105" s="10">
        <f t="shared" si="13"/>
        <v>45.210793964255679</v>
      </c>
      <c r="O105" s="10">
        <f t="shared" si="13"/>
        <v>44.854963805741932</v>
      </c>
      <c r="P105" s="10">
        <f t="shared" si="13"/>
        <v>44.372577659288403</v>
      </c>
      <c r="Q105" s="10">
        <f t="shared" si="13"/>
        <v>44.417291250218859</v>
      </c>
      <c r="R105" s="10">
        <f t="shared" si="13"/>
        <v>44.283108986652614</v>
      </c>
      <c r="S105" s="10">
        <f t="shared" si="13"/>
        <v>43.924640973258093</v>
      </c>
      <c r="T105" s="10">
        <f t="shared" si="13"/>
        <v>43.205758505086571</v>
      </c>
      <c r="U105" s="10">
        <f t="shared" si="13"/>
        <v>43.129478565618165</v>
      </c>
      <c r="V105" s="10">
        <f t="shared" si="13"/>
        <v>42.617430910878639</v>
      </c>
      <c r="W105" s="10">
        <f t="shared" si="13"/>
        <v>41.921046161346212</v>
      </c>
      <c r="X105" s="10">
        <f t="shared" si="13"/>
        <v>41.856997749539154</v>
      </c>
      <c r="Y105" s="10">
        <f t="shared" si="13"/>
        <v>41.702900715055243</v>
      </c>
      <c r="Z105" s="10">
        <f t="shared" si="13"/>
        <v>41.459116958413951</v>
      </c>
      <c r="AA105" s="10">
        <f t="shared" si="13"/>
        <v>40.800015215386331</v>
      </c>
      <c r="AB105" s="10">
        <f t="shared" si="13"/>
        <v>40.156916548060217</v>
      </c>
      <c r="AC105" s="10">
        <f t="shared" si="13"/>
        <v>38.779911529840554</v>
      </c>
    </row>
    <row r="106" spans="2:29" ht="11.45" customHeight="1" x14ac:dyDescent="0.25">
      <c r="B106" s="22" t="s">
        <v>56</v>
      </c>
      <c r="C106" s="65">
        <f t="shared" ref="C106:AC106" si="14">C26/C71*1000</f>
        <v>27.915416214375412</v>
      </c>
      <c r="D106" s="10">
        <f t="shared" si="14"/>
        <v>28.329851889951399</v>
      </c>
      <c r="E106" s="10">
        <f t="shared" si="14"/>
        <v>27.702545535452419</v>
      </c>
      <c r="F106" s="10">
        <f t="shared" si="14"/>
        <v>28.064735241132869</v>
      </c>
      <c r="G106" s="10">
        <f t="shared" si="14"/>
        <v>29.312198003311675</v>
      </c>
      <c r="H106" s="10">
        <f t="shared" si="14"/>
        <v>29.932287302183564</v>
      </c>
      <c r="I106" s="10">
        <f t="shared" si="14"/>
        <v>29.869922965906323</v>
      </c>
      <c r="J106" s="10">
        <f t="shared" si="14"/>
        <v>30.069763827044223</v>
      </c>
      <c r="K106" s="10">
        <f t="shared" si="14"/>
        <v>29.062581827703585</v>
      </c>
      <c r="L106" s="10">
        <f t="shared" si="14"/>
        <v>29.73773410483788</v>
      </c>
      <c r="M106" s="10">
        <f t="shared" si="14"/>
        <v>30.392679755991864</v>
      </c>
      <c r="N106" s="10">
        <f t="shared" si="14"/>
        <v>29.726653332682893</v>
      </c>
      <c r="O106" s="10">
        <f t="shared" si="14"/>
        <v>29.116121992210211</v>
      </c>
      <c r="P106" s="10">
        <f t="shared" si="14"/>
        <v>29.695674185745627</v>
      </c>
      <c r="Q106" s="10">
        <f t="shared" si="14"/>
        <v>29.320109831564281</v>
      </c>
      <c r="R106" s="10">
        <f t="shared" si="14"/>
        <v>29.209840285110875</v>
      </c>
      <c r="S106" s="10">
        <f t="shared" si="14"/>
        <v>28.566755264772031</v>
      </c>
      <c r="T106" s="10">
        <f t="shared" si="14"/>
        <v>28.515403023778845</v>
      </c>
      <c r="U106" s="10">
        <f t="shared" si="14"/>
        <v>29.045987176652662</v>
      </c>
      <c r="V106" s="10">
        <f t="shared" si="14"/>
        <v>29.195170415762888</v>
      </c>
      <c r="W106" s="10">
        <f t="shared" si="14"/>
        <v>29.228747999941284</v>
      </c>
      <c r="X106" s="10">
        <f t="shared" si="14"/>
        <v>29.148809776382226</v>
      </c>
      <c r="Y106" s="10">
        <f t="shared" si="14"/>
        <v>28.851403658884411</v>
      </c>
      <c r="Z106" s="10">
        <f t="shared" si="14"/>
        <v>30.161065871213886</v>
      </c>
      <c r="AA106" s="10">
        <f t="shared" si="14"/>
        <v>31.462633916906192</v>
      </c>
      <c r="AB106" s="10">
        <f t="shared" si="14"/>
        <v>31.254371868796678</v>
      </c>
      <c r="AC106" s="10">
        <f t="shared" si="14"/>
        <v>31.148794390606255</v>
      </c>
    </row>
    <row r="107" spans="2:29" ht="11.45" customHeight="1" x14ac:dyDescent="0.25">
      <c r="B107" s="22" t="s">
        <v>57</v>
      </c>
      <c r="C107" s="65">
        <f t="shared" ref="C107:AC107" si="15">C27/C72*1000</f>
        <v>7.2213720840585465</v>
      </c>
      <c r="D107" s="10">
        <f t="shared" si="15"/>
        <v>7.6527231661370747</v>
      </c>
      <c r="E107" s="10">
        <f t="shared" si="15"/>
        <v>8.0508474576271176</v>
      </c>
      <c r="F107" s="10">
        <f t="shared" si="15"/>
        <v>8.6604896258713868</v>
      </c>
      <c r="G107" s="10">
        <f t="shared" si="15"/>
        <v>9.3669045248656513</v>
      </c>
      <c r="H107" s="10">
        <f t="shared" si="15"/>
        <v>9.7138965635996897</v>
      </c>
      <c r="I107" s="10">
        <f t="shared" si="15"/>
        <v>9.5767090179383132</v>
      </c>
      <c r="J107" s="10">
        <f t="shared" si="15"/>
        <v>10.314166870565206</v>
      </c>
      <c r="K107" s="10">
        <f t="shared" si="15"/>
        <v>10.529957039506062</v>
      </c>
      <c r="L107" s="10">
        <f t="shared" si="15"/>
        <v>10.998475123926825</v>
      </c>
      <c r="M107" s="10">
        <f t="shared" si="15"/>
        <v>10.119044629178491</v>
      </c>
      <c r="N107" s="10">
        <f t="shared" si="15"/>
        <v>10.013239140688651</v>
      </c>
      <c r="O107" s="10">
        <f t="shared" si="15"/>
        <v>9.8277420039717995</v>
      </c>
      <c r="P107" s="10">
        <f t="shared" si="15"/>
        <v>9.9820031624500647</v>
      </c>
      <c r="Q107" s="10">
        <f t="shared" si="15"/>
        <v>9.9845801958315121</v>
      </c>
      <c r="R107" s="10">
        <f t="shared" si="15"/>
        <v>10.774240443472912</v>
      </c>
      <c r="S107" s="10">
        <f t="shared" si="15"/>
        <v>11.212690718692109</v>
      </c>
      <c r="T107" s="10">
        <f t="shared" si="15"/>
        <v>11.501488774130154</v>
      </c>
      <c r="U107" s="10">
        <f t="shared" si="15"/>
        <v>12.143454884565527</v>
      </c>
      <c r="V107" s="10">
        <f t="shared" si="15"/>
        <v>12.32170302082695</v>
      </c>
      <c r="W107" s="10">
        <f t="shared" si="15"/>
        <v>11.858349327228675</v>
      </c>
      <c r="X107" s="10">
        <f t="shared" si="15"/>
        <v>12.46745122362012</v>
      </c>
      <c r="Y107" s="10">
        <f t="shared" si="15"/>
        <v>12.310118959743276</v>
      </c>
      <c r="Z107" s="10">
        <f t="shared" si="15"/>
        <v>12.797246152369539</v>
      </c>
      <c r="AA107" s="10">
        <f t="shared" si="15"/>
        <v>12.92276121705857</v>
      </c>
      <c r="AB107" s="10">
        <f t="shared" si="15"/>
        <v>13.506088297549105</v>
      </c>
      <c r="AC107" s="10">
        <f t="shared" si="15"/>
        <v>13.818658498598277</v>
      </c>
    </row>
    <row r="108" spans="2:29" ht="11.45" customHeight="1" x14ac:dyDescent="0.25">
      <c r="B108" s="22" t="s">
        <v>58</v>
      </c>
      <c r="C108" s="65">
        <f t="shared" ref="C108:AC108" si="16">C28/C73*1000</f>
        <v>10.322879317063057</v>
      </c>
      <c r="D108" s="10">
        <f t="shared" si="16"/>
        <v>10.096389164697163</v>
      </c>
      <c r="E108" s="10">
        <f t="shared" si="16"/>
        <v>10.632642498220793</v>
      </c>
      <c r="F108" s="10">
        <f t="shared" si="16"/>
        <v>11.413096044104845</v>
      </c>
      <c r="G108" s="10">
        <f t="shared" si="16"/>
        <v>12.207948299001037</v>
      </c>
      <c r="H108" s="10">
        <f t="shared" si="16"/>
        <v>11.965212156160861</v>
      </c>
      <c r="I108" s="10">
        <f t="shared" si="16"/>
        <v>12.248736524117</v>
      </c>
      <c r="J108" s="10">
        <f t="shared" si="16"/>
        <v>13.828632869710621</v>
      </c>
      <c r="K108" s="10">
        <f t="shared" si="16"/>
        <v>12.589897785647912</v>
      </c>
      <c r="L108" s="10">
        <f t="shared" si="16"/>
        <v>12.404411626552431</v>
      </c>
      <c r="M108" s="10">
        <f t="shared" si="16"/>
        <v>12.759922691040265</v>
      </c>
      <c r="N108" s="10">
        <f t="shared" si="16"/>
        <v>12.496695066611268</v>
      </c>
      <c r="O108" s="10">
        <f t="shared" si="16"/>
        <v>12.939384391075182</v>
      </c>
      <c r="P108" s="10">
        <f t="shared" si="16"/>
        <v>13.496833744767629</v>
      </c>
      <c r="Q108" s="10">
        <f t="shared" si="16"/>
        <v>13.698988976784412</v>
      </c>
      <c r="R108" s="10">
        <f t="shared" si="16"/>
        <v>13.836222567744231</v>
      </c>
      <c r="S108" s="10">
        <f t="shared" si="16"/>
        <v>13.115213852031804</v>
      </c>
      <c r="T108" s="10">
        <f t="shared" si="16"/>
        <v>12.606998883489913</v>
      </c>
      <c r="U108" s="10">
        <f t="shared" si="16"/>
        <v>13.204656141386735</v>
      </c>
      <c r="V108" s="10">
        <f t="shared" si="16"/>
        <v>13.19040599327705</v>
      </c>
      <c r="W108" s="10">
        <f t="shared" si="16"/>
        <v>12.990199537141567</v>
      </c>
      <c r="X108" s="10">
        <f t="shared" si="16"/>
        <v>13.132150796171121</v>
      </c>
      <c r="Y108" s="10">
        <f t="shared" si="16"/>
        <v>13.677583929303513</v>
      </c>
      <c r="Z108" s="10">
        <f t="shared" si="16"/>
        <v>13.086252792495142</v>
      </c>
      <c r="AA108" s="10">
        <f t="shared" si="16"/>
        <v>12.752578600720765</v>
      </c>
      <c r="AB108" s="10">
        <f t="shared" si="16"/>
        <v>12.213551421643844</v>
      </c>
      <c r="AC108" s="10">
        <f t="shared" si="16"/>
        <v>12.215731258572136</v>
      </c>
    </row>
    <row r="109" spans="2:29" ht="11.45" customHeight="1" x14ac:dyDescent="0.25">
      <c r="B109" s="22" t="s">
        <v>59</v>
      </c>
      <c r="C109" s="65">
        <f t="shared" ref="C109:AC109" si="17">C29/C74*1000</f>
        <v>86.785743547726355</v>
      </c>
      <c r="D109" s="10">
        <f t="shared" si="17"/>
        <v>86.310101150062351</v>
      </c>
      <c r="E109" s="10">
        <f t="shared" si="17"/>
        <v>85.483823744693311</v>
      </c>
      <c r="F109" s="10">
        <f t="shared" si="17"/>
        <v>85.310263359043844</v>
      </c>
      <c r="G109" s="10">
        <f t="shared" si="17"/>
        <v>81.622933613224887</v>
      </c>
      <c r="H109" s="10">
        <f t="shared" si="17"/>
        <v>80.465685971271981</v>
      </c>
      <c r="I109" s="10">
        <f t="shared" si="17"/>
        <v>79.834365005046891</v>
      </c>
      <c r="J109" s="10">
        <f t="shared" si="17"/>
        <v>79.617608036391204</v>
      </c>
      <c r="K109" s="10">
        <f t="shared" si="17"/>
        <v>79.283702213279668</v>
      </c>
      <c r="L109" s="10">
        <f t="shared" si="17"/>
        <v>79.432600562307684</v>
      </c>
      <c r="M109" s="10">
        <f t="shared" si="17"/>
        <v>81.877823652752852</v>
      </c>
      <c r="N109" s="10">
        <f t="shared" si="17"/>
        <v>80.890862602610696</v>
      </c>
      <c r="O109" s="10">
        <f t="shared" si="17"/>
        <v>79.461352752602195</v>
      </c>
      <c r="P109" s="10">
        <f t="shared" si="17"/>
        <v>78.07615532371662</v>
      </c>
      <c r="Q109" s="10">
        <f t="shared" si="17"/>
        <v>78.057723297542964</v>
      </c>
      <c r="R109" s="10">
        <f t="shared" si="17"/>
        <v>77.172140899436855</v>
      </c>
      <c r="S109" s="10">
        <f t="shared" si="17"/>
        <v>75.494468085106391</v>
      </c>
      <c r="T109" s="10">
        <f t="shared" si="17"/>
        <v>75.317397922486322</v>
      </c>
      <c r="U109" s="10">
        <f t="shared" si="17"/>
        <v>75.061966843714799</v>
      </c>
      <c r="V109" s="10">
        <f t="shared" si="17"/>
        <v>77.22734494252515</v>
      </c>
      <c r="W109" s="10">
        <f t="shared" si="17"/>
        <v>75.751899338776354</v>
      </c>
      <c r="X109" s="10">
        <f t="shared" si="17"/>
        <v>73.929118432769357</v>
      </c>
      <c r="Y109" s="10">
        <f t="shared" si="17"/>
        <v>77.133763974485177</v>
      </c>
      <c r="Z109" s="10">
        <f t="shared" si="17"/>
        <v>78.683213585891579</v>
      </c>
      <c r="AA109" s="10">
        <f t="shared" si="17"/>
        <v>77.540474284886031</v>
      </c>
      <c r="AB109" s="10">
        <f t="shared" si="17"/>
        <v>78.225973930783425</v>
      </c>
      <c r="AC109" s="10">
        <f t="shared" si="17"/>
        <v>78.230605207972317</v>
      </c>
    </row>
    <row r="110" spans="2:29" ht="11.45" customHeight="1" x14ac:dyDescent="0.25">
      <c r="B110" s="22" t="s">
        <v>60</v>
      </c>
      <c r="C110" s="65">
        <f t="shared" ref="C110:AC110" si="18">C30/C75*1000</f>
        <v>9.8601966068193896</v>
      </c>
      <c r="D110" s="10">
        <f t="shared" si="18"/>
        <v>10.561115690045398</v>
      </c>
      <c r="E110" s="10">
        <f t="shared" si="18"/>
        <v>10.798251904333668</v>
      </c>
      <c r="F110" s="10">
        <f t="shared" si="18"/>
        <v>11.241678783742346</v>
      </c>
      <c r="G110" s="10">
        <f t="shared" si="18"/>
        <v>11.066784014091656</v>
      </c>
      <c r="H110" s="10">
        <f t="shared" si="18"/>
        <v>11.19989420403579</v>
      </c>
      <c r="I110" s="10">
        <f t="shared" si="18"/>
        <v>11.948072226001806</v>
      </c>
      <c r="J110" s="10">
        <f t="shared" si="18"/>
        <v>12.271686566596795</v>
      </c>
      <c r="K110" s="10">
        <f t="shared" si="18"/>
        <v>13.065307341210596</v>
      </c>
      <c r="L110" s="10">
        <f t="shared" si="18"/>
        <v>13.576054225193779</v>
      </c>
      <c r="M110" s="10">
        <f t="shared" si="18"/>
        <v>12.845047906521808</v>
      </c>
      <c r="N110" s="10">
        <f t="shared" si="18"/>
        <v>12.41846602367883</v>
      </c>
      <c r="O110" s="10">
        <f t="shared" si="18"/>
        <v>13.217782408029754</v>
      </c>
      <c r="P110" s="10">
        <f t="shared" si="18"/>
        <v>13.186464778448176</v>
      </c>
      <c r="Q110" s="10">
        <f t="shared" si="18"/>
        <v>13.206095904722106</v>
      </c>
      <c r="R110" s="10">
        <f t="shared" si="18"/>
        <v>12.557031232146377</v>
      </c>
      <c r="S110" s="10">
        <f t="shared" si="18"/>
        <v>12.076449699697937</v>
      </c>
      <c r="T110" s="10">
        <f t="shared" si="18"/>
        <v>11.655936034456676</v>
      </c>
      <c r="U110" s="10">
        <f t="shared" si="18"/>
        <v>12.29387563377489</v>
      </c>
      <c r="V110" s="10">
        <f t="shared" si="18"/>
        <v>12.590857164753528</v>
      </c>
      <c r="W110" s="10">
        <f t="shared" si="18"/>
        <v>13.058931522390484</v>
      </c>
      <c r="X110" s="10">
        <f t="shared" si="18"/>
        <v>12.515233529467912</v>
      </c>
      <c r="Y110" s="10">
        <f t="shared" si="18"/>
        <v>12.734505279646147</v>
      </c>
      <c r="Z110" s="10">
        <f t="shared" si="18"/>
        <v>13.513962207838235</v>
      </c>
      <c r="AA110" s="10">
        <f t="shared" si="18"/>
        <v>13.446571143203533</v>
      </c>
      <c r="AB110" s="10">
        <f t="shared" si="18"/>
        <v>13.144054493154067</v>
      </c>
      <c r="AC110" s="10">
        <f t="shared" si="18"/>
        <v>13.029881010467058</v>
      </c>
    </row>
    <row r="111" spans="2:29" ht="11.45" customHeight="1" x14ac:dyDescent="0.25">
      <c r="B111" s="22" t="s">
        <v>62</v>
      </c>
      <c r="C111" s="65">
        <f t="shared" ref="C111:AC111" si="19">C31/C76*1000</f>
        <v>44.742530534300528</v>
      </c>
      <c r="D111" s="10">
        <f t="shared" si="19"/>
        <v>45.384076668173485</v>
      </c>
      <c r="E111" s="10">
        <f t="shared" si="19"/>
        <v>45.113881753044353</v>
      </c>
      <c r="F111" s="10">
        <f t="shared" si="19"/>
        <v>44.887121449866626</v>
      </c>
      <c r="G111" s="10">
        <f t="shared" si="19"/>
        <v>44.3494892699714</v>
      </c>
      <c r="H111" s="10">
        <f t="shared" si="19"/>
        <v>44.864113859937348</v>
      </c>
      <c r="I111" s="10">
        <f t="shared" si="19"/>
        <v>45.19291612098052</v>
      </c>
      <c r="J111" s="10">
        <f t="shared" si="19"/>
        <v>45.530836983756899</v>
      </c>
      <c r="K111" s="10">
        <f t="shared" si="19"/>
        <v>45.240273523806771</v>
      </c>
      <c r="L111" s="10">
        <f t="shared" si="19"/>
        <v>45.132903786029047</v>
      </c>
      <c r="M111" s="10">
        <f t="shared" si="19"/>
        <v>45.470191374529378</v>
      </c>
      <c r="N111" s="10">
        <f t="shared" si="19"/>
        <v>45.979586403425515</v>
      </c>
      <c r="O111" s="10">
        <f t="shared" si="19"/>
        <v>46.766363307571837</v>
      </c>
      <c r="P111" s="10">
        <f t="shared" si="19"/>
        <v>46.638433570354451</v>
      </c>
      <c r="Q111" s="10">
        <f t="shared" si="19"/>
        <v>47.111444949839189</v>
      </c>
      <c r="R111" s="10">
        <f t="shared" si="19"/>
        <v>47.674008375897003</v>
      </c>
      <c r="S111" s="10">
        <f t="shared" si="19"/>
        <v>48.174210314782229</v>
      </c>
      <c r="T111" s="10">
        <f t="shared" si="19"/>
        <v>48.07786643813936</v>
      </c>
      <c r="U111" s="10">
        <f t="shared" si="19"/>
        <v>47.981555104417808</v>
      </c>
      <c r="V111" s="10">
        <f t="shared" si="19"/>
        <v>47.303202216053144</v>
      </c>
      <c r="W111" s="10">
        <f t="shared" si="19"/>
        <v>46.546951117670368</v>
      </c>
      <c r="X111" s="10">
        <f t="shared" si="19"/>
        <v>45.479281773156188</v>
      </c>
      <c r="Y111" s="10">
        <f t="shared" si="19"/>
        <v>45.18371875403674</v>
      </c>
      <c r="Z111" s="10">
        <f t="shared" si="19"/>
        <v>46.135393643777149</v>
      </c>
      <c r="AA111" s="10">
        <f t="shared" si="19"/>
        <v>45.956818210383069</v>
      </c>
      <c r="AB111" s="10">
        <f t="shared" si="19"/>
        <v>45.828827638030397</v>
      </c>
      <c r="AC111" s="10">
        <f t="shared" si="19"/>
        <v>46.82959602940187</v>
      </c>
    </row>
    <row r="112" spans="2:29" ht="11.45" customHeight="1" x14ac:dyDescent="0.25">
      <c r="B112" s="22" t="s">
        <v>63</v>
      </c>
      <c r="C112" s="65">
        <f t="shared" ref="C112:AC112" si="20">C32/C77*1000</f>
        <v>42.824376080116807</v>
      </c>
      <c r="D112" s="10">
        <f t="shared" si="20"/>
        <v>43.290551462496246</v>
      </c>
      <c r="E112" s="10">
        <f t="shared" si="20"/>
        <v>43.176520208805933</v>
      </c>
      <c r="F112" s="10">
        <f t="shared" si="20"/>
        <v>42.966517803780157</v>
      </c>
      <c r="G112" s="10">
        <f t="shared" si="20"/>
        <v>43.522290355681378</v>
      </c>
      <c r="H112" s="10">
        <f t="shared" si="20"/>
        <v>43.184183221773345</v>
      </c>
      <c r="I112" s="10">
        <f t="shared" si="20"/>
        <v>43.448943889528465</v>
      </c>
      <c r="J112" s="10">
        <f t="shared" si="20"/>
        <v>44.511281141927832</v>
      </c>
      <c r="K112" s="10">
        <f t="shared" si="20"/>
        <v>45.341438305799308</v>
      </c>
      <c r="L112" s="10">
        <f t="shared" si="20"/>
        <v>45.45486633257471</v>
      </c>
      <c r="M112" s="10">
        <f t="shared" si="20"/>
        <v>46.488588863474263</v>
      </c>
      <c r="N112" s="10">
        <f t="shared" si="20"/>
        <v>46.395214815128824</v>
      </c>
      <c r="O112" s="10">
        <f t="shared" si="20"/>
        <v>45.476751703359248</v>
      </c>
      <c r="P112" s="10">
        <f t="shared" si="20"/>
        <v>45.963344773261483</v>
      </c>
      <c r="Q112" s="10">
        <f t="shared" si="20"/>
        <v>45.804180266652907</v>
      </c>
      <c r="R112" s="10">
        <f t="shared" si="20"/>
        <v>45.363392903928428</v>
      </c>
      <c r="S112" s="10">
        <f t="shared" si="20"/>
        <v>45.447709853123364</v>
      </c>
      <c r="T112" s="10">
        <f t="shared" si="20"/>
        <v>44.667969869797993</v>
      </c>
      <c r="U112" s="10">
        <f t="shared" si="20"/>
        <v>44.381045825460482</v>
      </c>
      <c r="V112" s="10">
        <f t="shared" si="20"/>
        <v>43.92928373820093</v>
      </c>
      <c r="W112" s="10">
        <f t="shared" si="20"/>
        <v>43.633005840627398</v>
      </c>
      <c r="X112" s="10">
        <f t="shared" si="20"/>
        <v>44.111187618570511</v>
      </c>
      <c r="Y112" s="10">
        <f t="shared" si="20"/>
        <v>44.427450441429585</v>
      </c>
      <c r="Z112" s="10">
        <f t="shared" si="20"/>
        <v>46.345522382577698</v>
      </c>
      <c r="AA112" s="10">
        <f t="shared" si="20"/>
        <v>46.405227057295036</v>
      </c>
      <c r="AB112" s="10">
        <f t="shared" si="20"/>
        <v>47.553511396181342</v>
      </c>
      <c r="AC112" s="10">
        <f t="shared" si="20"/>
        <v>46.971802065028129</v>
      </c>
    </row>
    <row r="113" spans="2:29" ht="11.45" customHeight="1" x14ac:dyDescent="0.25">
      <c r="B113" s="22" t="s">
        <v>64</v>
      </c>
      <c r="C113" s="65">
        <f t="shared" ref="C113:AC113" si="21">C33/C78*1000</f>
        <v>7.4041873118103743</v>
      </c>
      <c r="D113" s="10">
        <f t="shared" si="21"/>
        <v>8.2425719028412274</v>
      </c>
      <c r="E113" s="10">
        <f t="shared" si="21"/>
        <v>9.0746705213203214</v>
      </c>
      <c r="F113" s="10">
        <f t="shared" si="21"/>
        <v>9.2737078701562652</v>
      </c>
      <c r="G113" s="10">
        <f t="shared" si="21"/>
        <v>9.3661517974735506</v>
      </c>
      <c r="H113" s="10">
        <f t="shared" si="21"/>
        <v>9.9378380213695454</v>
      </c>
      <c r="I113" s="10">
        <f t="shared" si="21"/>
        <v>9.9157116426985805</v>
      </c>
      <c r="J113" s="10">
        <f t="shared" si="21"/>
        <v>9.8092620976087233</v>
      </c>
      <c r="K113" s="10">
        <f t="shared" si="21"/>
        <v>9.9492145000043983</v>
      </c>
      <c r="L113" s="10">
        <f t="shared" si="21"/>
        <v>9.7355117303759435</v>
      </c>
      <c r="M113" s="10">
        <f t="shared" si="21"/>
        <v>9.8179351954485146</v>
      </c>
      <c r="N113" s="10">
        <f t="shared" si="21"/>
        <v>10.054983658834066</v>
      </c>
      <c r="O113" s="10">
        <f t="shared" si="21"/>
        <v>10.320667977788618</v>
      </c>
      <c r="P113" s="10">
        <f t="shared" si="21"/>
        <v>9.8399629951849299</v>
      </c>
      <c r="Q113" s="10">
        <f t="shared" si="21"/>
        <v>9.8633198794832637</v>
      </c>
      <c r="R113" s="10">
        <f t="shared" si="21"/>
        <v>9.9791546489912903</v>
      </c>
      <c r="S113" s="10">
        <f t="shared" si="21"/>
        <v>9.8023152503189088</v>
      </c>
      <c r="T113" s="10">
        <f t="shared" si="21"/>
        <v>9.8880837238788093</v>
      </c>
      <c r="U113" s="10">
        <f t="shared" si="21"/>
        <v>10.03840153229582</v>
      </c>
      <c r="V113" s="10">
        <f t="shared" si="21"/>
        <v>10.526109083768349</v>
      </c>
      <c r="W113" s="10">
        <f t="shared" si="21"/>
        <v>10.57863079233293</v>
      </c>
      <c r="X113" s="10">
        <f t="shared" si="21"/>
        <v>10.858864229559654</v>
      </c>
      <c r="Y113" s="10">
        <f t="shared" si="21"/>
        <v>10.98024871879055</v>
      </c>
      <c r="Z113" s="10">
        <f t="shared" si="21"/>
        <v>10.755304647075327</v>
      </c>
      <c r="AA113" s="10">
        <f t="shared" si="21"/>
        <v>10.683277875178707</v>
      </c>
      <c r="AB113" s="10">
        <f t="shared" si="21"/>
        <v>11.59184385508329</v>
      </c>
      <c r="AC113" s="10">
        <f t="shared" si="21"/>
        <v>12.01996233931623</v>
      </c>
    </row>
    <row r="114" spans="2:29" ht="11.45" customHeight="1" x14ac:dyDescent="0.25">
      <c r="B114" s="22" t="s">
        <v>65</v>
      </c>
      <c r="C114" s="65">
        <f t="shared" ref="C114:AC114" si="22">C34/C79*1000</f>
        <v>20.437876171826638</v>
      </c>
      <c r="D114" s="10">
        <f t="shared" si="22"/>
        <v>20.561973955256775</v>
      </c>
      <c r="E114" s="10">
        <f t="shared" si="22"/>
        <v>20.905097566959871</v>
      </c>
      <c r="F114" s="10">
        <f t="shared" si="22"/>
        <v>20.57028245056701</v>
      </c>
      <c r="G114" s="10">
        <f t="shared" si="22"/>
        <v>20.720902342699997</v>
      </c>
      <c r="H114" s="10">
        <f t="shared" si="22"/>
        <v>20.597924526697412</v>
      </c>
      <c r="I114" s="10">
        <f t="shared" si="22"/>
        <v>20.791895710855066</v>
      </c>
      <c r="J114" s="10">
        <f t="shared" si="22"/>
        <v>20.640060363745548</v>
      </c>
      <c r="K114" s="10">
        <f t="shared" si="22"/>
        <v>20.890431384994198</v>
      </c>
      <c r="L114" s="10">
        <f t="shared" si="22"/>
        <v>20.81785481160507</v>
      </c>
      <c r="M114" s="10">
        <f t="shared" si="22"/>
        <v>20.34274900922324</v>
      </c>
      <c r="N114" s="10">
        <f t="shared" si="22"/>
        <v>20.134105160551954</v>
      </c>
      <c r="O114" s="10">
        <f t="shared" si="22"/>
        <v>19.866375102589757</v>
      </c>
      <c r="P114" s="10">
        <f t="shared" si="22"/>
        <v>19.758699769546617</v>
      </c>
      <c r="Q114" s="10">
        <f t="shared" si="22"/>
        <v>19.468127362274942</v>
      </c>
      <c r="R114" s="10">
        <f t="shared" si="22"/>
        <v>18.923255483154662</v>
      </c>
      <c r="S114" s="10">
        <f t="shared" si="22"/>
        <v>19.147293429276115</v>
      </c>
      <c r="T114" s="10">
        <f t="shared" si="22"/>
        <v>19.141727960757219</v>
      </c>
      <c r="U114" s="10">
        <f t="shared" si="22"/>
        <v>19.285678543378609</v>
      </c>
      <c r="V114" s="10">
        <f t="shared" si="22"/>
        <v>19.28960446007877</v>
      </c>
      <c r="W114" s="10">
        <f t="shared" si="22"/>
        <v>19.424511967534013</v>
      </c>
      <c r="X114" s="10">
        <f t="shared" si="22"/>
        <v>19.296704471159693</v>
      </c>
      <c r="Y114" s="10">
        <f t="shared" si="22"/>
        <v>19.277019865374459</v>
      </c>
      <c r="Z114" s="10">
        <f t="shared" si="22"/>
        <v>19.35758114145716</v>
      </c>
      <c r="AA114" s="10">
        <f t="shared" si="22"/>
        <v>19.377635301106721</v>
      </c>
      <c r="AB114" s="10">
        <f t="shared" si="22"/>
        <v>19.470696946058681</v>
      </c>
      <c r="AC114" s="10">
        <f t="shared" si="22"/>
        <v>19.439711020492279</v>
      </c>
    </row>
    <row r="115" spans="2:29" ht="11.45" customHeight="1" x14ac:dyDescent="0.25">
      <c r="B115" s="22" t="s">
        <v>66</v>
      </c>
      <c r="C115" s="65">
        <f t="shared" ref="C115:AC115" si="23">C35/C80*1000</f>
        <v>22.237763189224122</v>
      </c>
      <c r="D115" s="10">
        <f t="shared" si="23"/>
        <v>24.22818440975416</v>
      </c>
      <c r="E115" s="10">
        <f t="shared" si="23"/>
        <v>22.854906636847854</v>
      </c>
      <c r="F115" s="10">
        <f t="shared" si="23"/>
        <v>23.352850617870267</v>
      </c>
      <c r="G115" s="10">
        <f t="shared" si="23"/>
        <v>17.370367882889791</v>
      </c>
      <c r="H115" s="10">
        <f t="shared" si="23"/>
        <v>12.940130121670295</v>
      </c>
      <c r="I115" s="10">
        <f t="shared" si="23"/>
        <v>14.194934313656042</v>
      </c>
      <c r="J115" s="10">
        <f t="shared" si="23"/>
        <v>12.729742612422283</v>
      </c>
      <c r="K115" s="10">
        <f t="shared" si="23"/>
        <v>11.868218331598495</v>
      </c>
      <c r="L115" s="10">
        <f t="shared" si="23"/>
        <v>12.903317945523343</v>
      </c>
      <c r="M115" s="10">
        <f t="shared" si="23"/>
        <v>12.134834394041489</v>
      </c>
      <c r="N115" s="10">
        <f t="shared" si="23"/>
        <v>16.648084420819647</v>
      </c>
      <c r="O115" s="10">
        <f t="shared" si="23"/>
        <v>15.418831958096163</v>
      </c>
      <c r="P115" s="10">
        <f t="shared" si="23"/>
        <v>16.531515713903147</v>
      </c>
      <c r="Q115" s="10">
        <f t="shared" si="23"/>
        <v>16.717094560722515</v>
      </c>
      <c r="R115" s="10">
        <f t="shared" si="23"/>
        <v>17.616703095153401</v>
      </c>
      <c r="S115" s="10">
        <f t="shared" si="23"/>
        <v>13.799110491883738</v>
      </c>
      <c r="T115" s="10">
        <f t="shared" si="23"/>
        <v>13.529880411147063</v>
      </c>
      <c r="U115" s="10">
        <f t="shared" si="23"/>
        <v>14.27013698146858</v>
      </c>
      <c r="V115" s="10">
        <f t="shared" si="23"/>
        <v>14.792987800829717</v>
      </c>
      <c r="W115" s="10">
        <f t="shared" si="23"/>
        <v>15.186079750047087</v>
      </c>
      <c r="X115" s="10">
        <f t="shared" si="23"/>
        <v>15.393904209554712</v>
      </c>
      <c r="Y115" s="10">
        <f t="shared" si="23"/>
        <v>14.35961013680895</v>
      </c>
      <c r="Z115" s="10">
        <f t="shared" si="23"/>
        <v>14.839465796473066</v>
      </c>
      <c r="AA115" s="10">
        <f t="shared" si="23"/>
        <v>16.171542935272612</v>
      </c>
      <c r="AB115" s="10">
        <f t="shared" si="23"/>
        <v>14.829268117235397</v>
      </c>
      <c r="AC115" s="10">
        <f t="shared" si="23"/>
        <v>14.46406313178311</v>
      </c>
    </row>
    <row r="116" spans="2:29" ht="11.45" customHeight="1" x14ac:dyDescent="0.25">
      <c r="B116" s="22" t="s">
        <v>67</v>
      </c>
      <c r="C116" s="65">
        <f t="shared" ref="C116:AC116" si="24">C36/C81*1000</f>
        <v>23.278050912269201</v>
      </c>
      <c r="D116" s="10">
        <f t="shared" si="24"/>
        <v>24.271574079315794</v>
      </c>
      <c r="E116" s="10">
        <f t="shared" si="24"/>
        <v>24.698112150096783</v>
      </c>
      <c r="F116" s="10">
        <f t="shared" si="24"/>
        <v>24.50061708643781</v>
      </c>
      <c r="G116" s="10">
        <f t="shared" si="24"/>
        <v>24.410740402563086</v>
      </c>
      <c r="H116" s="10">
        <f t="shared" si="24"/>
        <v>23.981900452488688</v>
      </c>
      <c r="I116" s="10">
        <f t="shared" si="24"/>
        <v>24.926796423594258</v>
      </c>
      <c r="J116" s="10">
        <f t="shared" si="24"/>
        <v>25.072806627159803</v>
      </c>
      <c r="K116" s="10">
        <f t="shared" si="24"/>
        <v>25.218446413757281</v>
      </c>
      <c r="L116" s="10">
        <f t="shared" si="24"/>
        <v>24.332761975181395</v>
      </c>
      <c r="M116" s="10">
        <f t="shared" si="24"/>
        <v>23.778579156148577</v>
      </c>
      <c r="N116" s="10">
        <f t="shared" si="24"/>
        <v>23.940683246399516</v>
      </c>
      <c r="O116" s="10">
        <f t="shared" si="24"/>
        <v>23.801902854987503</v>
      </c>
      <c r="P116" s="10">
        <f t="shared" si="24"/>
        <v>24.548559922332888</v>
      </c>
      <c r="Q116" s="10">
        <f t="shared" si="24"/>
        <v>24.197005966629749</v>
      </c>
      <c r="R116" s="10">
        <f t="shared" si="24"/>
        <v>23.551526869648679</v>
      </c>
      <c r="S116" s="10">
        <f t="shared" si="24"/>
        <v>23.128748609113362</v>
      </c>
      <c r="T116" s="10">
        <f t="shared" si="24"/>
        <v>23.614536191431128</v>
      </c>
      <c r="U116" s="10">
        <f t="shared" si="24"/>
        <v>24.027667382591194</v>
      </c>
      <c r="V116" s="10">
        <f t="shared" si="24"/>
        <v>24.077644086950741</v>
      </c>
      <c r="W116" s="10">
        <f t="shared" si="24"/>
        <v>24.160521205122823</v>
      </c>
      <c r="X116" s="10">
        <f t="shared" si="24"/>
        <v>24.758988094651947</v>
      </c>
      <c r="Y116" s="10">
        <f t="shared" si="24"/>
        <v>24.228762661358168</v>
      </c>
      <c r="Z116" s="10">
        <f t="shared" si="24"/>
        <v>24.661654599245416</v>
      </c>
      <c r="AA116" s="10">
        <f t="shared" si="24"/>
        <v>24.447869138918552</v>
      </c>
      <c r="AB116" s="10">
        <f t="shared" si="24"/>
        <v>24.018664487385653</v>
      </c>
      <c r="AC116" s="10">
        <f t="shared" si="24"/>
        <v>24.164608529230375</v>
      </c>
    </row>
    <row r="117" spans="2:29" ht="11.45" customHeight="1" x14ac:dyDescent="0.25">
      <c r="B117" s="22" t="s">
        <v>68</v>
      </c>
      <c r="C117" s="65">
        <f t="shared" ref="C117:AC117" si="25">C37/C82*1000</f>
        <v>11.530300582957667</v>
      </c>
      <c r="D117" s="10">
        <f t="shared" si="25"/>
        <v>11.659130715078073</v>
      </c>
      <c r="E117" s="10">
        <f t="shared" si="25"/>
        <v>12.358747559579269</v>
      </c>
      <c r="F117" s="10">
        <f t="shared" si="25"/>
        <v>12.292234305834224</v>
      </c>
      <c r="G117" s="10">
        <f t="shared" si="25"/>
        <v>13.269822345445036</v>
      </c>
      <c r="H117" s="10">
        <f t="shared" si="25"/>
        <v>12.378595455672883</v>
      </c>
      <c r="I117" s="10">
        <f t="shared" si="25"/>
        <v>12.812576293731217</v>
      </c>
      <c r="J117" s="10">
        <f t="shared" si="25"/>
        <v>13.216710218395431</v>
      </c>
      <c r="K117" s="10">
        <f t="shared" si="25"/>
        <v>13.752388324534124</v>
      </c>
      <c r="L117" s="10">
        <f t="shared" si="25"/>
        <v>14.285396399340785</v>
      </c>
      <c r="M117" s="10">
        <f t="shared" si="25"/>
        <v>15.055452570339982</v>
      </c>
      <c r="N117" s="10">
        <f t="shared" si="25"/>
        <v>15.520939204745806</v>
      </c>
      <c r="O117" s="10">
        <f t="shared" si="25"/>
        <v>14.677601888207283</v>
      </c>
      <c r="P117" s="10">
        <f t="shared" si="25"/>
        <v>15.140542890101257</v>
      </c>
      <c r="Q117" s="10">
        <f t="shared" si="25"/>
        <v>15.732007691647642</v>
      </c>
      <c r="R117" s="10">
        <f t="shared" si="25"/>
        <v>14.651478129194343</v>
      </c>
      <c r="S117" s="10">
        <f t="shared" si="25"/>
        <v>14.745596948190014</v>
      </c>
      <c r="T117" s="10">
        <f t="shared" si="25"/>
        <v>16.202547903638827</v>
      </c>
      <c r="U117" s="10">
        <f t="shared" si="25"/>
        <v>16.65161011425581</v>
      </c>
      <c r="V117" s="10">
        <f t="shared" si="25"/>
        <v>17.196672862702098</v>
      </c>
      <c r="W117" s="10">
        <f t="shared" si="25"/>
        <v>17.836980678534601</v>
      </c>
      <c r="X117" s="10">
        <f t="shared" si="25"/>
        <v>19.576762875415934</v>
      </c>
      <c r="Y117" s="10">
        <f t="shared" si="25"/>
        <v>20.788669897921309</v>
      </c>
      <c r="Z117" s="10">
        <f t="shared" si="25"/>
        <v>21.083296672639676</v>
      </c>
      <c r="AA117" s="10">
        <f t="shared" si="25"/>
        <v>21.296810216889281</v>
      </c>
      <c r="AB117" s="10">
        <f t="shared" si="25"/>
        <v>20.779551387788498</v>
      </c>
      <c r="AC117" s="10">
        <f t="shared" si="25"/>
        <v>20.776800280858271</v>
      </c>
    </row>
    <row r="118" spans="2:29" ht="11.45" customHeight="1" x14ac:dyDescent="0.25">
      <c r="B118" s="22" t="s">
        <v>69</v>
      </c>
      <c r="C118" s="65">
        <f t="shared" ref="C118:AC118" si="26">C38/C83*1000</f>
        <v>43.420372285418821</v>
      </c>
      <c r="D118" s="10">
        <f t="shared" si="26"/>
        <v>43.874679520049227</v>
      </c>
      <c r="E118" s="10">
        <f t="shared" si="26"/>
        <v>43.275639734031841</v>
      </c>
      <c r="F118" s="10">
        <f t="shared" si="26"/>
        <v>42.409792547438798</v>
      </c>
      <c r="G118" s="10">
        <f t="shared" si="26"/>
        <v>42.169037412314893</v>
      </c>
      <c r="H118" s="10">
        <f t="shared" si="26"/>
        <v>41.792028565913917</v>
      </c>
      <c r="I118" s="10">
        <f t="shared" si="26"/>
        <v>41.930829090210395</v>
      </c>
      <c r="J118" s="10">
        <f t="shared" si="26"/>
        <v>41.507189791448425</v>
      </c>
      <c r="K118" s="10">
        <f t="shared" si="26"/>
        <v>41.367352745897747</v>
      </c>
      <c r="L118" s="10">
        <f t="shared" si="26"/>
        <v>40.571588054702765</v>
      </c>
      <c r="M118" s="10">
        <f t="shared" si="26"/>
        <v>40.071719038817001</v>
      </c>
      <c r="N118" s="10">
        <f t="shared" si="26"/>
        <v>39.873242025921499</v>
      </c>
      <c r="O118" s="10">
        <f t="shared" si="26"/>
        <v>39.408587509077705</v>
      </c>
      <c r="P118" s="10">
        <f t="shared" si="26"/>
        <v>39.046017539101349</v>
      </c>
      <c r="Q118" s="10">
        <f t="shared" si="26"/>
        <v>38.658501440922194</v>
      </c>
      <c r="R118" s="10">
        <f t="shared" si="26"/>
        <v>38.494692914814479</v>
      </c>
      <c r="S118" s="10">
        <f t="shared" si="26"/>
        <v>38.402297810747243</v>
      </c>
      <c r="T118" s="10">
        <f t="shared" si="26"/>
        <v>38.696347857530284</v>
      </c>
      <c r="U118" s="10">
        <f t="shared" si="26"/>
        <v>38.324635594745367</v>
      </c>
      <c r="V118" s="10">
        <f t="shared" si="26"/>
        <v>37.913188647746246</v>
      </c>
      <c r="W118" s="10">
        <f t="shared" si="26"/>
        <v>37.753014661230154</v>
      </c>
      <c r="X118" s="10">
        <f t="shared" si="26"/>
        <v>36.377209541788226</v>
      </c>
      <c r="Y118" s="10">
        <f t="shared" si="26"/>
        <v>36.657300091720167</v>
      </c>
      <c r="Z118" s="10">
        <f t="shared" si="26"/>
        <v>36.372924128948227</v>
      </c>
      <c r="AA118" s="10">
        <f t="shared" si="26"/>
        <v>36.503344481605353</v>
      </c>
      <c r="AB118" s="10">
        <f t="shared" si="26"/>
        <v>37.582942532390113</v>
      </c>
      <c r="AC118" s="10">
        <f t="shared" si="26"/>
        <v>38.003495934959354</v>
      </c>
    </row>
    <row r="119" spans="2:29" ht="11.45" customHeight="1" x14ac:dyDescent="0.25">
      <c r="B119" s="22" t="s">
        <v>70</v>
      </c>
      <c r="C119" s="65">
        <f t="shared" ref="C119:AC119" si="27">C39/C84*1000</f>
        <v>40.773387096774194</v>
      </c>
      <c r="D119" s="65">
        <f t="shared" si="27"/>
        <v>41.193398977265609</v>
      </c>
      <c r="E119" s="65">
        <f t="shared" si="27"/>
        <v>40.713415160791918</v>
      </c>
      <c r="F119" s="65">
        <f t="shared" si="27"/>
        <v>40.982777383487111</v>
      </c>
      <c r="G119" s="65">
        <f t="shared" si="27"/>
        <v>40.910662145615518</v>
      </c>
      <c r="H119" s="65">
        <f t="shared" si="27"/>
        <v>40.042351895652331</v>
      </c>
      <c r="I119" s="65">
        <f t="shared" si="27"/>
        <v>40.189424677607086</v>
      </c>
      <c r="J119" s="65">
        <f t="shared" si="27"/>
        <v>39.678204150938228</v>
      </c>
      <c r="K119" s="65">
        <f t="shared" si="27"/>
        <v>38.641147942869324</v>
      </c>
      <c r="L119" s="65">
        <f t="shared" si="27"/>
        <v>38.892569194947896</v>
      </c>
      <c r="M119" s="65">
        <f t="shared" si="27"/>
        <v>39.692690992882198</v>
      </c>
      <c r="N119" s="65">
        <f t="shared" si="27"/>
        <v>39.479523870157585</v>
      </c>
      <c r="O119" s="65">
        <f t="shared" si="27"/>
        <v>38.803714501673682</v>
      </c>
      <c r="P119" s="65">
        <f t="shared" si="27"/>
        <v>38.078784779922451</v>
      </c>
      <c r="Q119" s="65">
        <f t="shared" si="27"/>
        <v>37.666552856426279</v>
      </c>
      <c r="R119" s="65">
        <f t="shared" si="27"/>
        <v>37.046227687131207</v>
      </c>
      <c r="S119" s="65">
        <f t="shared" si="27"/>
        <v>36.96644506732796</v>
      </c>
      <c r="T119" s="65">
        <f t="shared" si="27"/>
        <v>36.382509397007638</v>
      </c>
      <c r="U119" s="65">
        <f t="shared" si="27"/>
        <v>36.028292200631249</v>
      </c>
      <c r="V119" s="65">
        <f t="shared" si="27"/>
        <v>35.741515118379233</v>
      </c>
      <c r="W119" s="65">
        <f t="shared" si="27"/>
        <v>36.13289722843863</v>
      </c>
      <c r="X119" s="65">
        <f t="shared" si="27"/>
        <v>35.014409777072274</v>
      </c>
      <c r="Y119" s="65">
        <f t="shared" si="27"/>
        <v>35.197477845179762</v>
      </c>
      <c r="Z119" s="65">
        <f t="shared" si="27"/>
        <v>35.047722944501935</v>
      </c>
      <c r="AA119" s="65">
        <f t="shared" si="27"/>
        <v>35.013702089104427</v>
      </c>
      <c r="AB119" s="65">
        <f t="shared" si="27"/>
        <v>35.041707789596813</v>
      </c>
      <c r="AC119" s="65">
        <f t="shared" si="27"/>
        <v>35.104756740119747</v>
      </c>
    </row>
    <row r="120" spans="2:29" ht="11.45" customHeight="1" x14ac:dyDescent="0.25">
      <c r="B120" s="22" t="s">
        <v>71</v>
      </c>
      <c r="C120" s="65">
        <f t="shared" ref="C120:AC120" si="28">C40/C85*1000</f>
        <v>48.129289351339388</v>
      </c>
      <c r="D120" s="65">
        <f t="shared" si="28"/>
        <v>47.434479179470372</v>
      </c>
      <c r="E120" s="65">
        <f t="shared" si="28"/>
        <v>49.516518398975684</v>
      </c>
      <c r="F120" s="65">
        <f t="shared" si="28"/>
        <v>49.164067292256689</v>
      </c>
      <c r="G120" s="65">
        <f t="shared" si="28"/>
        <v>49.196355246177312</v>
      </c>
      <c r="H120" s="65">
        <f t="shared" si="28"/>
        <v>49.916364833717488</v>
      </c>
      <c r="I120" s="65">
        <f t="shared" si="28"/>
        <v>51.027639971651311</v>
      </c>
      <c r="J120" s="65">
        <f t="shared" si="28"/>
        <v>51.281952670307412</v>
      </c>
      <c r="K120" s="65">
        <f t="shared" si="28"/>
        <v>45.088901902637772</v>
      </c>
      <c r="L120" s="65">
        <f t="shared" si="28"/>
        <v>44.966771264600965</v>
      </c>
      <c r="M120" s="65">
        <f t="shared" si="28"/>
        <v>44.684287087945954</v>
      </c>
      <c r="N120" s="65">
        <f t="shared" si="28"/>
        <v>44.675182991031214</v>
      </c>
      <c r="O120" s="65">
        <f t="shared" si="28"/>
        <v>44.69015269316067</v>
      </c>
      <c r="P120" s="65">
        <f t="shared" si="28"/>
        <v>44.145451743006141</v>
      </c>
      <c r="Q120" s="65">
        <f t="shared" si="28"/>
        <v>44.188621611302025</v>
      </c>
      <c r="R120" s="65">
        <f t="shared" si="28"/>
        <v>43.447261204164775</v>
      </c>
      <c r="S120" s="65">
        <f t="shared" si="28"/>
        <v>42.61384764124049</v>
      </c>
      <c r="T120" s="65">
        <f t="shared" si="28"/>
        <v>43.012814169800123</v>
      </c>
      <c r="U120" s="65">
        <f t="shared" si="28"/>
        <v>43.456588504850579</v>
      </c>
      <c r="V120" s="65">
        <f t="shared" si="28"/>
        <v>43.383349582669489</v>
      </c>
      <c r="W120" s="65">
        <f t="shared" si="28"/>
        <v>43.813776985908326</v>
      </c>
      <c r="X120" s="65">
        <f t="shared" si="28"/>
        <v>44.909733647561033</v>
      </c>
      <c r="Y120" s="65">
        <f t="shared" si="28"/>
        <v>43.647290618705355</v>
      </c>
      <c r="Z120" s="65">
        <f t="shared" si="28"/>
        <v>43.985523834439761</v>
      </c>
      <c r="AA120" s="65">
        <f t="shared" si="28"/>
        <v>44.378850377671831</v>
      </c>
      <c r="AB120" s="65">
        <f t="shared" si="28"/>
        <v>44.39471846632388</v>
      </c>
      <c r="AC120" s="65">
        <f t="shared" si="28"/>
        <v>44.87963881094538</v>
      </c>
    </row>
    <row r="121" spans="2:29" ht="11.45" customHeight="1" x14ac:dyDescent="0.25">
      <c r="B121" s="22" t="s">
        <v>73</v>
      </c>
      <c r="C121" s="65">
        <f t="shared" ref="C121:AC121" si="29">C41/C86*1000</f>
        <v>51.711729622266404</v>
      </c>
      <c r="D121" s="65">
        <f t="shared" si="29"/>
        <v>52.556369107321963</v>
      </c>
      <c r="E121" s="65">
        <f t="shared" si="29"/>
        <v>52.814228456913824</v>
      </c>
      <c r="F121" s="65">
        <f t="shared" si="29"/>
        <v>52.727218344965102</v>
      </c>
      <c r="G121" s="65">
        <f t="shared" si="29"/>
        <v>53.528385155466403</v>
      </c>
      <c r="H121" s="65">
        <f t="shared" si="29"/>
        <v>52.889115646258503</v>
      </c>
      <c r="I121" s="65">
        <f t="shared" si="29"/>
        <v>53.402396931927129</v>
      </c>
      <c r="J121" s="65">
        <f t="shared" si="29"/>
        <v>53.299156513589494</v>
      </c>
      <c r="K121" s="65">
        <f t="shared" si="29"/>
        <v>53.560090090090085</v>
      </c>
      <c r="L121" s="65">
        <f t="shared" si="29"/>
        <v>53.490496948561464</v>
      </c>
      <c r="M121" s="65">
        <f t="shared" si="29"/>
        <v>53.073746813933731</v>
      </c>
      <c r="N121" s="65">
        <f t="shared" si="29"/>
        <v>53.544983277591975</v>
      </c>
      <c r="O121" s="65">
        <f t="shared" si="29"/>
        <v>52.972638436482086</v>
      </c>
      <c r="P121" s="65">
        <f t="shared" si="29"/>
        <v>53.535835351089588</v>
      </c>
      <c r="Q121" s="65">
        <f t="shared" si="29"/>
        <v>53.678668805132318</v>
      </c>
      <c r="R121" s="65">
        <f t="shared" si="29"/>
        <v>53.587776025236593</v>
      </c>
      <c r="S121" s="65">
        <f t="shared" si="29"/>
        <v>54.004260263361736</v>
      </c>
      <c r="T121" s="65">
        <f t="shared" si="29"/>
        <v>54.069772727272728</v>
      </c>
      <c r="U121" s="65">
        <f t="shared" si="29"/>
        <v>54.422990232907587</v>
      </c>
      <c r="V121" s="65">
        <f t="shared" si="29"/>
        <v>54.230089153046059</v>
      </c>
      <c r="W121" s="65">
        <f t="shared" si="29"/>
        <v>54.218382352941177</v>
      </c>
      <c r="X121" s="65">
        <f t="shared" si="29"/>
        <v>53.174466519499632</v>
      </c>
      <c r="Y121" s="65">
        <f t="shared" si="29"/>
        <v>53.035902926481086</v>
      </c>
      <c r="Z121" s="65">
        <f t="shared" si="29"/>
        <v>54.674630021141652</v>
      </c>
      <c r="AA121" s="65">
        <f t="shared" si="29"/>
        <v>56.320786516853936</v>
      </c>
      <c r="AB121" s="65">
        <f t="shared" si="29"/>
        <v>56.438988919667587</v>
      </c>
      <c r="AC121" s="65">
        <f t="shared" si="29"/>
        <v>56.637156593406587</v>
      </c>
    </row>
    <row r="122" spans="2:29" ht="11.45" customHeight="1" x14ac:dyDescent="0.25">
      <c r="B122" s="22" t="s">
        <v>74</v>
      </c>
      <c r="C122" s="65">
        <f t="shared" ref="C122:AC122" si="30">C42/C87*1000</f>
        <v>69.340211221832604</v>
      </c>
      <c r="D122" s="65">
        <f t="shared" si="30"/>
        <v>69.927767834313485</v>
      </c>
      <c r="E122" s="65">
        <f t="shared" si="30"/>
        <v>71.812061898951086</v>
      </c>
      <c r="F122" s="65">
        <f t="shared" si="30"/>
        <v>71.348373752381633</v>
      </c>
      <c r="G122" s="65">
        <f t="shared" si="30"/>
        <v>69.663989259861012</v>
      </c>
      <c r="H122" s="65">
        <f t="shared" si="30"/>
        <v>68.147468280075188</v>
      </c>
      <c r="I122" s="65">
        <f t="shared" si="30"/>
        <v>68.146935054362274</v>
      </c>
      <c r="J122" s="65">
        <f t="shared" si="30"/>
        <v>67.177867463798165</v>
      </c>
      <c r="K122" s="65">
        <f t="shared" si="30"/>
        <v>68.083767929294709</v>
      </c>
      <c r="L122" s="65">
        <f t="shared" si="30"/>
        <v>67.285099151380038</v>
      </c>
      <c r="M122" s="65">
        <f t="shared" si="30"/>
        <v>67.217220405445545</v>
      </c>
      <c r="N122" s="65">
        <f t="shared" si="30"/>
        <v>71.857798377487939</v>
      </c>
      <c r="O122" s="65">
        <f t="shared" si="30"/>
        <v>70.21875216906956</v>
      </c>
      <c r="P122" s="65">
        <f t="shared" si="30"/>
        <v>69.74675119029088</v>
      </c>
      <c r="Q122" s="65">
        <f t="shared" si="30"/>
        <v>69.813413207502734</v>
      </c>
      <c r="R122" s="65">
        <f t="shared" si="30"/>
        <v>70.151541995611026</v>
      </c>
      <c r="S122" s="65">
        <f t="shared" si="30"/>
        <v>68.756021878875629</v>
      </c>
      <c r="T122" s="65">
        <f t="shared" si="30"/>
        <v>68.05840064528725</v>
      </c>
      <c r="U122" s="65">
        <f t="shared" si="30"/>
        <v>69.079911037152812</v>
      </c>
      <c r="V122" s="65">
        <f t="shared" si="30"/>
        <v>69.790018823551506</v>
      </c>
      <c r="W122" s="65">
        <f t="shared" si="30"/>
        <v>69.965439519158522</v>
      </c>
      <c r="X122" s="65">
        <f t="shared" si="30"/>
        <v>68.51235138235981</v>
      </c>
      <c r="Y122" s="65">
        <f t="shared" si="30"/>
        <v>68.303223478601168</v>
      </c>
      <c r="Z122" s="65">
        <f t="shared" si="30"/>
        <v>70.298372390406186</v>
      </c>
      <c r="AA122" s="65">
        <f t="shared" si="30"/>
        <v>70.023259287710985</v>
      </c>
      <c r="AB122" s="65">
        <f t="shared" si="30"/>
        <v>70.941878091381639</v>
      </c>
      <c r="AC122" s="65">
        <f t="shared" si="30"/>
        <v>72.174515861970306</v>
      </c>
    </row>
    <row r="123" spans="2:29" ht="11.45" customHeight="1" x14ac:dyDescent="0.25">
      <c r="B123" s="22" t="s">
        <v>75</v>
      </c>
      <c r="C123" s="10" t="e">
        <f>#REF!/#REF!*1000</f>
        <v>#REF!</v>
      </c>
      <c r="D123" s="10" t="e">
        <f>#REF!/#REF!*1000</f>
        <v>#REF!</v>
      </c>
      <c r="E123" s="10" t="e">
        <f>#REF!/#REF!*1000</f>
        <v>#REF!</v>
      </c>
      <c r="F123" s="10" t="e">
        <f>#REF!/#REF!*1000</f>
        <v>#REF!</v>
      </c>
      <c r="G123" s="10" t="e">
        <f>#REF!/#REF!*1000</f>
        <v>#REF!</v>
      </c>
      <c r="H123" s="10" t="e">
        <f>#REF!/#REF!*1000</f>
        <v>#REF!</v>
      </c>
      <c r="I123" s="10" t="e">
        <f>#REF!/#REF!*1000</f>
        <v>#REF!</v>
      </c>
      <c r="J123" s="10" t="e">
        <f>#REF!/#REF!*1000</f>
        <v>#REF!</v>
      </c>
      <c r="K123" s="10" t="e">
        <f>#REF!/#REF!*1000</f>
        <v>#REF!</v>
      </c>
      <c r="L123" s="10" t="e">
        <f>#REF!/#REF!*1000</f>
        <v>#REF!</v>
      </c>
      <c r="M123" s="10" t="e">
        <f>#REF!/#REF!*1000</f>
        <v>#REF!</v>
      </c>
      <c r="N123" s="10" t="e">
        <f>#REF!/#REF!*1000</f>
        <v>#REF!</v>
      </c>
      <c r="O123" s="10" t="e">
        <f>#REF!/#REF!*1000</f>
        <v>#REF!</v>
      </c>
      <c r="P123" s="10" t="e">
        <f>#REF!/#REF!*1000</f>
        <v>#REF!</v>
      </c>
      <c r="Q123" s="10" t="e">
        <f>#REF!/#REF!*1000</f>
        <v>#REF!</v>
      </c>
      <c r="R123" s="10" t="e">
        <f>#REF!/#REF!*1000</f>
        <v>#REF!</v>
      </c>
      <c r="S123" s="10" t="e">
        <f>#REF!/#REF!*1000</f>
        <v>#REF!</v>
      </c>
      <c r="T123" s="10" t="e">
        <f>#REF!/#REF!*1000</f>
        <v>#REF!</v>
      </c>
      <c r="U123" s="10" t="e">
        <f>#REF!/#REF!*1000</f>
        <v>#REF!</v>
      </c>
      <c r="V123" s="10" t="e">
        <f>#REF!/#REF!*1000</f>
        <v>#REF!</v>
      </c>
      <c r="W123" s="10" t="e">
        <f>#REF!/#REF!*1000</f>
        <v>#REF!</v>
      </c>
      <c r="X123" s="10" t="e">
        <f>#REF!/#REF!*1000</f>
        <v>#REF!</v>
      </c>
      <c r="Y123" s="10" t="e">
        <f>#REF!/#REF!*1000</f>
        <v>#REF!</v>
      </c>
      <c r="Z123" s="10" t="e">
        <f>#REF!/#REF!*1000</f>
        <v>#REF!</v>
      </c>
      <c r="AA123" s="10" t="e">
        <f>#REF!/#REF!*1000</f>
        <v>#REF!</v>
      </c>
      <c r="AB123" s="10" t="e">
        <f>#REF!/#REF!*1000</f>
        <v>#REF!</v>
      </c>
      <c r="AC123" s="10" t="e">
        <f>#REF!/#REF!*1000</f>
        <v>#REF!</v>
      </c>
    </row>
    <row r="126" spans="2:29" ht="18" customHeight="1" x14ac:dyDescent="0.25">
      <c r="B126" s="30"/>
      <c r="C126" s="34" t="s">
        <v>206</v>
      </c>
      <c r="D126" s="35" t="s">
        <v>204</v>
      </c>
      <c r="E126" s="35" t="s">
        <v>203</v>
      </c>
      <c r="F126" s="36" t="s">
        <v>205</v>
      </c>
    </row>
    <row r="127" spans="2:29" ht="18" customHeight="1" x14ac:dyDescent="0.25">
      <c r="B127" s="47" t="s">
        <v>140</v>
      </c>
      <c r="C127" s="48">
        <f>(L92/C92)^(1/9)*100-100</f>
        <v>0.38897976858865491</v>
      </c>
      <c r="D127" s="49">
        <f>(W92/L92)^(1/11)*100-100</f>
        <v>7.959988740194035E-2</v>
      </c>
      <c r="E127" s="49">
        <f>(AC92/W92)^(1/6)*100-100</f>
        <v>-4.71826097664092E-2</v>
      </c>
      <c r="F127" s="50">
        <f>(AC92/C92)^(1/26)*100-100</f>
        <v>0.15728181902461813</v>
      </c>
    </row>
    <row r="128" spans="2:29" ht="18" customHeight="1" x14ac:dyDescent="0.25">
      <c r="B128" s="51" t="s">
        <v>141</v>
      </c>
      <c r="C128" s="52">
        <f>(L93/C93)^(1/9)*100-100</f>
        <v>0.35773979300795133</v>
      </c>
      <c r="D128" s="53">
        <f>(W93/L93)^(1/11)*100-100</f>
        <v>0.12216286649118047</v>
      </c>
      <c r="E128" s="53">
        <f>(AC93/W93)^(1/6)*100-100</f>
        <v>-3.4163629078122426E-2</v>
      </c>
      <c r="F128" s="54">
        <f>(AC93/C93)^(1/26)*100-100</f>
        <v>0.16751967427967429</v>
      </c>
    </row>
    <row r="129" spans="2:6" ht="18" customHeight="1" x14ac:dyDescent="0.25">
      <c r="B129" s="31" t="s">
        <v>44</v>
      </c>
      <c r="C129" s="39">
        <f>(L94/C94)^(1/9)*100-100</f>
        <v>-0.24488819371751447</v>
      </c>
      <c r="D129" s="37">
        <f>(W94/L94)^(1/11)*100-100</f>
        <v>6.2473132635361139E-2</v>
      </c>
      <c r="E129" s="37">
        <f>(AB94/W94)^(1/5)*100-100</f>
        <v>1.1661470636767319</v>
      </c>
      <c r="F129" s="40">
        <f>(AB94/C94)^(1/25)*100-100</f>
        <v>0.17123816268292558</v>
      </c>
    </row>
    <row r="130" spans="2:6" ht="18" customHeight="1" x14ac:dyDescent="0.25">
      <c r="B130" s="31" t="s">
        <v>46</v>
      </c>
      <c r="C130" s="39">
        <f>(L96/C96)^(1/9)*100-100</f>
        <v>0.82419571949634474</v>
      </c>
      <c r="D130" s="37">
        <f>(W96/L96)^(1/11)*100-100</f>
        <v>-0.66324620980424243</v>
      </c>
      <c r="E130" s="37">
        <f>(AC96/W96)^(1/6)*100-100</f>
        <v>-0.22987905120027108</v>
      </c>
      <c r="F130" s="40">
        <f>(AC96/C96)^(1/26)*100-100</f>
        <v>-5.0506940088951069E-2</v>
      </c>
    </row>
    <row r="131" spans="2:6" ht="18" customHeight="1" x14ac:dyDescent="0.25">
      <c r="B131" s="31" t="s">
        <v>47</v>
      </c>
      <c r="C131" s="39">
        <f>(L97/C97)^(1/9)*100-100</f>
        <v>2.6434836305895715E-2</v>
      </c>
      <c r="D131" s="37">
        <f>(W97/L97)^(1/11)*100-100</f>
        <v>0.82433258678078403</v>
      </c>
      <c r="E131" s="37">
        <f>(AC97/W97)^(1/6)*100-100</f>
        <v>-1.8849004126863917</v>
      </c>
      <c r="F131" s="40">
        <f>(AC97/C97)^(1/26)*100-100</f>
        <v>-8.261876355926745E-2</v>
      </c>
    </row>
    <row r="132" spans="2:6" ht="18" customHeight="1" x14ac:dyDescent="0.25">
      <c r="B132" s="31" t="s">
        <v>48</v>
      </c>
      <c r="C132" s="39">
        <f>(L98/C98)^(1/9)*100-100</f>
        <v>0.36552848308065222</v>
      </c>
      <c r="D132" s="37">
        <f>(W98/L98)^(1/11)*100-100</f>
        <v>6.2356470977547929E-2</v>
      </c>
      <c r="E132" s="37">
        <f>(AC98/W98)^(1/6)*100-100</f>
        <v>0.15437223672473976</v>
      </c>
      <c r="F132" s="40">
        <f>(AC98/C98)^(1/26)*100-100</f>
        <v>0.18844599456244282</v>
      </c>
    </row>
    <row r="133" spans="2:6" ht="18" customHeight="1" x14ac:dyDescent="0.25">
      <c r="B133" s="31" t="s">
        <v>51</v>
      </c>
      <c r="C133" s="39">
        <f>(L101/C101)^(1/9)*100-100</f>
        <v>0.11913408316893026</v>
      </c>
      <c r="D133" s="37">
        <f>(W101/L101)^(1/11)*100-100</f>
        <v>-1.3459838003369811</v>
      </c>
      <c r="E133" s="37">
        <f>(AC101/W101)^(1/6)*100-100</f>
        <v>0.24110744496266534</v>
      </c>
      <c r="F133" s="40">
        <f>(AC101/C101)^(1/26)*100-100</f>
        <v>-0.47540079775502875</v>
      </c>
    </row>
    <row r="134" spans="2:6" ht="18" customHeight="1" x14ac:dyDescent="0.25">
      <c r="B134" s="31" t="s">
        <v>52</v>
      </c>
      <c r="C134" s="39">
        <f>(L102/C102)^(1/9)*100-100</f>
        <v>0.35862904302092602</v>
      </c>
      <c r="D134" s="37">
        <f>(W102/L102)^(1/11)*100-100</f>
        <v>3.6040886272473927E-2</v>
      </c>
      <c r="E134" s="37">
        <f>(AC102/W102)^(1/6)*100-100</f>
        <v>-0.62350973928579378</v>
      </c>
      <c r="F134" s="40">
        <f>(AC102/C102)^(1/26)*100-100</f>
        <v>-5.1731057643138456E-3</v>
      </c>
    </row>
    <row r="135" spans="2:6" ht="18" customHeight="1" x14ac:dyDescent="0.25">
      <c r="B135" s="32" t="s">
        <v>53</v>
      </c>
      <c r="C135" s="41">
        <f>(L103/C103)^(1/9)*100-100</f>
        <v>0.50608141348209301</v>
      </c>
      <c r="D135" s="38">
        <f>(W103/L103)^(1/11)*100-100</f>
        <v>0.82783632706021137</v>
      </c>
      <c r="E135" s="38">
        <f>(AC103/W103)^(1/6)*100-100</f>
        <v>0.23745294732474065</v>
      </c>
      <c r="F135" s="42">
        <f>(AC103/C103)^(1/26)*100-100</f>
        <v>0.57994401280845409</v>
      </c>
    </row>
    <row r="136" spans="2:6" ht="18" customHeight="1" x14ac:dyDescent="0.25">
      <c r="B136" s="31" t="s">
        <v>54</v>
      </c>
      <c r="C136" s="39">
        <f>(L104/C104)^(1/9)*100-100</f>
        <v>0.56450399154653041</v>
      </c>
      <c r="D136" s="37">
        <f>(W104/L104)^(1/11)*100-100</f>
        <v>-1.5282662224391572</v>
      </c>
      <c r="E136" s="37">
        <f>(AC104/W104)^(1/6)*100-100</f>
        <v>1.3125760559762796</v>
      </c>
      <c r="F136" s="40">
        <f>(AC104/C104)^(1/26)*100-100</f>
        <v>-0.15565726716502581</v>
      </c>
    </row>
    <row r="137" spans="2:6" ht="18" customHeight="1" x14ac:dyDescent="0.25">
      <c r="B137" s="31" t="s">
        <v>55</v>
      </c>
      <c r="C137" s="39">
        <f>(L105/C105)^(1/9)*100-100</f>
        <v>0.43103745608570421</v>
      </c>
      <c r="D137" s="37">
        <f>(W105/L105)^(1/11)*100-100</f>
        <v>-0.57374669365047737</v>
      </c>
      <c r="E137" s="37">
        <f>(AC105/W105)^(1/6)*100-100</f>
        <v>-1.2897048897825414</v>
      </c>
      <c r="F137" s="40">
        <f>(AC105/C105)^(1/26)*100-100</f>
        <v>-0.39333788254342039</v>
      </c>
    </row>
    <row r="138" spans="2:6" ht="18" customHeight="1" x14ac:dyDescent="0.25">
      <c r="B138" s="31" t="s">
        <v>59</v>
      </c>
      <c r="C138" s="39">
        <f>(L109/C109)^(1/9)*100-100</f>
        <v>-0.97888292079065309</v>
      </c>
      <c r="D138" s="37">
        <f t="shared" ref="D138:D148" si="31">(W109/L109)^(1/11)*100-100</f>
        <v>-0.43039253212870676</v>
      </c>
      <c r="E138" s="37">
        <f>(AC109/W109)^(1/6)*100-100</f>
        <v>0.53806613872298215</v>
      </c>
      <c r="F138" s="40">
        <f>(AC109/C109)^(1/26)*100-100</f>
        <v>-0.39836373120155599</v>
      </c>
    </row>
    <row r="139" spans="2:6" ht="18" customHeight="1" x14ac:dyDescent="0.25">
      <c r="B139" s="31" t="s">
        <v>60</v>
      </c>
      <c r="C139" s="39">
        <f t="shared" ref="C139:C148" si="32">(L110/C110)^(1/9)*100-100</f>
        <v>3.6172349403790065</v>
      </c>
      <c r="D139" s="37">
        <f t="shared" si="31"/>
        <v>-0.35242492590904817</v>
      </c>
      <c r="E139" s="37">
        <f t="shared" ref="E139:E148" si="33">(AC110/W110)^(1/6)*100-100</f>
        <v>-3.7110585428862919E-2</v>
      </c>
      <c r="F139" s="40">
        <f t="shared" ref="F139:F148" si="34">(AC110/C110)^(1/26)*100-100</f>
        <v>1.0778409583132031</v>
      </c>
    </row>
    <row r="140" spans="2:6" ht="18" customHeight="1" x14ac:dyDescent="0.25">
      <c r="B140" s="31" t="s">
        <v>62</v>
      </c>
      <c r="C140" s="39">
        <f t="shared" si="32"/>
        <v>9.6569254932347803E-2</v>
      </c>
      <c r="D140" s="37">
        <f t="shared" si="31"/>
        <v>0.28084773289225495</v>
      </c>
      <c r="E140" s="37">
        <f t="shared" si="33"/>
        <v>0.1009491226046606</v>
      </c>
      <c r="F140" s="40">
        <f t="shared" si="34"/>
        <v>0.17550337137815575</v>
      </c>
    </row>
    <row r="141" spans="2:6" ht="18" customHeight="1" x14ac:dyDescent="0.25">
      <c r="B141" s="31" t="s">
        <v>63</v>
      </c>
      <c r="C141" s="39">
        <f t="shared" si="32"/>
        <v>0.66455856544638436</v>
      </c>
      <c r="D141" s="37">
        <f t="shared" si="31"/>
        <v>-0.37118219363358662</v>
      </c>
      <c r="E141" s="37">
        <f t="shared" si="33"/>
        <v>1.2364750332383778</v>
      </c>
      <c r="F141" s="40">
        <f t="shared" si="34"/>
        <v>0.35617121278077946</v>
      </c>
    </row>
    <row r="142" spans="2:6" ht="18" customHeight="1" x14ac:dyDescent="0.25">
      <c r="B142" s="31" t="s">
        <v>64</v>
      </c>
      <c r="C142" s="39">
        <f t="shared" si="32"/>
        <v>3.0882205247498007</v>
      </c>
      <c r="D142" s="37">
        <f t="shared" si="31"/>
        <v>0.7579104369921339</v>
      </c>
      <c r="E142" s="37">
        <f t="shared" si="33"/>
        <v>2.1517021896607247</v>
      </c>
      <c r="F142" s="40">
        <f t="shared" si="34"/>
        <v>1.8810228631265034</v>
      </c>
    </row>
    <row r="143" spans="2:6" ht="18" customHeight="1" x14ac:dyDescent="0.25">
      <c r="B143" s="31" t="s">
        <v>65</v>
      </c>
      <c r="C143" s="39">
        <f t="shared" si="32"/>
        <v>0.2048892611584705</v>
      </c>
      <c r="D143" s="37">
        <f t="shared" si="31"/>
        <v>-0.6277960817398025</v>
      </c>
      <c r="E143" s="37">
        <f t="shared" si="33"/>
        <v>1.3036878379864447E-2</v>
      </c>
      <c r="F143" s="40">
        <f t="shared" si="34"/>
        <v>-0.19239898589773929</v>
      </c>
    </row>
    <row r="144" spans="2:6" ht="18" customHeight="1" x14ac:dyDescent="0.25">
      <c r="B144" s="31" t="s">
        <v>66</v>
      </c>
      <c r="C144" s="39">
        <f t="shared" si="32"/>
        <v>-5.8686087594483212</v>
      </c>
      <c r="D144" s="37">
        <f t="shared" si="31"/>
        <v>1.4918801542958278</v>
      </c>
      <c r="E144" s="37">
        <f t="shared" si="33"/>
        <v>-0.80858049090633699</v>
      </c>
      <c r="F144" s="40">
        <f t="shared" si="34"/>
        <v>-1.6407170238720994</v>
      </c>
    </row>
    <row r="145" spans="2:6" ht="18" customHeight="1" x14ac:dyDescent="0.25">
      <c r="B145" s="31" t="s">
        <v>67</v>
      </c>
      <c r="C145" s="39">
        <f t="shared" si="32"/>
        <v>0.49357828281071647</v>
      </c>
      <c r="D145" s="37">
        <f t="shared" si="31"/>
        <v>-6.4558477850312102E-2</v>
      </c>
      <c r="E145" s="37">
        <f t="shared" si="33"/>
        <v>2.8193624847148158E-3</v>
      </c>
      <c r="F145" s="40">
        <f t="shared" si="34"/>
        <v>0.14386573221104015</v>
      </c>
    </row>
    <row r="146" spans="2:6" ht="18" customHeight="1" x14ac:dyDescent="0.25">
      <c r="B146" s="31" t="s">
        <v>68</v>
      </c>
      <c r="C146" s="39">
        <f t="shared" si="32"/>
        <v>2.4092237142490092</v>
      </c>
      <c r="D146" s="37">
        <f t="shared" si="31"/>
        <v>2.0390195262082358</v>
      </c>
      <c r="E146" s="37">
        <f t="shared" si="33"/>
        <v>2.5753215853154359</v>
      </c>
      <c r="F146" s="40">
        <f t="shared" si="34"/>
        <v>2.2906829730257527</v>
      </c>
    </row>
    <row r="147" spans="2:6" ht="18" customHeight="1" x14ac:dyDescent="0.25">
      <c r="B147" s="31" t="s">
        <v>69</v>
      </c>
      <c r="C147" s="39">
        <f t="shared" si="32"/>
        <v>-0.75117247364418915</v>
      </c>
      <c r="D147" s="37">
        <f t="shared" si="31"/>
        <v>-0.6524322573680621</v>
      </c>
      <c r="E147" s="37">
        <f t="shared" si="33"/>
        <v>0.11027446931468887</v>
      </c>
      <c r="F147" s="40">
        <f t="shared" si="34"/>
        <v>-0.51119119668979351</v>
      </c>
    </row>
    <row r="148" spans="2:6" ht="18" customHeight="1" x14ac:dyDescent="0.25">
      <c r="B148" s="31" t="s">
        <v>70</v>
      </c>
      <c r="C148" s="39">
        <f t="shared" si="32"/>
        <v>-0.5233632398958008</v>
      </c>
      <c r="D148" s="37">
        <f t="shared" si="31"/>
        <v>-0.66685276759439205</v>
      </c>
      <c r="E148" s="37">
        <f t="shared" si="33"/>
        <v>-0.47996264692288548</v>
      </c>
      <c r="F148" s="40">
        <f t="shared" si="34"/>
        <v>-0.57408789893817413</v>
      </c>
    </row>
    <row r="149" spans="2:6" ht="18" customHeight="1" x14ac:dyDescent="0.25">
      <c r="B149" s="31" t="s">
        <v>73</v>
      </c>
      <c r="C149" s="39">
        <f>(L121/C121)^(1/9)*100-100</f>
        <v>0.3764777553837888</v>
      </c>
      <c r="D149" s="37">
        <f>(W121/L121)^(1/11)*100-100</f>
        <v>0.12294822628578572</v>
      </c>
      <c r="E149" s="37">
        <f>(AC121/W121)^(1/6)*100-100</f>
        <v>0.73007276386634601</v>
      </c>
      <c r="F149" s="40">
        <f>(AC121/C121)^(1/26)*100-100</f>
        <v>0.35053838603322163</v>
      </c>
    </row>
    <row r="150" spans="2:6" ht="18" customHeight="1" x14ac:dyDescent="0.25">
      <c r="B150" s="33" t="s">
        <v>74</v>
      </c>
      <c r="C150" s="43">
        <f>(L122/C122)^(1/9)*100-100</f>
        <v>-0.3337327992237249</v>
      </c>
      <c r="D150" s="44">
        <f>(W122/L122)^(1/11)*100-100</f>
        <v>0.35574578932602208</v>
      </c>
      <c r="E150" s="44">
        <f>(AC122/W122)^(1/6)*100-100</f>
        <v>0.51943807120049712</v>
      </c>
      <c r="F150" s="45">
        <f>(AC122/C122)^(1/26)*100-100</f>
        <v>0.15420350715035624</v>
      </c>
    </row>
    <row r="151" spans="2:6" ht="15.75" customHeight="1" x14ac:dyDescent="0.25">
      <c r="B151" s="46" t="s">
        <v>146</v>
      </c>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154"/>
  <sheetViews>
    <sheetView topLeftCell="A133" workbookViewId="0">
      <selection activeCell="B128" sqref="B128:F153"/>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1:29" ht="15" x14ac:dyDescent="0.25">
      <c r="B1" s="3" t="s">
        <v>126</v>
      </c>
    </row>
    <row r="2" spans="1:29" ht="15" x14ac:dyDescent="0.25">
      <c r="B2" s="2" t="s">
        <v>127</v>
      </c>
    </row>
    <row r="3" spans="1:29" ht="15" x14ac:dyDescent="0.25">
      <c r="B3" s="2" t="s">
        <v>128</v>
      </c>
    </row>
    <row r="4" spans="1:29" ht="11.45" customHeight="1" x14ac:dyDescent="0.25">
      <c r="B4" s="2" t="s">
        <v>20</v>
      </c>
    </row>
    <row r="5" spans="1:29" ht="15" x14ac:dyDescent="0.25">
      <c r="B5" s="1" t="s">
        <v>12</v>
      </c>
    </row>
    <row r="6" spans="1:29" ht="15" x14ac:dyDescent="0.25">
      <c r="B6" s="1" t="s">
        <v>13</v>
      </c>
    </row>
    <row r="7" spans="1:29" ht="15" x14ac:dyDescent="0.25">
      <c r="B7" s="1" t="s">
        <v>14</v>
      </c>
    </row>
    <row r="8" spans="1:29" ht="15" x14ac:dyDescent="0.25">
      <c r="B8" s="1" t="s">
        <v>15</v>
      </c>
    </row>
    <row r="9" spans="1:29" ht="11.45" customHeight="1" x14ac:dyDescent="0.25">
      <c r="B9" s="24" t="s">
        <v>36</v>
      </c>
    </row>
    <row r="10" spans="1:29" ht="15" x14ac:dyDescent="0.25">
      <c r="A10" s="131"/>
      <c r="B10" s="133" t="s">
        <v>129</v>
      </c>
      <c r="C10" s="132" t="s">
        <v>101</v>
      </c>
      <c r="D10" s="132" t="s">
        <v>102</v>
      </c>
      <c r="E10" s="132" t="s">
        <v>103</v>
      </c>
      <c r="F10" s="132" t="s">
        <v>104</v>
      </c>
      <c r="G10" s="132" t="s">
        <v>105</v>
      </c>
      <c r="H10" s="132" t="s">
        <v>106</v>
      </c>
      <c r="I10" s="132" t="s">
        <v>107</v>
      </c>
      <c r="J10" s="132" t="s">
        <v>108</v>
      </c>
      <c r="K10" s="132" t="s">
        <v>109</v>
      </c>
      <c r="L10" s="132" t="s">
        <v>110</v>
      </c>
      <c r="M10" s="132" t="s">
        <v>111</v>
      </c>
      <c r="N10" s="132" t="s">
        <v>112</v>
      </c>
      <c r="O10" s="132" t="s">
        <v>113</v>
      </c>
      <c r="P10" s="132" t="s">
        <v>114</v>
      </c>
      <c r="Q10" s="132" t="s">
        <v>115</v>
      </c>
      <c r="R10" s="132" t="s">
        <v>116</v>
      </c>
      <c r="S10" s="132" t="s">
        <v>117</v>
      </c>
      <c r="T10" s="132" t="s">
        <v>118</v>
      </c>
      <c r="U10" s="132" t="s">
        <v>119</v>
      </c>
      <c r="V10" s="132" t="s">
        <v>120</v>
      </c>
      <c r="W10" s="132" t="s">
        <v>121</v>
      </c>
      <c r="X10" s="132" t="s">
        <v>122</v>
      </c>
      <c r="Y10" s="132" t="s">
        <v>123</v>
      </c>
      <c r="Z10" s="132" t="s">
        <v>124</v>
      </c>
      <c r="AA10" s="132" t="s">
        <v>125</v>
      </c>
      <c r="AB10" s="132" t="s">
        <v>196</v>
      </c>
      <c r="AC10" s="132" t="s">
        <v>200</v>
      </c>
    </row>
    <row r="11" spans="1:29" ht="15" x14ac:dyDescent="0.25">
      <c r="B11" s="134" t="s">
        <v>161</v>
      </c>
      <c r="C11" s="136" t="s">
        <v>131</v>
      </c>
      <c r="D11" s="136" t="s">
        <v>131</v>
      </c>
      <c r="E11" s="136" t="s">
        <v>131</v>
      </c>
      <c r="F11" s="136" t="s">
        <v>131</v>
      </c>
      <c r="G11" s="136" t="s">
        <v>131</v>
      </c>
      <c r="H11" s="136" t="s">
        <v>131</v>
      </c>
      <c r="I11" s="136" t="s">
        <v>131</v>
      </c>
      <c r="J11" s="136" t="s">
        <v>131</v>
      </c>
      <c r="K11" s="136" t="s">
        <v>131</v>
      </c>
      <c r="L11" s="136" t="s">
        <v>131</v>
      </c>
      <c r="M11" s="136" t="s">
        <v>131</v>
      </c>
      <c r="N11" s="136" t="s">
        <v>131</v>
      </c>
      <c r="O11" s="136" t="s">
        <v>131</v>
      </c>
      <c r="P11" s="136" t="s">
        <v>131</v>
      </c>
      <c r="Q11" s="136" t="s">
        <v>131</v>
      </c>
      <c r="R11" s="136" t="s">
        <v>131</v>
      </c>
      <c r="S11" s="136" t="s">
        <v>131</v>
      </c>
      <c r="T11" s="136" t="s">
        <v>131</v>
      </c>
      <c r="U11" s="136" t="s">
        <v>131</v>
      </c>
      <c r="V11" s="136" t="s">
        <v>131</v>
      </c>
      <c r="W11" s="136" t="s">
        <v>131</v>
      </c>
      <c r="X11" s="136" t="s">
        <v>131</v>
      </c>
      <c r="Y11" s="136" t="s">
        <v>131</v>
      </c>
      <c r="Z11" s="136" t="s">
        <v>131</v>
      </c>
      <c r="AA11" s="136" t="s">
        <v>131</v>
      </c>
      <c r="AB11" s="136" t="s">
        <v>131</v>
      </c>
      <c r="AC11" s="136" t="s">
        <v>131</v>
      </c>
    </row>
    <row r="12" spans="1:29" ht="15" x14ac:dyDescent="0.25">
      <c r="B12" s="135" t="s">
        <v>162</v>
      </c>
      <c r="C12" s="139">
        <v>359908.1</v>
      </c>
      <c r="D12" s="139">
        <v>367205.4</v>
      </c>
      <c r="E12" s="139">
        <v>370969.7</v>
      </c>
      <c r="F12" s="139">
        <v>370590.1</v>
      </c>
      <c r="G12" s="139">
        <v>369579.4</v>
      </c>
      <c r="H12" s="141">
        <v>380884</v>
      </c>
      <c r="I12" s="139">
        <v>387408.8</v>
      </c>
      <c r="J12" s="139">
        <v>400311.2</v>
      </c>
      <c r="K12" s="139">
        <v>408781.2</v>
      </c>
      <c r="L12" s="139">
        <v>417353.8</v>
      </c>
      <c r="M12" s="139">
        <v>413742.8</v>
      </c>
      <c r="N12" s="139">
        <v>412522.5</v>
      </c>
      <c r="O12" s="139">
        <v>416334.9</v>
      </c>
      <c r="P12" s="139">
        <v>410630.3</v>
      </c>
      <c r="Q12" s="139">
        <v>403754.9</v>
      </c>
      <c r="R12" s="139">
        <v>405780.2</v>
      </c>
      <c r="S12" s="139">
        <v>412649.2</v>
      </c>
      <c r="T12" s="139">
        <v>413904.5</v>
      </c>
      <c r="U12" s="139">
        <v>423059.20000000001</v>
      </c>
      <c r="V12" s="139">
        <v>428172.2</v>
      </c>
      <c r="W12" s="141">
        <v>434910</v>
      </c>
      <c r="X12" s="139">
        <v>355145.2</v>
      </c>
      <c r="Y12" s="141">
        <v>371180</v>
      </c>
      <c r="Z12" s="139">
        <v>432969.5</v>
      </c>
      <c r="AA12" s="139">
        <v>449332.8</v>
      </c>
      <c r="AB12" s="139">
        <v>457980.7</v>
      </c>
      <c r="AC12" s="141">
        <v>461917</v>
      </c>
    </row>
    <row r="13" spans="1:29" ht="15" x14ac:dyDescent="0.25">
      <c r="B13" s="135" t="s">
        <v>201</v>
      </c>
      <c r="C13" s="138">
        <v>322269.40000000002</v>
      </c>
      <c r="D13" s="138">
        <v>331061.5</v>
      </c>
      <c r="E13" s="138">
        <v>334226.90000000002</v>
      </c>
      <c r="F13" s="138">
        <v>333100.5</v>
      </c>
      <c r="G13" s="138">
        <v>332061.5</v>
      </c>
      <c r="H13" s="138">
        <v>342946.9</v>
      </c>
      <c r="I13" s="140">
        <v>348846</v>
      </c>
      <c r="J13" s="138">
        <v>360534.5</v>
      </c>
      <c r="K13" s="138">
        <v>368169.1</v>
      </c>
      <c r="L13" s="138">
        <v>376184.5</v>
      </c>
      <c r="M13" s="138">
        <v>373013.7</v>
      </c>
      <c r="N13" s="138">
        <v>373243.4</v>
      </c>
      <c r="O13" s="138">
        <v>375369.9</v>
      </c>
      <c r="P13" s="138">
        <v>369953.7</v>
      </c>
      <c r="Q13" s="138">
        <v>363601.4</v>
      </c>
      <c r="R13" s="140">
        <v>365335</v>
      </c>
      <c r="S13" s="138">
        <v>370956.5</v>
      </c>
      <c r="T13" s="138">
        <v>372087.9</v>
      </c>
      <c r="U13" s="138">
        <v>379168.7</v>
      </c>
      <c r="V13" s="138">
        <v>383130.3</v>
      </c>
      <c r="W13" s="138">
        <v>388812.79999999999</v>
      </c>
      <c r="X13" s="138">
        <v>313659.8</v>
      </c>
      <c r="Y13" s="138">
        <v>329305.40000000002</v>
      </c>
      <c r="Z13" s="138">
        <v>386091.2</v>
      </c>
      <c r="AA13" s="138">
        <v>399463.8</v>
      </c>
      <c r="AB13" s="138">
        <v>406979.5</v>
      </c>
      <c r="AC13" s="138">
        <v>409651.4</v>
      </c>
    </row>
    <row r="14" spans="1:29" ht="15" x14ac:dyDescent="0.25">
      <c r="B14" s="135" t="s">
        <v>163</v>
      </c>
      <c r="C14" s="139">
        <v>7743.6</v>
      </c>
      <c r="D14" s="139">
        <v>7958.6</v>
      </c>
      <c r="E14" s="139">
        <v>7793.7</v>
      </c>
      <c r="F14" s="139">
        <v>7857.2</v>
      </c>
      <c r="G14" s="139">
        <v>8085.4</v>
      </c>
      <c r="H14" s="139">
        <v>8493.2999999999993</v>
      </c>
      <c r="I14" s="139">
        <v>8694.9</v>
      </c>
      <c r="J14" s="139">
        <v>8804.7000000000007</v>
      </c>
      <c r="K14" s="139">
        <v>8825.2000000000007</v>
      </c>
      <c r="L14" s="139">
        <v>9082.9</v>
      </c>
      <c r="M14" s="141">
        <v>8097</v>
      </c>
      <c r="N14" s="139">
        <v>8105.8</v>
      </c>
      <c r="O14" s="139">
        <v>8255.5</v>
      </c>
      <c r="P14" s="139">
        <v>8143.1</v>
      </c>
      <c r="Q14" s="139">
        <v>8138.5</v>
      </c>
      <c r="R14" s="139">
        <v>8226.4</v>
      </c>
      <c r="S14" s="139">
        <v>8167.6</v>
      </c>
      <c r="T14" s="139">
        <v>8136.9</v>
      </c>
      <c r="U14" s="139">
        <v>8149.9</v>
      </c>
      <c r="V14" s="139">
        <v>8486.4</v>
      </c>
      <c r="W14" s="139">
        <v>8714.9</v>
      </c>
      <c r="X14" s="139">
        <v>6918.7</v>
      </c>
      <c r="Y14" s="139">
        <v>7933.8</v>
      </c>
      <c r="Z14" s="139">
        <v>9444.1</v>
      </c>
      <c r="AA14" s="141">
        <v>10033</v>
      </c>
      <c r="AB14" s="139">
        <v>9965.7999999999993</v>
      </c>
      <c r="AC14" s="139">
        <v>9995.7000000000007</v>
      </c>
    </row>
    <row r="15" spans="1:29" ht="15" x14ac:dyDescent="0.25">
      <c r="B15" s="135" t="s">
        <v>164</v>
      </c>
      <c r="C15" s="138">
        <v>484.7</v>
      </c>
      <c r="D15" s="138">
        <v>532.9</v>
      </c>
      <c r="E15" s="138">
        <v>482.8</v>
      </c>
      <c r="F15" s="138">
        <v>539.79999999999995</v>
      </c>
      <c r="G15" s="138">
        <v>599.4</v>
      </c>
      <c r="H15" s="138">
        <v>667.5</v>
      </c>
      <c r="I15" s="138">
        <v>715.9</v>
      </c>
      <c r="J15" s="138">
        <v>767.9</v>
      </c>
      <c r="K15" s="138">
        <v>896.2</v>
      </c>
      <c r="L15" s="140">
        <v>1200</v>
      </c>
      <c r="M15" s="138">
        <v>1285.2</v>
      </c>
      <c r="N15" s="138">
        <v>1090.5</v>
      </c>
      <c r="O15" s="138">
        <v>1260.7</v>
      </c>
      <c r="P15" s="140">
        <v>1184</v>
      </c>
      <c r="Q15" s="138">
        <v>1165.7</v>
      </c>
      <c r="R15" s="138">
        <v>1178.5999999999999</v>
      </c>
      <c r="S15" s="138">
        <v>1253.4000000000001</v>
      </c>
      <c r="T15" s="138">
        <v>1218.3</v>
      </c>
      <c r="U15" s="138">
        <v>1276.9000000000001</v>
      </c>
      <c r="V15" s="138">
        <v>1300.0999999999999</v>
      </c>
      <c r="W15" s="138">
        <v>1334.4</v>
      </c>
      <c r="X15" s="138">
        <v>1064.5999999999999</v>
      </c>
      <c r="Y15" s="138">
        <v>1041.5999999999999</v>
      </c>
      <c r="Z15" s="138">
        <v>1030.8</v>
      </c>
      <c r="AA15" s="138">
        <v>1000.3</v>
      </c>
      <c r="AB15" s="138">
        <v>1027.9000000000001</v>
      </c>
      <c r="AC15" s="138">
        <v>1067.3</v>
      </c>
    </row>
    <row r="16" spans="1:29" ht="15" x14ac:dyDescent="0.25">
      <c r="B16" s="135" t="s">
        <v>165</v>
      </c>
      <c r="C16" s="139">
        <v>3483.7</v>
      </c>
      <c r="D16" s="139">
        <v>3697.4</v>
      </c>
      <c r="E16" s="139">
        <v>3523.6</v>
      </c>
      <c r="F16" s="139">
        <v>3383.7</v>
      </c>
      <c r="G16" s="139">
        <v>3640.9</v>
      </c>
      <c r="H16" s="139">
        <v>3688.8</v>
      </c>
      <c r="I16" s="139">
        <v>3487.1</v>
      </c>
      <c r="J16" s="139">
        <v>3718.1</v>
      </c>
      <c r="K16" s="139">
        <v>3766.2</v>
      </c>
      <c r="L16" s="139">
        <v>3425.7</v>
      </c>
      <c r="M16" s="139">
        <v>3331.5</v>
      </c>
      <c r="N16" s="139">
        <v>3442.6</v>
      </c>
      <c r="O16" s="139">
        <v>3727.3</v>
      </c>
      <c r="P16" s="141">
        <v>3416</v>
      </c>
      <c r="Q16" s="139">
        <v>3407.4</v>
      </c>
      <c r="R16" s="139">
        <v>3431.2</v>
      </c>
      <c r="S16" s="139">
        <v>3670.3</v>
      </c>
      <c r="T16" s="139">
        <v>3848.7</v>
      </c>
      <c r="U16" s="139">
        <v>4083.4</v>
      </c>
      <c r="V16" s="139">
        <v>4255.7</v>
      </c>
      <c r="W16" s="139">
        <v>4497.3</v>
      </c>
      <c r="X16" s="139">
        <v>3882.3</v>
      </c>
      <c r="Y16" s="139">
        <v>4065.9</v>
      </c>
      <c r="Z16" s="139">
        <v>4524.3</v>
      </c>
      <c r="AA16" s="139">
        <v>4532.5</v>
      </c>
      <c r="AB16" s="139">
        <v>4628.7</v>
      </c>
      <c r="AC16" s="139">
        <v>4880.3</v>
      </c>
    </row>
    <row r="17" spans="2:29" ht="15" x14ac:dyDescent="0.25">
      <c r="B17" s="135" t="s">
        <v>166</v>
      </c>
      <c r="C17" s="138">
        <v>9391.4</v>
      </c>
      <c r="D17" s="138">
        <v>9393.7000000000007</v>
      </c>
      <c r="E17" s="138">
        <v>9573.2000000000007</v>
      </c>
      <c r="F17" s="140">
        <v>9473</v>
      </c>
      <c r="G17" s="138">
        <v>9387.4</v>
      </c>
      <c r="H17" s="138">
        <v>9417.7999999999993</v>
      </c>
      <c r="I17" s="138">
        <v>9376.2000000000007</v>
      </c>
      <c r="J17" s="138">
        <v>9272.7999999999993</v>
      </c>
      <c r="K17" s="138">
        <v>9164.7999999999993</v>
      </c>
      <c r="L17" s="140">
        <v>9400</v>
      </c>
      <c r="M17" s="140">
        <v>9249</v>
      </c>
      <c r="N17" s="138">
        <v>9118.5</v>
      </c>
      <c r="O17" s="138">
        <v>9103.6</v>
      </c>
      <c r="P17" s="138">
        <v>9211.6</v>
      </c>
      <c r="Q17" s="138">
        <v>9304.5</v>
      </c>
      <c r="R17" s="138">
        <v>9127.7999999999993</v>
      </c>
      <c r="S17" s="138">
        <v>9090.5</v>
      </c>
      <c r="T17" s="138">
        <v>9184.5</v>
      </c>
      <c r="U17" s="138">
        <v>9363.6</v>
      </c>
      <c r="V17" s="138">
        <v>9148.4</v>
      </c>
      <c r="W17" s="140">
        <v>9223</v>
      </c>
      <c r="X17" s="138">
        <v>8527.2999999999993</v>
      </c>
      <c r="Y17" s="138">
        <v>8390.9</v>
      </c>
      <c r="Z17" s="138">
        <v>9225.2999999999993</v>
      </c>
      <c r="AA17" s="138">
        <v>9634.7999999999993</v>
      </c>
      <c r="AB17" s="138">
        <v>9615.1</v>
      </c>
      <c r="AC17" s="138">
        <v>9727.7000000000007</v>
      </c>
    </row>
    <row r="18" spans="2:29" ht="15" x14ac:dyDescent="0.25">
      <c r="B18" s="135" t="s">
        <v>167</v>
      </c>
      <c r="C18" s="139">
        <v>119190.39999999999</v>
      </c>
      <c r="D18" s="139">
        <v>121372.1</v>
      </c>
      <c r="E18" s="139">
        <v>119917.6</v>
      </c>
      <c r="F18" s="139">
        <v>117470.5</v>
      </c>
      <c r="G18" s="139">
        <v>115229.8</v>
      </c>
      <c r="H18" s="139">
        <v>117735.9</v>
      </c>
      <c r="I18" s="139">
        <v>119337.8</v>
      </c>
      <c r="J18" s="139">
        <v>123750.39999999999</v>
      </c>
      <c r="K18" s="139">
        <v>124654.6</v>
      </c>
      <c r="L18" s="139">
        <v>127966.5</v>
      </c>
      <c r="M18" s="141">
        <v>124517</v>
      </c>
      <c r="N18" s="141">
        <v>122748</v>
      </c>
      <c r="O18" s="139">
        <v>122571.1</v>
      </c>
      <c r="P18" s="139">
        <v>121499.9</v>
      </c>
      <c r="Q18" s="139">
        <v>116998.8</v>
      </c>
      <c r="R18" s="141">
        <v>116645</v>
      </c>
      <c r="S18" s="139">
        <v>117293.6</v>
      </c>
      <c r="T18" s="139">
        <v>115632.7</v>
      </c>
      <c r="U18" s="139">
        <v>115573.8</v>
      </c>
      <c r="V18" s="139">
        <v>115927.6</v>
      </c>
      <c r="W18" s="139">
        <v>118119.1</v>
      </c>
      <c r="X18" s="141">
        <v>98277</v>
      </c>
      <c r="Y18" s="139">
        <v>98797.9</v>
      </c>
      <c r="Z18" s="139">
        <v>114905.5</v>
      </c>
      <c r="AA18" s="139">
        <v>116409.1</v>
      </c>
      <c r="AB18" s="139">
        <v>117519.6</v>
      </c>
      <c r="AC18" s="141">
        <v>117215</v>
      </c>
    </row>
    <row r="19" spans="2:29" ht="15" x14ac:dyDescent="0.25">
      <c r="B19" s="135" t="s">
        <v>168</v>
      </c>
      <c r="C19" s="138">
        <v>425.9</v>
      </c>
      <c r="D19" s="138">
        <v>457.8</v>
      </c>
      <c r="E19" s="140">
        <v>480</v>
      </c>
      <c r="F19" s="138">
        <v>527.9</v>
      </c>
      <c r="G19" s="138">
        <v>564.79999999999995</v>
      </c>
      <c r="H19" s="138">
        <v>593.70000000000005</v>
      </c>
      <c r="I19" s="138">
        <v>645.6</v>
      </c>
      <c r="J19" s="138">
        <v>674.3</v>
      </c>
      <c r="K19" s="140">
        <v>700</v>
      </c>
      <c r="L19" s="138">
        <v>554.4</v>
      </c>
      <c r="M19" s="138">
        <v>470.9</v>
      </c>
      <c r="N19" s="138">
        <v>463.4</v>
      </c>
      <c r="O19" s="138">
        <v>486.9</v>
      </c>
      <c r="P19" s="138">
        <v>520.79999999999995</v>
      </c>
      <c r="Q19" s="138">
        <v>556.6</v>
      </c>
      <c r="R19" s="138">
        <v>578.20000000000005</v>
      </c>
      <c r="S19" s="138">
        <v>591.20000000000005</v>
      </c>
      <c r="T19" s="140">
        <v>602</v>
      </c>
      <c r="U19" s="138">
        <v>639.79999999999995</v>
      </c>
      <c r="V19" s="138">
        <v>677.9</v>
      </c>
      <c r="W19" s="138">
        <v>680.9</v>
      </c>
      <c r="X19" s="140">
        <v>635</v>
      </c>
      <c r="Y19" s="138">
        <v>692.6</v>
      </c>
      <c r="Z19" s="138">
        <v>811.2</v>
      </c>
      <c r="AA19" s="138">
        <v>778.4</v>
      </c>
      <c r="AB19" s="140">
        <v>790</v>
      </c>
      <c r="AC19" s="138">
        <v>792.4</v>
      </c>
    </row>
    <row r="20" spans="2:29" ht="15" x14ac:dyDescent="0.25">
      <c r="B20" s="135" t="s">
        <v>169</v>
      </c>
      <c r="C20" s="139">
        <v>2589.6</v>
      </c>
      <c r="D20" s="139">
        <v>2582.1999999999998</v>
      </c>
      <c r="E20" s="139">
        <v>2728.6</v>
      </c>
      <c r="F20" s="141">
        <v>2888</v>
      </c>
      <c r="G20" s="139">
        <v>2906.3</v>
      </c>
      <c r="H20" s="141">
        <v>3080</v>
      </c>
      <c r="I20" s="141">
        <v>3203</v>
      </c>
      <c r="J20" s="139">
        <v>3614.9</v>
      </c>
      <c r="K20" s="139">
        <v>3671.4</v>
      </c>
      <c r="L20" s="139">
        <v>3632.7</v>
      </c>
      <c r="M20" s="139">
        <v>3550.6</v>
      </c>
      <c r="N20" s="139">
        <v>3321.5</v>
      </c>
      <c r="O20" s="139">
        <v>3261.7</v>
      </c>
      <c r="P20" s="139">
        <v>3336.3</v>
      </c>
      <c r="Q20" s="139">
        <v>3336.6</v>
      </c>
      <c r="R20" s="139">
        <v>3481.9</v>
      </c>
      <c r="S20" s="139">
        <v>3863.9</v>
      </c>
      <c r="T20" s="139">
        <v>4288.5</v>
      </c>
      <c r="U20" s="139">
        <v>4667.8</v>
      </c>
      <c r="V20" s="139">
        <v>4782.7</v>
      </c>
      <c r="W20" s="139">
        <v>4849.1000000000004</v>
      </c>
      <c r="X20" s="139">
        <v>3836.1</v>
      </c>
      <c r="Y20" s="141">
        <v>4146</v>
      </c>
      <c r="Z20" s="139">
        <v>5117.8999999999996</v>
      </c>
      <c r="AA20" s="139">
        <v>5402.1</v>
      </c>
      <c r="AB20" s="139">
        <v>5088.3999999999996</v>
      </c>
      <c r="AC20" s="139">
        <v>5006.8</v>
      </c>
    </row>
    <row r="21" spans="2:29" ht="15" x14ac:dyDescent="0.25">
      <c r="B21" s="135" t="s">
        <v>170</v>
      </c>
      <c r="C21" s="138">
        <v>4515.8</v>
      </c>
      <c r="D21" s="140">
        <v>4764</v>
      </c>
      <c r="E21" s="138">
        <v>5287.5</v>
      </c>
      <c r="F21" s="138">
        <v>5946.3</v>
      </c>
      <c r="G21" s="138">
        <v>5650.5</v>
      </c>
      <c r="H21" s="138">
        <v>6014.6</v>
      </c>
      <c r="I21" s="140">
        <v>6641</v>
      </c>
      <c r="J21" s="138">
        <v>6843.9</v>
      </c>
      <c r="K21" s="138">
        <v>7220.7</v>
      </c>
      <c r="L21" s="138">
        <v>7123.9</v>
      </c>
      <c r="M21" s="138">
        <v>7443.2</v>
      </c>
      <c r="N21" s="138">
        <v>5660.4</v>
      </c>
      <c r="O21" s="138">
        <v>5020.3</v>
      </c>
      <c r="P21" s="138">
        <v>4970.8</v>
      </c>
      <c r="Q21" s="138">
        <v>5072.5</v>
      </c>
      <c r="R21" s="138">
        <v>5016.5</v>
      </c>
      <c r="S21" s="138">
        <v>4985.8999999999996</v>
      </c>
      <c r="T21" s="138">
        <v>4871.5</v>
      </c>
      <c r="U21" s="138">
        <v>5134.5</v>
      </c>
      <c r="V21" s="138">
        <v>5598.4</v>
      </c>
      <c r="W21" s="140">
        <v>5854</v>
      </c>
      <c r="X21" s="140">
        <v>4645</v>
      </c>
      <c r="Y21" s="138">
        <v>5392.9</v>
      </c>
      <c r="Z21" s="138">
        <v>5838.9</v>
      </c>
      <c r="AA21" s="138">
        <v>6215.8</v>
      </c>
      <c r="AB21" s="138">
        <v>6420.9</v>
      </c>
      <c r="AC21" s="138">
        <v>6596.4</v>
      </c>
    </row>
    <row r="22" spans="2:29" ht="15" x14ac:dyDescent="0.25">
      <c r="B22" s="135" t="s">
        <v>171</v>
      </c>
      <c r="C22" s="141">
        <v>31766</v>
      </c>
      <c r="D22" s="141">
        <v>33828</v>
      </c>
      <c r="E22" s="141">
        <v>35537</v>
      </c>
      <c r="F22" s="141">
        <v>36556</v>
      </c>
      <c r="G22" s="141">
        <v>37524</v>
      </c>
      <c r="H22" s="141">
        <v>39248</v>
      </c>
      <c r="I22" s="141">
        <v>40988</v>
      </c>
      <c r="J22" s="141">
        <v>42302</v>
      </c>
      <c r="K22" s="141">
        <v>43537</v>
      </c>
      <c r="L22" s="141">
        <v>45137</v>
      </c>
      <c r="M22" s="141">
        <v>45735</v>
      </c>
      <c r="N22" s="141">
        <v>46522</v>
      </c>
      <c r="O22" s="141">
        <v>47061</v>
      </c>
      <c r="P22" s="141">
        <v>46094</v>
      </c>
      <c r="Q22" s="141">
        <v>46822</v>
      </c>
      <c r="R22" s="141">
        <v>47188</v>
      </c>
      <c r="S22" s="141">
        <v>50713</v>
      </c>
      <c r="T22" s="141">
        <v>51775</v>
      </c>
      <c r="U22" s="141">
        <v>54189</v>
      </c>
      <c r="V22" s="141">
        <v>55158</v>
      </c>
      <c r="W22" s="141">
        <v>54998</v>
      </c>
      <c r="X22" s="141">
        <v>43574</v>
      </c>
      <c r="Y22" s="141">
        <v>44224</v>
      </c>
      <c r="Z22" s="141">
        <v>50976</v>
      </c>
      <c r="AA22" s="141">
        <v>52771</v>
      </c>
      <c r="AB22" s="141">
        <v>54459</v>
      </c>
      <c r="AC22" s="141">
        <v>55763</v>
      </c>
    </row>
    <row r="23" spans="2:29" ht="15" x14ac:dyDescent="0.25">
      <c r="B23" s="135" t="s">
        <v>53</v>
      </c>
      <c r="C23" s="138">
        <v>57519.1</v>
      </c>
      <c r="D23" s="138">
        <v>59474.5</v>
      </c>
      <c r="E23" s="138">
        <v>60958.3</v>
      </c>
      <c r="F23" s="138">
        <v>62135.7</v>
      </c>
      <c r="G23" s="138">
        <v>64215.8</v>
      </c>
      <c r="H23" s="140">
        <v>65578</v>
      </c>
      <c r="I23" s="138">
        <v>66391.199999999997</v>
      </c>
      <c r="J23" s="138">
        <v>68601.8</v>
      </c>
      <c r="K23" s="140">
        <v>70533</v>
      </c>
      <c r="L23" s="138">
        <v>72896.3</v>
      </c>
      <c r="M23" s="138">
        <v>73037.7</v>
      </c>
      <c r="N23" s="138">
        <v>75238.899999999994</v>
      </c>
      <c r="O23" s="140">
        <v>75030</v>
      </c>
      <c r="P23" s="138">
        <v>74880.5</v>
      </c>
      <c r="Q23" s="138">
        <v>74267.199999999997</v>
      </c>
      <c r="R23" s="138">
        <v>74598.2</v>
      </c>
      <c r="S23" s="138">
        <v>73850.8</v>
      </c>
      <c r="T23" s="138">
        <v>74285.2</v>
      </c>
      <c r="U23" s="138">
        <v>75684.3</v>
      </c>
      <c r="V23" s="138">
        <v>76649.600000000006</v>
      </c>
      <c r="W23" s="140">
        <v>78403</v>
      </c>
      <c r="X23" s="138">
        <v>57312.7</v>
      </c>
      <c r="Y23" s="138">
        <v>65153.9</v>
      </c>
      <c r="Z23" s="138">
        <v>83559.600000000006</v>
      </c>
      <c r="AA23" s="138">
        <v>87222.3</v>
      </c>
      <c r="AB23" s="138">
        <v>90465.8</v>
      </c>
      <c r="AC23" s="138">
        <v>90417.600000000006</v>
      </c>
    </row>
    <row r="24" spans="2:29" ht="15" x14ac:dyDescent="0.25">
      <c r="B24" s="135" t="s">
        <v>172</v>
      </c>
      <c r="C24" s="139">
        <v>933.7</v>
      </c>
      <c r="D24" s="139">
        <v>974.6</v>
      </c>
      <c r="E24" s="139">
        <v>1017.1</v>
      </c>
      <c r="F24" s="139">
        <v>1040.2</v>
      </c>
      <c r="G24" s="139">
        <v>1112.8</v>
      </c>
      <c r="H24" s="141">
        <v>1140</v>
      </c>
      <c r="I24" s="139">
        <v>1229.4000000000001</v>
      </c>
      <c r="J24" s="139">
        <v>1271.7</v>
      </c>
      <c r="K24" s="139">
        <v>1344.6</v>
      </c>
      <c r="L24" s="139">
        <v>1385.6</v>
      </c>
      <c r="M24" s="139">
        <v>1342.9</v>
      </c>
      <c r="N24" s="139">
        <v>1389.7</v>
      </c>
      <c r="O24" s="139">
        <v>1414.5</v>
      </c>
      <c r="P24" s="139">
        <v>1412.4</v>
      </c>
      <c r="Q24" s="139">
        <v>1419.7</v>
      </c>
      <c r="R24" s="139">
        <v>1432.3</v>
      </c>
      <c r="S24" s="139">
        <v>1415.4</v>
      </c>
      <c r="T24" s="139">
        <v>1505.6</v>
      </c>
      <c r="U24" s="139">
        <v>1586.3</v>
      </c>
      <c r="V24" s="139">
        <v>1630.7</v>
      </c>
      <c r="W24" s="139">
        <v>1780.8</v>
      </c>
      <c r="X24" s="139">
        <v>1530.2</v>
      </c>
      <c r="Y24" s="139">
        <v>1622.9</v>
      </c>
      <c r="Z24" s="141">
        <v>1801</v>
      </c>
      <c r="AA24" s="139">
        <v>1998.4</v>
      </c>
      <c r="AB24" s="139">
        <v>2021.5</v>
      </c>
      <c r="AC24" s="139">
        <v>2090.1999999999998</v>
      </c>
    </row>
    <row r="25" spans="2:29" ht="15" x14ac:dyDescent="0.25">
      <c r="B25" s="135" t="s">
        <v>173</v>
      </c>
      <c r="C25" s="138">
        <v>60525.8</v>
      </c>
      <c r="D25" s="138">
        <v>61354.3</v>
      </c>
      <c r="E25" s="138">
        <v>61714.1</v>
      </c>
      <c r="F25" s="138">
        <v>59258.8</v>
      </c>
      <c r="G25" s="138">
        <v>57560.3</v>
      </c>
      <c r="H25" s="138">
        <v>61043.8</v>
      </c>
      <c r="I25" s="138">
        <v>60665.2</v>
      </c>
      <c r="J25" s="138">
        <v>62478.9</v>
      </c>
      <c r="K25" s="138">
        <v>63447.5</v>
      </c>
      <c r="L25" s="138">
        <v>63541.1</v>
      </c>
      <c r="M25" s="138">
        <v>63589.599999999999</v>
      </c>
      <c r="N25" s="138">
        <v>64719.3</v>
      </c>
      <c r="O25" s="138">
        <v>66611.7</v>
      </c>
      <c r="P25" s="138">
        <v>63835.7</v>
      </c>
      <c r="Q25" s="138">
        <v>62094.6</v>
      </c>
      <c r="R25" s="138">
        <v>62946.400000000001</v>
      </c>
      <c r="S25" s="138">
        <v>63155.1</v>
      </c>
      <c r="T25" s="138">
        <v>63989.5</v>
      </c>
      <c r="U25" s="138">
        <v>64854.7</v>
      </c>
      <c r="V25" s="138">
        <v>64430.7</v>
      </c>
      <c r="W25" s="138">
        <v>64153.1</v>
      </c>
      <c r="X25" s="140">
        <v>53265</v>
      </c>
      <c r="Y25" s="138">
        <v>55240.3</v>
      </c>
      <c r="Z25" s="138">
        <v>61524.4</v>
      </c>
      <c r="AA25" s="138">
        <v>64705.7</v>
      </c>
      <c r="AB25" s="138">
        <v>65853.899999999994</v>
      </c>
      <c r="AC25" s="138">
        <v>66770.600000000006</v>
      </c>
    </row>
    <row r="26" spans="2:29" ht="15" x14ac:dyDescent="0.25">
      <c r="B26" s="135" t="s">
        <v>174</v>
      </c>
      <c r="C26" s="139">
        <v>441.6</v>
      </c>
      <c r="D26" s="139">
        <v>473.9</v>
      </c>
      <c r="E26" s="139">
        <v>500.3</v>
      </c>
      <c r="F26" s="139">
        <v>527.5</v>
      </c>
      <c r="G26" s="139">
        <v>552.6</v>
      </c>
      <c r="H26" s="139">
        <v>583.5</v>
      </c>
      <c r="I26" s="139">
        <v>613.70000000000005</v>
      </c>
      <c r="J26" s="139">
        <v>663.8</v>
      </c>
      <c r="K26" s="139">
        <v>692.1</v>
      </c>
      <c r="L26" s="139">
        <v>788.2</v>
      </c>
      <c r="M26" s="139">
        <v>786.8</v>
      </c>
      <c r="N26" s="139">
        <v>841.5</v>
      </c>
      <c r="O26" s="139">
        <v>850.3</v>
      </c>
      <c r="P26" s="139">
        <v>826.6</v>
      </c>
      <c r="Q26" s="139">
        <v>690.1</v>
      </c>
      <c r="R26" s="139">
        <v>679.9</v>
      </c>
      <c r="S26" s="139">
        <v>691.2</v>
      </c>
      <c r="T26" s="139">
        <v>724.3</v>
      </c>
      <c r="U26" s="139">
        <v>755.9</v>
      </c>
      <c r="V26" s="139">
        <v>788.6</v>
      </c>
      <c r="W26" s="139">
        <v>846.3</v>
      </c>
      <c r="X26" s="139">
        <v>678.2</v>
      </c>
      <c r="Y26" s="139">
        <v>793.3</v>
      </c>
      <c r="Z26" s="139">
        <v>917.9</v>
      </c>
      <c r="AA26" s="139">
        <v>928.9</v>
      </c>
      <c r="AB26" s="139">
        <v>958.8</v>
      </c>
      <c r="AC26" s="139">
        <v>983.5</v>
      </c>
    </row>
    <row r="27" spans="2:29" ht="15" x14ac:dyDescent="0.25">
      <c r="B27" s="135" t="s">
        <v>175</v>
      </c>
      <c r="C27" s="138">
        <v>422.7</v>
      </c>
      <c r="D27" s="140">
        <v>473</v>
      </c>
      <c r="E27" s="138">
        <v>471.4</v>
      </c>
      <c r="F27" s="138">
        <v>493.5</v>
      </c>
      <c r="G27" s="138">
        <v>526.9</v>
      </c>
      <c r="H27" s="138">
        <v>610.4</v>
      </c>
      <c r="I27" s="138">
        <v>704.5</v>
      </c>
      <c r="J27" s="138">
        <v>809.8</v>
      </c>
      <c r="K27" s="138">
        <v>982.8</v>
      </c>
      <c r="L27" s="138">
        <v>864.8</v>
      </c>
      <c r="M27" s="140">
        <v>608</v>
      </c>
      <c r="N27" s="138">
        <v>635.20000000000005</v>
      </c>
      <c r="O27" s="138">
        <v>660.3</v>
      </c>
      <c r="P27" s="138">
        <v>758.8</v>
      </c>
      <c r="Q27" s="138">
        <v>792.1</v>
      </c>
      <c r="R27" s="138">
        <v>763.3</v>
      </c>
      <c r="S27" s="138">
        <v>805.2</v>
      </c>
      <c r="T27" s="138">
        <v>849.4</v>
      </c>
      <c r="U27" s="138">
        <v>890.2</v>
      </c>
      <c r="V27" s="138">
        <v>936.9</v>
      </c>
      <c r="W27" s="138">
        <v>925.2</v>
      </c>
      <c r="X27" s="138">
        <v>687.6</v>
      </c>
      <c r="Y27" s="138">
        <v>673.8</v>
      </c>
      <c r="Z27" s="138">
        <v>848.9</v>
      </c>
      <c r="AA27" s="138">
        <v>843.8</v>
      </c>
      <c r="AB27" s="138">
        <v>867.1</v>
      </c>
      <c r="AC27" s="138">
        <v>871.8</v>
      </c>
    </row>
    <row r="28" spans="2:29" ht="15" x14ac:dyDescent="0.25">
      <c r="B28" s="135" t="s">
        <v>176</v>
      </c>
      <c r="C28" s="139">
        <v>762.1</v>
      </c>
      <c r="D28" s="139">
        <v>810.9</v>
      </c>
      <c r="E28" s="139">
        <v>870.9</v>
      </c>
      <c r="F28" s="139">
        <v>1059.7</v>
      </c>
      <c r="G28" s="139">
        <v>1077.7</v>
      </c>
      <c r="H28" s="139">
        <v>1133.5999999999999</v>
      </c>
      <c r="I28" s="139">
        <v>1121.8</v>
      </c>
      <c r="J28" s="139">
        <v>1032.0999999999999</v>
      </c>
      <c r="K28" s="139">
        <v>1018.1</v>
      </c>
      <c r="L28" s="139">
        <v>953.5</v>
      </c>
      <c r="M28" s="139">
        <v>831.9</v>
      </c>
      <c r="N28" s="139">
        <v>767.5</v>
      </c>
      <c r="O28" s="139">
        <v>787.9</v>
      </c>
      <c r="P28" s="139">
        <v>832.5</v>
      </c>
      <c r="Q28" s="139">
        <v>915.2</v>
      </c>
      <c r="R28" s="139">
        <v>972.1</v>
      </c>
      <c r="S28" s="139">
        <v>1000.2</v>
      </c>
      <c r="T28" s="139">
        <v>1018.3</v>
      </c>
      <c r="U28" s="139">
        <v>1033.9000000000001</v>
      </c>
      <c r="V28" s="139">
        <v>1041.2</v>
      </c>
      <c r="W28" s="139">
        <v>1059.2</v>
      </c>
      <c r="X28" s="139">
        <v>936.5</v>
      </c>
      <c r="Y28" s="139">
        <v>960.8</v>
      </c>
      <c r="Z28" s="139">
        <v>1049.3</v>
      </c>
      <c r="AA28" s="139">
        <v>1068.3</v>
      </c>
      <c r="AB28" s="139">
        <v>1116.3</v>
      </c>
      <c r="AC28" s="139">
        <v>1125.7</v>
      </c>
    </row>
    <row r="29" spans="2:29" ht="15" x14ac:dyDescent="0.25">
      <c r="B29" s="135" t="s">
        <v>59</v>
      </c>
      <c r="C29" s="138">
        <v>647.5</v>
      </c>
      <c r="D29" s="138">
        <v>670.5</v>
      </c>
      <c r="E29" s="138">
        <v>663.1</v>
      </c>
      <c r="F29" s="140">
        <v>681</v>
      </c>
      <c r="G29" s="138">
        <v>707.7</v>
      </c>
      <c r="H29" s="138">
        <v>716.1</v>
      </c>
      <c r="I29" s="138">
        <v>758.1</v>
      </c>
      <c r="J29" s="138">
        <v>806.7</v>
      </c>
      <c r="K29" s="138">
        <v>812.1</v>
      </c>
      <c r="L29" s="138">
        <v>844.3</v>
      </c>
      <c r="M29" s="138">
        <v>890.1</v>
      </c>
      <c r="N29" s="138">
        <v>920.7</v>
      </c>
      <c r="O29" s="140">
        <v>932</v>
      </c>
      <c r="P29" s="138">
        <v>948.1</v>
      </c>
      <c r="Q29" s="138">
        <v>968.4</v>
      </c>
      <c r="R29" s="138">
        <v>970.5</v>
      </c>
      <c r="S29" s="140">
        <v>988</v>
      </c>
      <c r="T29" s="138">
        <v>998.2</v>
      </c>
      <c r="U29" s="138">
        <v>1015.1</v>
      </c>
      <c r="V29" s="138">
        <v>999.8</v>
      </c>
      <c r="W29" s="138">
        <v>1041.2</v>
      </c>
      <c r="X29" s="138">
        <v>969.2</v>
      </c>
      <c r="Y29" s="140">
        <v>1121</v>
      </c>
      <c r="Z29" s="138">
        <v>1160.9000000000001</v>
      </c>
      <c r="AA29" s="138">
        <v>1214.5</v>
      </c>
      <c r="AB29" s="140">
        <v>1224</v>
      </c>
      <c r="AC29" s="138">
        <v>1234.2</v>
      </c>
    </row>
    <row r="30" spans="2:29" ht="15" x14ac:dyDescent="0.25">
      <c r="B30" s="135" t="s">
        <v>177</v>
      </c>
      <c r="C30" s="139">
        <v>2126.6</v>
      </c>
      <c r="D30" s="139">
        <v>2168.8000000000002</v>
      </c>
      <c r="E30" s="139">
        <v>2400.8000000000002</v>
      </c>
      <c r="F30" s="139">
        <v>2566.5</v>
      </c>
      <c r="G30" s="139">
        <v>2453.3000000000002</v>
      </c>
      <c r="H30" s="139">
        <v>2417.6999999999998</v>
      </c>
      <c r="I30" s="139">
        <v>2512.8000000000002</v>
      </c>
      <c r="J30" s="139">
        <v>2515.6</v>
      </c>
      <c r="K30" s="139">
        <v>2566.6999999999998</v>
      </c>
      <c r="L30" s="139">
        <v>2603.3000000000002</v>
      </c>
      <c r="M30" s="139">
        <v>2505.4</v>
      </c>
      <c r="N30" s="139">
        <v>2501.6</v>
      </c>
      <c r="O30" s="139">
        <v>2531.4</v>
      </c>
      <c r="P30" s="139">
        <v>2456.3000000000002</v>
      </c>
      <c r="Q30" s="139">
        <v>2520.9</v>
      </c>
      <c r="R30" s="139">
        <v>2587.6</v>
      </c>
      <c r="S30" s="141">
        <v>2652</v>
      </c>
      <c r="T30" s="139">
        <v>2716.2</v>
      </c>
      <c r="U30" s="139">
        <v>2928.8</v>
      </c>
      <c r="V30" s="139">
        <v>3134.6</v>
      </c>
      <c r="W30" s="139">
        <v>3419.6</v>
      </c>
      <c r="X30" s="139">
        <v>3028.6</v>
      </c>
      <c r="Y30" s="139">
        <v>3324.3</v>
      </c>
      <c r="Z30" s="139">
        <v>4059.9</v>
      </c>
      <c r="AA30" s="139">
        <v>3867.4</v>
      </c>
      <c r="AB30" s="139">
        <v>3805.2</v>
      </c>
      <c r="AC30" s="139">
        <v>3932.8</v>
      </c>
    </row>
    <row r="31" spans="2:29" ht="15" x14ac:dyDescent="0.25">
      <c r="B31" s="135" t="s">
        <v>178</v>
      </c>
      <c r="C31" s="137" t="s">
        <v>132</v>
      </c>
      <c r="D31" s="138">
        <v>242.3</v>
      </c>
      <c r="E31" s="138">
        <v>283.3</v>
      </c>
      <c r="F31" s="138">
        <v>314.7</v>
      </c>
      <c r="G31" s="138">
        <v>353.8</v>
      </c>
      <c r="H31" s="138">
        <v>313.2</v>
      </c>
      <c r="I31" s="138">
        <v>438.5</v>
      </c>
      <c r="J31" s="138">
        <v>452.4</v>
      </c>
      <c r="K31" s="138">
        <v>609.1</v>
      </c>
      <c r="L31" s="138">
        <v>892.5</v>
      </c>
      <c r="M31" s="138">
        <v>864.9</v>
      </c>
      <c r="N31" s="138">
        <v>816.3</v>
      </c>
      <c r="O31" s="138">
        <v>789.4</v>
      </c>
      <c r="P31" s="138">
        <v>811.5</v>
      </c>
      <c r="Q31" s="138">
        <v>904.9</v>
      </c>
      <c r="R31" s="138">
        <v>1203.0999999999999</v>
      </c>
      <c r="S31" s="138">
        <v>1230.4000000000001</v>
      </c>
      <c r="T31" s="138">
        <v>1109.8</v>
      </c>
      <c r="U31" s="138">
        <v>1454.1</v>
      </c>
      <c r="V31" s="138">
        <v>1614.8</v>
      </c>
      <c r="W31" s="138">
        <v>1350.8</v>
      </c>
      <c r="X31" s="138">
        <v>1940.4</v>
      </c>
      <c r="Y31" s="138">
        <v>1798.5</v>
      </c>
      <c r="Z31" s="138">
        <v>1504.1</v>
      </c>
      <c r="AA31" s="138">
        <v>1585.9</v>
      </c>
      <c r="AB31" s="138">
        <v>1584.3</v>
      </c>
      <c r="AC31" s="140">
        <v>1619</v>
      </c>
    </row>
    <row r="32" spans="2:29" ht="15" x14ac:dyDescent="0.25">
      <c r="B32" s="135" t="s">
        <v>179</v>
      </c>
      <c r="C32" s="139">
        <v>16362.7</v>
      </c>
      <c r="D32" s="139">
        <v>16881.2</v>
      </c>
      <c r="E32" s="139">
        <v>17139.5</v>
      </c>
      <c r="F32" s="139">
        <v>17247.400000000001</v>
      </c>
      <c r="G32" s="139">
        <v>16885.3</v>
      </c>
      <c r="H32" s="139">
        <v>16882.2</v>
      </c>
      <c r="I32" s="139">
        <v>17159.599999999999</v>
      </c>
      <c r="J32" s="139">
        <v>17716.5</v>
      </c>
      <c r="K32" s="139">
        <v>18396.3</v>
      </c>
      <c r="L32" s="139">
        <v>18507.3</v>
      </c>
      <c r="M32" s="139">
        <v>17989.8</v>
      </c>
      <c r="N32" s="139">
        <v>17916.2</v>
      </c>
      <c r="O32" s="139">
        <v>18118.900000000001</v>
      </c>
      <c r="P32" s="139">
        <v>17871.8</v>
      </c>
      <c r="Q32" s="139">
        <v>17452.2</v>
      </c>
      <c r="R32" s="139">
        <v>17385.599999999999</v>
      </c>
      <c r="S32" s="139">
        <v>17704.400000000001</v>
      </c>
      <c r="T32" s="139">
        <v>18039.3</v>
      </c>
      <c r="U32" s="139">
        <v>18482.099999999999</v>
      </c>
      <c r="V32" s="139">
        <v>19070.2</v>
      </c>
      <c r="W32" s="139">
        <v>19811.599999999999</v>
      </c>
      <c r="X32" s="141">
        <v>15701</v>
      </c>
      <c r="Y32" s="139">
        <v>16452.5</v>
      </c>
      <c r="Z32" s="139">
        <v>20752.8</v>
      </c>
      <c r="AA32" s="139">
        <v>21972.3</v>
      </c>
      <c r="AB32" s="139">
        <v>22448.400000000001</v>
      </c>
      <c r="AC32" s="139">
        <v>22893.3</v>
      </c>
    </row>
    <row r="33" spans="2:29" ht="15" x14ac:dyDescent="0.25">
      <c r="B33" s="135" t="s">
        <v>180</v>
      </c>
      <c r="C33" s="138">
        <v>8560.2999999999993</v>
      </c>
      <c r="D33" s="138">
        <v>8669.4</v>
      </c>
      <c r="E33" s="138">
        <v>8653.5</v>
      </c>
      <c r="F33" s="138">
        <v>8691.5</v>
      </c>
      <c r="G33" s="138">
        <v>8719.7000000000007</v>
      </c>
      <c r="H33" s="138">
        <v>8996.4</v>
      </c>
      <c r="I33" s="138">
        <v>9042.4</v>
      </c>
      <c r="J33" s="138">
        <v>9017.2000000000007</v>
      </c>
      <c r="K33" s="138">
        <v>9397.1</v>
      </c>
      <c r="L33" s="138">
        <v>9545.7000000000007</v>
      </c>
      <c r="M33" s="140">
        <v>9366</v>
      </c>
      <c r="N33" s="138">
        <v>9426.2999999999993</v>
      </c>
      <c r="O33" s="138">
        <v>9535.6</v>
      </c>
      <c r="P33" s="138">
        <v>9480.7000000000007</v>
      </c>
      <c r="Q33" s="138">
        <v>9480.6</v>
      </c>
      <c r="R33" s="138">
        <v>9439.9</v>
      </c>
      <c r="S33" s="140">
        <v>9421</v>
      </c>
      <c r="T33" s="138">
        <v>9258.9</v>
      </c>
      <c r="U33" s="138">
        <v>9448.9</v>
      </c>
      <c r="V33" s="138">
        <v>9557.9</v>
      </c>
      <c r="W33" s="138">
        <v>9582.1</v>
      </c>
      <c r="X33" s="138">
        <v>7835.4</v>
      </c>
      <c r="Y33" s="138">
        <v>8215.7000000000007</v>
      </c>
      <c r="Z33" s="138">
        <v>9922.7000000000007</v>
      </c>
      <c r="AA33" s="138">
        <v>10177.5</v>
      </c>
      <c r="AB33" s="138">
        <v>10266.299999999999</v>
      </c>
      <c r="AC33" s="138">
        <v>10194.6</v>
      </c>
    </row>
    <row r="34" spans="2:29" ht="15" x14ac:dyDescent="0.25">
      <c r="B34" s="135" t="s">
        <v>181</v>
      </c>
      <c r="C34" s="139">
        <v>8067.5</v>
      </c>
      <c r="D34" s="139">
        <v>5714.8</v>
      </c>
      <c r="E34" s="139">
        <v>5694.8</v>
      </c>
      <c r="F34" s="139">
        <v>6171.1</v>
      </c>
      <c r="G34" s="139">
        <v>6137.7</v>
      </c>
      <c r="H34" s="139">
        <v>5852.1</v>
      </c>
      <c r="I34" s="141">
        <v>5984</v>
      </c>
      <c r="J34" s="139">
        <v>6284.3</v>
      </c>
      <c r="K34" s="139">
        <v>6740.3</v>
      </c>
      <c r="L34" s="139">
        <v>7256.4</v>
      </c>
      <c r="M34" s="141">
        <v>7361</v>
      </c>
      <c r="N34" s="139">
        <v>6576.9</v>
      </c>
      <c r="O34" s="139">
        <v>6733.1</v>
      </c>
      <c r="P34" s="139">
        <v>7450.8</v>
      </c>
      <c r="Q34" s="139">
        <v>7437.8</v>
      </c>
      <c r="R34" s="139">
        <v>7644.8</v>
      </c>
      <c r="S34" s="141">
        <v>7898</v>
      </c>
      <c r="T34" s="139">
        <v>7861.1</v>
      </c>
      <c r="U34" s="141">
        <v>8169</v>
      </c>
      <c r="V34" s="139">
        <v>8748.1</v>
      </c>
      <c r="W34" s="139">
        <v>8585.9</v>
      </c>
      <c r="X34" s="139">
        <v>8605.9</v>
      </c>
      <c r="Y34" s="139">
        <v>8172.4</v>
      </c>
      <c r="Z34" s="139">
        <v>8745.7000000000007</v>
      </c>
      <c r="AA34" s="139">
        <v>9637.6</v>
      </c>
      <c r="AB34" s="139">
        <v>10136.6</v>
      </c>
      <c r="AC34" s="139">
        <v>10559.8</v>
      </c>
    </row>
    <row r="35" spans="2:29" ht="15" x14ac:dyDescent="0.25">
      <c r="B35" s="135" t="s">
        <v>65</v>
      </c>
      <c r="C35" s="138">
        <v>3882.1</v>
      </c>
      <c r="D35" s="138">
        <v>4230.1000000000004</v>
      </c>
      <c r="E35" s="138">
        <v>4062.2</v>
      </c>
      <c r="F35" s="138">
        <v>4150.6000000000004</v>
      </c>
      <c r="G35" s="138">
        <v>4189.5</v>
      </c>
      <c r="H35" s="138">
        <v>4226.1000000000004</v>
      </c>
      <c r="I35" s="138">
        <v>4274.1000000000004</v>
      </c>
      <c r="J35" s="140">
        <v>4361</v>
      </c>
      <c r="K35" s="138">
        <v>4585.8</v>
      </c>
      <c r="L35" s="138">
        <v>4887.3999999999996</v>
      </c>
      <c r="M35" s="138">
        <v>4873.3</v>
      </c>
      <c r="N35" s="138">
        <v>4960.5</v>
      </c>
      <c r="O35" s="138">
        <v>4890.3</v>
      </c>
      <c r="P35" s="138">
        <v>4856.3</v>
      </c>
      <c r="Q35" s="138">
        <v>4782.6000000000004</v>
      </c>
      <c r="R35" s="138">
        <v>4904.1000000000004</v>
      </c>
      <c r="S35" s="138">
        <v>5052.8</v>
      </c>
      <c r="T35" s="138">
        <v>5059.3999999999996</v>
      </c>
      <c r="U35" s="138">
        <v>5252.2</v>
      </c>
      <c r="V35" s="138">
        <v>5254.2</v>
      </c>
      <c r="W35" s="138">
        <v>5420.5</v>
      </c>
      <c r="X35" s="140">
        <v>4502</v>
      </c>
      <c r="Y35" s="138">
        <v>4566.3</v>
      </c>
      <c r="Z35" s="138">
        <v>5518.9</v>
      </c>
      <c r="AA35" s="140">
        <v>5878</v>
      </c>
      <c r="AB35" s="138">
        <v>6235.9</v>
      </c>
      <c r="AC35" s="138">
        <v>6405.3</v>
      </c>
    </row>
    <row r="36" spans="2:29" ht="15" x14ac:dyDescent="0.25">
      <c r="B36" s="135" t="s">
        <v>182</v>
      </c>
      <c r="C36" s="139">
        <v>6614.1</v>
      </c>
      <c r="D36" s="139">
        <v>6552.9</v>
      </c>
      <c r="E36" s="139">
        <v>6003.4</v>
      </c>
      <c r="F36" s="139">
        <v>6102.9</v>
      </c>
      <c r="G36" s="139">
        <v>6115.2</v>
      </c>
      <c r="H36" s="139">
        <v>6654.5</v>
      </c>
      <c r="I36" s="141">
        <v>7015</v>
      </c>
      <c r="J36" s="139">
        <v>7938.9</v>
      </c>
      <c r="K36" s="139">
        <v>8271.6</v>
      </c>
      <c r="L36" s="141">
        <v>8316</v>
      </c>
      <c r="M36" s="139">
        <v>8558.2999999999993</v>
      </c>
      <c r="N36" s="139">
        <v>6539.8</v>
      </c>
      <c r="O36" s="139">
        <v>7980.3</v>
      </c>
      <c r="P36" s="139">
        <v>7103.3</v>
      </c>
      <c r="Q36" s="139">
        <v>5812.2</v>
      </c>
      <c r="R36" s="139">
        <v>5878.3</v>
      </c>
      <c r="S36" s="139">
        <v>6357.9</v>
      </c>
      <c r="T36" s="139">
        <v>5728.2</v>
      </c>
      <c r="U36" s="139">
        <v>6624.2</v>
      </c>
      <c r="V36" s="139">
        <v>7016.5</v>
      </c>
      <c r="W36" s="139">
        <v>7144.9</v>
      </c>
      <c r="X36" s="139">
        <v>5688.1</v>
      </c>
      <c r="Y36" s="139">
        <v>5820.4</v>
      </c>
      <c r="Z36" s="139">
        <v>6491.8</v>
      </c>
      <c r="AA36" s="139">
        <v>7690.4</v>
      </c>
      <c r="AB36" s="139">
        <v>8215.6</v>
      </c>
      <c r="AC36" s="139">
        <v>8249.7999999999993</v>
      </c>
    </row>
    <row r="37" spans="2:29" ht="15" x14ac:dyDescent="0.25">
      <c r="B37" s="135" t="s">
        <v>183</v>
      </c>
      <c r="C37" s="140">
        <v>886</v>
      </c>
      <c r="D37" s="138">
        <v>906.2</v>
      </c>
      <c r="E37" s="138">
        <v>905.4</v>
      </c>
      <c r="F37" s="138">
        <v>894.4</v>
      </c>
      <c r="G37" s="138">
        <v>906.3</v>
      </c>
      <c r="H37" s="138">
        <v>936.9</v>
      </c>
      <c r="I37" s="138">
        <v>1001.1</v>
      </c>
      <c r="J37" s="138">
        <v>997.9</v>
      </c>
      <c r="K37" s="138">
        <v>995.7</v>
      </c>
      <c r="L37" s="138">
        <v>1000.6</v>
      </c>
      <c r="M37" s="138">
        <v>968.9</v>
      </c>
      <c r="N37" s="138">
        <v>955.5</v>
      </c>
      <c r="O37" s="138">
        <v>969.4</v>
      </c>
      <c r="P37" s="140">
        <v>938</v>
      </c>
      <c r="Q37" s="138">
        <v>938.5</v>
      </c>
      <c r="R37" s="138">
        <v>928.3</v>
      </c>
      <c r="S37" s="138">
        <v>919.4</v>
      </c>
      <c r="T37" s="138">
        <v>966.2</v>
      </c>
      <c r="U37" s="140">
        <v>986</v>
      </c>
      <c r="V37" s="138">
        <v>1004.6</v>
      </c>
      <c r="W37" s="138">
        <v>1044.8</v>
      </c>
      <c r="X37" s="138">
        <v>879.1</v>
      </c>
      <c r="Y37" s="138">
        <v>938.1</v>
      </c>
      <c r="Z37" s="138">
        <v>1092.8</v>
      </c>
      <c r="AA37" s="138">
        <v>1099.4000000000001</v>
      </c>
      <c r="AB37" s="138">
        <v>1118.2</v>
      </c>
      <c r="AC37" s="138">
        <v>1133.8</v>
      </c>
    </row>
    <row r="38" spans="2:29" ht="15" x14ac:dyDescent="0.25">
      <c r="B38" s="135" t="s">
        <v>184</v>
      </c>
      <c r="C38" s="139">
        <v>2026.8</v>
      </c>
      <c r="D38" s="139">
        <v>1605.1</v>
      </c>
      <c r="E38" s="139">
        <v>1615.1</v>
      </c>
      <c r="F38" s="139">
        <v>1712.8</v>
      </c>
      <c r="G38" s="139">
        <v>1481.9</v>
      </c>
      <c r="H38" s="139">
        <v>1359.7</v>
      </c>
      <c r="I38" s="139">
        <v>1673.3</v>
      </c>
      <c r="J38" s="139">
        <v>1785.6</v>
      </c>
      <c r="K38" s="139">
        <v>2129.4</v>
      </c>
      <c r="L38" s="139">
        <v>1683.1</v>
      </c>
      <c r="M38" s="139">
        <v>2202.1</v>
      </c>
      <c r="N38" s="139">
        <v>2449.5</v>
      </c>
      <c r="O38" s="139">
        <v>2492.3000000000002</v>
      </c>
      <c r="P38" s="141">
        <v>2668</v>
      </c>
      <c r="Q38" s="139">
        <v>2632.5</v>
      </c>
      <c r="R38" s="139">
        <v>2637.2</v>
      </c>
      <c r="S38" s="141">
        <v>2960</v>
      </c>
      <c r="T38" s="139">
        <v>2773.7</v>
      </c>
      <c r="U38" s="139">
        <v>2680.1</v>
      </c>
      <c r="V38" s="139">
        <v>2789.7</v>
      </c>
      <c r="W38" s="139">
        <v>3293.3</v>
      </c>
      <c r="X38" s="139">
        <v>2323.6</v>
      </c>
      <c r="Y38" s="139">
        <v>3270.4</v>
      </c>
      <c r="Z38" s="139">
        <v>2277.5</v>
      </c>
      <c r="AA38" s="139">
        <v>2282.6</v>
      </c>
      <c r="AB38" s="139">
        <v>2178.5</v>
      </c>
      <c r="AC38" s="139">
        <v>2170.4</v>
      </c>
    </row>
    <row r="39" spans="2:29" ht="15" x14ac:dyDescent="0.25">
      <c r="B39" s="135" t="s">
        <v>185</v>
      </c>
      <c r="C39" s="138">
        <v>4917.3999999999996</v>
      </c>
      <c r="D39" s="138">
        <v>5047.8999999999996</v>
      </c>
      <c r="E39" s="140">
        <v>5169</v>
      </c>
      <c r="F39" s="138">
        <v>5241.6000000000004</v>
      </c>
      <c r="G39" s="138">
        <v>5282.7</v>
      </c>
      <c r="H39" s="138">
        <v>5379.5</v>
      </c>
      <c r="I39" s="138">
        <v>5459.5</v>
      </c>
      <c r="J39" s="138">
        <v>5677.4</v>
      </c>
      <c r="K39" s="140">
        <v>5871</v>
      </c>
      <c r="L39" s="138">
        <v>5972.1</v>
      </c>
      <c r="M39" s="138">
        <v>6106.8</v>
      </c>
      <c r="N39" s="138">
        <v>6201.5</v>
      </c>
      <c r="O39" s="138">
        <v>6288.9</v>
      </c>
      <c r="P39" s="138">
        <v>6140.5</v>
      </c>
      <c r="Q39" s="138">
        <v>6019.4</v>
      </c>
      <c r="R39" s="140">
        <v>5930</v>
      </c>
      <c r="S39" s="138">
        <v>5996.3</v>
      </c>
      <c r="T39" s="138">
        <v>6052.1</v>
      </c>
      <c r="U39" s="138">
        <v>6202.6</v>
      </c>
      <c r="V39" s="138">
        <v>6326.8</v>
      </c>
      <c r="W39" s="138">
        <v>6523.6</v>
      </c>
      <c r="X39" s="140">
        <v>6051</v>
      </c>
      <c r="Y39" s="138">
        <v>6219.4</v>
      </c>
      <c r="Z39" s="138">
        <v>6497.3</v>
      </c>
      <c r="AA39" s="138">
        <v>6640.4</v>
      </c>
      <c r="AB39" s="138">
        <v>6520.4</v>
      </c>
      <c r="AC39" s="138">
        <v>6303.6</v>
      </c>
    </row>
    <row r="40" spans="2:29" ht="15" x14ac:dyDescent="0.25">
      <c r="B40" s="135" t="s">
        <v>186</v>
      </c>
      <c r="C40" s="141">
        <v>9521</v>
      </c>
      <c r="D40" s="139">
        <v>9572.7999999999993</v>
      </c>
      <c r="E40" s="139">
        <v>9981.5</v>
      </c>
      <c r="F40" s="139">
        <v>10246.5</v>
      </c>
      <c r="G40" s="139">
        <v>10322.200000000001</v>
      </c>
      <c r="H40" s="139">
        <v>10605.6</v>
      </c>
      <c r="I40" s="141">
        <v>10997</v>
      </c>
      <c r="J40" s="139">
        <v>11324.9</v>
      </c>
      <c r="K40" s="139">
        <v>11484.1</v>
      </c>
      <c r="L40" s="139">
        <v>11508.8</v>
      </c>
      <c r="M40" s="139">
        <v>11225.2</v>
      </c>
      <c r="N40" s="139">
        <v>11534.6</v>
      </c>
      <c r="O40" s="139">
        <v>11755.4</v>
      </c>
      <c r="P40" s="139">
        <v>11679.6</v>
      </c>
      <c r="Q40" s="139">
        <v>11849.9</v>
      </c>
      <c r="R40" s="139">
        <v>11940.6</v>
      </c>
      <c r="S40" s="139">
        <v>12257.7</v>
      </c>
      <c r="T40" s="139">
        <v>12619.7</v>
      </c>
      <c r="U40" s="139">
        <v>12884.4</v>
      </c>
      <c r="V40" s="139">
        <v>12865.1</v>
      </c>
      <c r="W40" s="139">
        <v>13314.4</v>
      </c>
      <c r="X40" s="139">
        <v>11755.7</v>
      </c>
      <c r="Y40" s="139">
        <v>12102.1</v>
      </c>
      <c r="Z40" s="139">
        <v>13901.1</v>
      </c>
      <c r="AA40" s="139">
        <v>14386.7</v>
      </c>
      <c r="AB40" s="139">
        <v>14305.5</v>
      </c>
      <c r="AC40" s="139">
        <v>14416.4</v>
      </c>
    </row>
    <row r="41" spans="2:29" ht="15" x14ac:dyDescent="0.25">
      <c r="B41" s="135" t="s">
        <v>187</v>
      </c>
      <c r="C41" s="138">
        <v>297.60000000000002</v>
      </c>
      <c r="D41" s="138">
        <v>324.3</v>
      </c>
      <c r="E41" s="138">
        <v>332.1</v>
      </c>
      <c r="F41" s="138">
        <v>353.1</v>
      </c>
      <c r="G41" s="138">
        <v>361.2</v>
      </c>
      <c r="H41" s="138">
        <v>387.4</v>
      </c>
      <c r="I41" s="138">
        <v>432.3</v>
      </c>
      <c r="J41" s="138">
        <v>473.6</v>
      </c>
      <c r="K41" s="138">
        <v>531.9</v>
      </c>
      <c r="L41" s="138">
        <v>531.9</v>
      </c>
      <c r="M41" s="138">
        <v>476.7</v>
      </c>
      <c r="N41" s="138">
        <v>478.5</v>
      </c>
      <c r="O41" s="138">
        <v>488.5</v>
      </c>
      <c r="P41" s="138">
        <v>482.4</v>
      </c>
      <c r="Q41" s="138">
        <v>509.1</v>
      </c>
      <c r="R41" s="138">
        <v>515.1</v>
      </c>
      <c r="S41" s="138">
        <v>534.1</v>
      </c>
      <c r="T41" s="138">
        <v>545.1</v>
      </c>
      <c r="U41" s="138">
        <v>551.5</v>
      </c>
      <c r="V41" s="138">
        <v>628.5</v>
      </c>
      <c r="W41" s="138">
        <v>621.79999999999995</v>
      </c>
      <c r="X41" s="138">
        <v>502.1</v>
      </c>
      <c r="Y41" s="138">
        <v>545.79999999999995</v>
      </c>
      <c r="Z41" s="138">
        <v>620.79999999999995</v>
      </c>
      <c r="AA41" s="138">
        <v>695.3</v>
      </c>
      <c r="AB41" s="138">
        <v>676.1</v>
      </c>
      <c r="AC41" s="138">
        <v>719.8</v>
      </c>
    </row>
    <row r="42" spans="2:29" ht="15" x14ac:dyDescent="0.25">
      <c r="B42" s="135" t="s">
        <v>188</v>
      </c>
      <c r="C42" s="139">
        <v>4743.5</v>
      </c>
      <c r="D42" s="139">
        <v>4831.8</v>
      </c>
      <c r="E42" s="139">
        <v>4615.5</v>
      </c>
      <c r="F42" s="139">
        <v>4714.8999999999996</v>
      </c>
      <c r="G42" s="139">
        <v>4587.8999999999996</v>
      </c>
      <c r="H42" s="139">
        <v>4559.3</v>
      </c>
      <c r="I42" s="139">
        <v>4734.8999999999996</v>
      </c>
      <c r="J42" s="139">
        <v>4863.8</v>
      </c>
      <c r="K42" s="139">
        <v>5406.2</v>
      </c>
      <c r="L42" s="139">
        <v>5766.6</v>
      </c>
      <c r="M42" s="139">
        <v>5828.1</v>
      </c>
      <c r="N42" s="139">
        <v>5756.1</v>
      </c>
      <c r="O42" s="139">
        <v>5933.2</v>
      </c>
      <c r="P42" s="139">
        <v>6048.4</v>
      </c>
      <c r="Q42" s="139">
        <v>6233.8</v>
      </c>
      <c r="R42" s="139">
        <v>6359.6</v>
      </c>
      <c r="S42" s="139">
        <v>6320.6</v>
      </c>
      <c r="T42" s="139">
        <v>6107.9</v>
      </c>
      <c r="U42" s="139">
        <v>6091.5</v>
      </c>
      <c r="V42" s="139">
        <v>6285.2</v>
      </c>
      <c r="W42" s="139">
        <v>6283.4</v>
      </c>
      <c r="X42" s="139">
        <v>5428.9</v>
      </c>
      <c r="Y42" s="139">
        <v>5913.4</v>
      </c>
      <c r="Z42" s="139">
        <v>6528.9</v>
      </c>
      <c r="AA42" s="139">
        <v>6766.6</v>
      </c>
      <c r="AB42" s="139">
        <v>6854.6</v>
      </c>
      <c r="AC42" s="139">
        <v>6994.2</v>
      </c>
    </row>
    <row r="43" spans="2:29" ht="11.45" customHeight="1" x14ac:dyDescent="0.25">
      <c r="B43" s="135" t="s">
        <v>189</v>
      </c>
      <c r="C43" s="138">
        <v>11792.5</v>
      </c>
      <c r="D43" s="138">
        <v>12795.5</v>
      </c>
      <c r="E43" s="138">
        <v>12106.7</v>
      </c>
      <c r="F43" s="138">
        <v>14068.7</v>
      </c>
      <c r="G43" s="138">
        <v>12941.2</v>
      </c>
      <c r="H43" s="138">
        <v>14200.1</v>
      </c>
      <c r="I43" s="138">
        <v>13594.3</v>
      </c>
      <c r="J43" s="138">
        <v>15145.9</v>
      </c>
      <c r="K43" s="138">
        <v>14391.8</v>
      </c>
      <c r="L43" s="138">
        <v>15928.6</v>
      </c>
      <c r="M43" s="138">
        <v>14887.8</v>
      </c>
      <c r="N43" s="138">
        <v>16349.6</v>
      </c>
      <c r="O43" s="138">
        <v>14997.8</v>
      </c>
      <c r="P43" s="138">
        <v>15967.1</v>
      </c>
      <c r="Q43" s="138">
        <v>14743.9</v>
      </c>
      <c r="R43" s="140">
        <v>17096</v>
      </c>
      <c r="S43" s="138">
        <v>14209.7</v>
      </c>
      <c r="T43" s="138">
        <v>16884.900000000001</v>
      </c>
      <c r="U43" s="140">
        <v>15240</v>
      </c>
      <c r="V43" s="138">
        <v>17744.400000000001</v>
      </c>
      <c r="W43" s="138">
        <v>16084.2</v>
      </c>
      <c r="X43" s="138">
        <v>13337.9</v>
      </c>
      <c r="Y43" s="138">
        <v>16961.2</v>
      </c>
      <c r="Z43" s="138">
        <v>20107.900000000001</v>
      </c>
      <c r="AA43" s="138">
        <v>18166.7</v>
      </c>
      <c r="AB43" s="138">
        <v>20235.099999999999</v>
      </c>
      <c r="AC43" s="138">
        <v>18409.7</v>
      </c>
    </row>
    <row r="44" spans="2:29" ht="15" x14ac:dyDescent="0.25"/>
    <row r="45" spans="2:29" ht="15" x14ac:dyDescent="0.25">
      <c r="B45" s="1" t="s">
        <v>133</v>
      </c>
    </row>
    <row r="46" spans="2:29" ht="11.45" customHeight="1" x14ac:dyDescent="0.25">
      <c r="B46" s="1" t="s">
        <v>132</v>
      </c>
    </row>
    <row r="47" spans="2:29" ht="11.45" customHeight="1" x14ac:dyDescent="0.25">
      <c r="B47" s="24" t="s">
        <v>134</v>
      </c>
    </row>
    <row r="48" spans="2:29" ht="11.45" customHeight="1" x14ac:dyDescent="0.25">
      <c r="B48" s="24" t="s">
        <v>127</v>
      </c>
    </row>
    <row r="49" spans="1:29" ht="11.45" customHeight="1" x14ac:dyDescent="0.25">
      <c r="B49" s="24" t="s">
        <v>128</v>
      </c>
    </row>
    <row r="50" spans="1:29" ht="11.45" customHeight="1" x14ac:dyDescent="0.25">
      <c r="B50" s="24" t="s">
        <v>143</v>
      </c>
    </row>
    <row r="51" spans="1:29" ht="11.45" customHeight="1" x14ac:dyDescent="0.25">
      <c r="B51" s="23" t="s">
        <v>12</v>
      </c>
    </row>
    <row r="52" spans="1:29" ht="11.45" customHeight="1" x14ac:dyDescent="0.25">
      <c r="B52" s="23" t="s">
        <v>13</v>
      </c>
    </row>
    <row r="53" spans="1:29" ht="11.45" customHeight="1" x14ac:dyDescent="0.25">
      <c r="B53" s="23" t="s">
        <v>14</v>
      </c>
      <c r="G53" s="151" t="s">
        <v>36</v>
      </c>
    </row>
    <row r="54" spans="1:29" ht="11.45" customHeight="1" x14ac:dyDescent="0.25">
      <c r="B54" s="23" t="s">
        <v>15</v>
      </c>
    </row>
    <row r="55" spans="1:29" ht="11.45" customHeight="1" x14ac:dyDescent="0.25">
      <c r="AB55" s="26"/>
      <c r="AC55" s="26"/>
    </row>
    <row r="56" spans="1:29" s="70" customFormat="1" ht="15" x14ac:dyDescent="0.25">
      <c r="A56" s="142"/>
      <c r="B56" s="143" t="s">
        <v>129</v>
      </c>
      <c r="C56" s="142" t="s">
        <v>101</v>
      </c>
      <c r="D56" s="142" t="s">
        <v>102</v>
      </c>
      <c r="E56" s="142" t="s">
        <v>103</v>
      </c>
      <c r="F56" s="142" t="s">
        <v>104</v>
      </c>
      <c r="G56" s="142" t="s">
        <v>105</v>
      </c>
      <c r="H56" s="142" t="s">
        <v>106</v>
      </c>
      <c r="I56" s="142" t="s">
        <v>107</v>
      </c>
      <c r="J56" s="142" t="s">
        <v>108</v>
      </c>
      <c r="K56" s="142" t="s">
        <v>109</v>
      </c>
      <c r="L56" s="142" t="s">
        <v>110</v>
      </c>
      <c r="M56" s="142" t="s">
        <v>111</v>
      </c>
      <c r="N56" s="142" t="s">
        <v>112</v>
      </c>
      <c r="O56" s="142" t="s">
        <v>113</v>
      </c>
      <c r="P56" s="142" t="s">
        <v>114</v>
      </c>
      <c r="Q56" s="142" t="s">
        <v>115</v>
      </c>
      <c r="R56" s="142" t="s">
        <v>116</v>
      </c>
      <c r="S56" s="142" t="s">
        <v>117</v>
      </c>
      <c r="T56" s="142" t="s">
        <v>118</v>
      </c>
      <c r="U56" s="142" t="s">
        <v>119</v>
      </c>
      <c r="V56" s="142" t="s">
        <v>120</v>
      </c>
      <c r="W56" s="142" t="s">
        <v>121</v>
      </c>
      <c r="X56" s="142" t="s">
        <v>122</v>
      </c>
      <c r="Y56" s="142" t="s">
        <v>123</v>
      </c>
      <c r="Z56" s="142" t="s">
        <v>124</v>
      </c>
      <c r="AA56" s="142" t="s">
        <v>125</v>
      </c>
      <c r="AB56" s="142" t="s">
        <v>196</v>
      </c>
      <c r="AC56" s="142" t="s">
        <v>200</v>
      </c>
    </row>
    <row r="57" spans="1:29" ht="11.45" customHeight="1" x14ac:dyDescent="0.25">
      <c r="B57" s="144" t="s">
        <v>130</v>
      </c>
      <c r="C57" s="146" t="s">
        <v>131</v>
      </c>
      <c r="D57" s="146" t="s">
        <v>131</v>
      </c>
      <c r="E57" s="146" t="s">
        <v>131</v>
      </c>
      <c r="F57" s="146" t="s">
        <v>131</v>
      </c>
      <c r="G57" s="146" t="s">
        <v>131</v>
      </c>
      <c r="H57" s="146" t="s">
        <v>131</v>
      </c>
      <c r="I57" s="146" t="s">
        <v>131</v>
      </c>
      <c r="J57" s="146" t="s">
        <v>131</v>
      </c>
      <c r="K57" s="146" t="s">
        <v>131</v>
      </c>
      <c r="L57" s="146" t="s">
        <v>131</v>
      </c>
      <c r="M57" s="146" t="s">
        <v>131</v>
      </c>
      <c r="N57" s="146" t="s">
        <v>131</v>
      </c>
      <c r="O57" s="146" t="s">
        <v>131</v>
      </c>
      <c r="P57" s="146" t="s">
        <v>131</v>
      </c>
      <c r="Q57" s="146" t="s">
        <v>131</v>
      </c>
      <c r="R57" s="146" t="s">
        <v>131</v>
      </c>
      <c r="S57" s="146" t="s">
        <v>131</v>
      </c>
      <c r="T57" s="146" t="s">
        <v>131</v>
      </c>
      <c r="U57" s="146" t="s">
        <v>131</v>
      </c>
      <c r="V57" s="146" t="s">
        <v>131</v>
      </c>
      <c r="W57" s="146" t="s">
        <v>131</v>
      </c>
      <c r="X57" s="146" t="s">
        <v>131</v>
      </c>
      <c r="Y57" s="146" t="s">
        <v>131</v>
      </c>
      <c r="Z57" s="146" t="s">
        <v>131</v>
      </c>
      <c r="AA57" s="146" t="s">
        <v>131</v>
      </c>
      <c r="AB57" s="146" t="s">
        <v>131</v>
      </c>
      <c r="AC57" s="146" t="s">
        <v>131</v>
      </c>
    </row>
    <row r="58" spans="1:29" ht="11.45" customHeight="1" x14ac:dyDescent="0.25">
      <c r="B58" s="145" t="s">
        <v>42</v>
      </c>
      <c r="C58" s="148">
        <v>15539363</v>
      </c>
      <c r="D58" s="148">
        <v>15649901</v>
      </c>
      <c r="E58" s="148">
        <v>15683481</v>
      </c>
      <c r="F58" s="148">
        <v>15730081</v>
      </c>
      <c r="G58" s="148">
        <v>16106865</v>
      </c>
      <c r="H58" s="148">
        <v>16223740</v>
      </c>
      <c r="I58" s="148">
        <v>16426313</v>
      </c>
      <c r="J58" s="148">
        <v>16958111</v>
      </c>
      <c r="K58" s="148">
        <v>17274492</v>
      </c>
      <c r="L58" s="148">
        <v>17494146</v>
      </c>
      <c r="M58" s="148">
        <v>17490398</v>
      </c>
      <c r="N58" s="148">
        <v>17674642</v>
      </c>
      <c r="O58" s="148">
        <v>17655192</v>
      </c>
      <c r="P58" s="148">
        <v>17612566</v>
      </c>
      <c r="Q58" s="148">
        <v>17448887</v>
      </c>
      <c r="R58" s="148">
        <v>17580552</v>
      </c>
      <c r="S58" s="148">
        <v>17769364</v>
      </c>
      <c r="T58" s="148">
        <v>18029736</v>
      </c>
      <c r="U58" s="148">
        <v>18176711</v>
      </c>
      <c r="V58" s="148">
        <v>18344710</v>
      </c>
      <c r="W58" s="148">
        <v>18628142</v>
      </c>
      <c r="X58" s="148">
        <v>16579302</v>
      </c>
      <c r="Y58" s="148">
        <v>17725203</v>
      </c>
      <c r="Z58" s="148">
        <v>18526495</v>
      </c>
      <c r="AA58" s="148">
        <v>18903573</v>
      </c>
      <c r="AB58" s="148">
        <v>19171818</v>
      </c>
      <c r="AC58" s="148">
        <v>19481182</v>
      </c>
    </row>
    <row r="59" spans="1:29" ht="11.45" customHeight="1" x14ac:dyDescent="0.25">
      <c r="B59" s="145" t="s">
        <v>202</v>
      </c>
      <c r="C59" s="147">
        <v>13278163</v>
      </c>
      <c r="D59" s="147">
        <v>13366734</v>
      </c>
      <c r="E59" s="147">
        <v>13455150</v>
      </c>
      <c r="F59" s="147">
        <v>13487373</v>
      </c>
      <c r="G59" s="147">
        <v>13798388</v>
      </c>
      <c r="H59" s="147">
        <v>14021548</v>
      </c>
      <c r="I59" s="147">
        <v>14221245</v>
      </c>
      <c r="J59" s="147">
        <v>14642195</v>
      </c>
      <c r="K59" s="147">
        <v>14932004</v>
      </c>
      <c r="L59" s="147">
        <v>15150476</v>
      </c>
      <c r="M59" s="147">
        <v>15180199</v>
      </c>
      <c r="N59" s="147">
        <v>15309448</v>
      </c>
      <c r="O59" s="147">
        <v>15272348</v>
      </c>
      <c r="P59" s="147">
        <v>15205873</v>
      </c>
      <c r="Q59" s="147">
        <v>15037222</v>
      </c>
      <c r="R59" s="147">
        <v>15092911</v>
      </c>
      <c r="S59" s="147">
        <v>15205925</v>
      </c>
      <c r="T59" s="147">
        <v>15412157</v>
      </c>
      <c r="U59" s="147">
        <v>15525852</v>
      </c>
      <c r="V59" s="147">
        <v>15650068</v>
      </c>
      <c r="W59" s="147">
        <v>15739422</v>
      </c>
      <c r="X59" s="147">
        <v>13832549</v>
      </c>
      <c r="Y59" s="147">
        <v>14700620</v>
      </c>
      <c r="Z59" s="147">
        <v>15416478</v>
      </c>
      <c r="AA59" s="147">
        <v>15795525</v>
      </c>
      <c r="AB59" s="147">
        <v>16024372</v>
      </c>
      <c r="AC59" s="147">
        <v>16291650</v>
      </c>
    </row>
    <row r="60" spans="1:29" ht="11.45" customHeight="1" x14ac:dyDescent="0.25">
      <c r="B60" s="145" t="s">
        <v>44</v>
      </c>
      <c r="C60" s="148">
        <v>292212</v>
      </c>
      <c r="D60" s="148">
        <v>300290</v>
      </c>
      <c r="E60" s="148">
        <v>302774</v>
      </c>
      <c r="F60" s="148">
        <v>306220</v>
      </c>
      <c r="G60" s="148">
        <v>305562</v>
      </c>
      <c r="H60" s="148">
        <v>311184</v>
      </c>
      <c r="I60" s="148">
        <v>313049</v>
      </c>
      <c r="J60" s="148">
        <v>304934</v>
      </c>
      <c r="K60" s="148">
        <v>298005</v>
      </c>
      <c r="L60" s="148">
        <v>299274</v>
      </c>
      <c r="M60" s="148">
        <v>288892</v>
      </c>
      <c r="N60" s="148">
        <v>278570</v>
      </c>
      <c r="O60" s="148">
        <v>272679</v>
      </c>
      <c r="P60" s="148">
        <v>261280</v>
      </c>
      <c r="Q60" s="148">
        <v>256445</v>
      </c>
      <c r="R60" s="148">
        <v>254065</v>
      </c>
      <c r="S60" s="148">
        <v>252907</v>
      </c>
      <c r="T60" s="148">
        <v>254681</v>
      </c>
      <c r="U60" s="148">
        <v>258823</v>
      </c>
      <c r="V60" s="148">
        <v>264098</v>
      </c>
      <c r="W60" s="148">
        <v>268764</v>
      </c>
      <c r="X60" s="148">
        <v>205091</v>
      </c>
      <c r="Y60" s="148">
        <v>243505</v>
      </c>
      <c r="Z60" s="148">
        <v>288194</v>
      </c>
      <c r="AA60" s="148">
        <v>295521</v>
      </c>
      <c r="AB60" s="148">
        <v>297666</v>
      </c>
      <c r="AC60" s="148" t="s">
        <v>132</v>
      </c>
    </row>
    <row r="61" spans="1:29" ht="11.45" customHeight="1" x14ac:dyDescent="0.25">
      <c r="B61" s="145" t="s">
        <v>45</v>
      </c>
      <c r="C61" s="147">
        <v>164078</v>
      </c>
      <c r="D61" s="147">
        <v>100747</v>
      </c>
      <c r="E61" s="147">
        <v>100872</v>
      </c>
      <c r="F61" s="147">
        <v>104517</v>
      </c>
      <c r="G61" s="147">
        <v>152043</v>
      </c>
      <c r="H61" s="147">
        <v>162767</v>
      </c>
      <c r="I61" s="147">
        <v>153013</v>
      </c>
      <c r="J61" s="147">
        <v>156644</v>
      </c>
      <c r="K61" s="147">
        <v>157274</v>
      </c>
      <c r="L61" s="147">
        <v>151621</v>
      </c>
      <c r="M61" s="147">
        <v>155377</v>
      </c>
      <c r="N61" s="147">
        <v>163661</v>
      </c>
      <c r="O61" s="147">
        <v>157867</v>
      </c>
      <c r="P61" s="147">
        <v>156696</v>
      </c>
      <c r="Q61" s="147">
        <v>156092</v>
      </c>
      <c r="R61" s="147">
        <v>157830</v>
      </c>
      <c r="S61" s="147">
        <v>161721</v>
      </c>
      <c r="T61" s="147">
        <v>169154</v>
      </c>
      <c r="U61" s="147">
        <v>181021</v>
      </c>
      <c r="V61" s="147">
        <v>183815</v>
      </c>
      <c r="W61" s="147">
        <v>181008</v>
      </c>
      <c r="X61" s="147">
        <v>171684</v>
      </c>
      <c r="Y61" s="147">
        <v>177885</v>
      </c>
      <c r="Z61" s="147">
        <v>190518</v>
      </c>
      <c r="AA61" s="147">
        <v>208426</v>
      </c>
      <c r="AB61" s="147">
        <v>209950</v>
      </c>
      <c r="AC61" s="147">
        <v>217418</v>
      </c>
    </row>
    <row r="62" spans="1:29" ht="11.45" customHeight="1" x14ac:dyDescent="0.25">
      <c r="B62" s="145" t="s">
        <v>46</v>
      </c>
      <c r="C62" s="148">
        <v>249368</v>
      </c>
      <c r="D62" s="148">
        <v>253074</v>
      </c>
      <c r="E62" s="148">
        <v>242400</v>
      </c>
      <c r="F62" s="148">
        <v>263758</v>
      </c>
      <c r="G62" s="148">
        <v>282633</v>
      </c>
      <c r="H62" s="148">
        <v>289536</v>
      </c>
      <c r="I62" s="148">
        <v>259720</v>
      </c>
      <c r="J62" s="148">
        <v>265637</v>
      </c>
      <c r="K62" s="148">
        <v>277659</v>
      </c>
      <c r="L62" s="148">
        <v>288779</v>
      </c>
      <c r="M62" s="148">
        <v>288956</v>
      </c>
      <c r="N62" s="148">
        <v>298185</v>
      </c>
      <c r="O62" s="148">
        <v>300838</v>
      </c>
      <c r="P62" s="148">
        <v>313015</v>
      </c>
      <c r="Q62" s="148">
        <v>301527</v>
      </c>
      <c r="R62" s="148">
        <v>315472</v>
      </c>
      <c r="S62" s="148">
        <v>318326</v>
      </c>
      <c r="T62" s="148">
        <v>341871</v>
      </c>
      <c r="U62" s="148">
        <v>348824</v>
      </c>
      <c r="V62" s="148">
        <v>355917</v>
      </c>
      <c r="W62" s="148">
        <v>351412</v>
      </c>
      <c r="X62" s="148">
        <v>278577</v>
      </c>
      <c r="Y62" s="148">
        <v>313851</v>
      </c>
      <c r="Z62" s="148">
        <v>332031</v>
      </c>
      <c r="AA62" s="148">
        <v>342095</v>
      </c>
      <c r="AB62" s="148">
        <v>351537</v>
      </c>
      <c r="AC62" s="148">
        <v>361830</v>
      </c>
    </row>
    <row r="63" spans="1:29" ht="11.45" customHeight="1" x14ac:dyDescent="0.25">
      <c r="B63" s="145" t="s">
        <v>47</v>
      </c>
      <c r="C63" s="147">
        <v>172287</v>
      </c>
      <c r="D63" s="147">
        <v>170443</v>
      </c>
      <c r="E63" s="147">
        <v>173779</v>
      </c>
      <c r="F63" s="147">
        <v>175417</v>
      </c>
      <c r="G63" s="147">
        <v>179905</v>
      </c>
      <c r="H63" s="147">
        <v>184866</v>
      </c>
      <c r="I63" s="147">
        <v>189311</v>
      </c>
      <c r="J63" s="147">
        <v>193179</v>
      </c>
      <c r="K63" s="147">
        <v>192800</v>
      </c>
      <c r="L63" s="147">
        <v>195622</v>
      </c>
      <c r="M63" s="147">
        <v>194553</v>
      </c>
      <c r="N63" s="147">
        <v>196825</v>
      </c>
      <c r="O63" s="147">
        <v>199574</v>
      </c>
      <c r="P63" s="147">
        <v>195602</v>
      </c>
      <c r="Q63" s="147">
        <v>194562</v>
      </c>
      <c r="R63" s="147">
        <v>195232</v>
      </c>
      <c r="S63" s="147">
        <v>193087</v>
      </c>
      <c r="T63" s="147">
        <v>194836</v>
      </c>
      <c r="U63" s="147">
        <v>195455</v>
      </c>
      <c r="V63" s="147">
        <v>193584</v>
      </c>
      <c r="W63" s="147">
        <v>196244</v>
      </c>
      <c r="X63" s="147">
        <v>180331</v>
      </c>
      <c r="Y63" s="147">
        <v>191794</v>
      </c>
      <c r="Z63" s="147">
        <v>203905</v>
      </c>
      <c r="AA63" s="147">
        <v>203924</v>
      </c>
      <c r="AB63" s="147">
        <v>205220</v>
      </c>
      <c r="AC63" s="147">
        <v>208662</v>
      </c>
    </row>
    <row r="64" spans="1:29" ht="11.45" customHeight="1" x14ac:dyDescent="0.25">
      <c r="B64" s="145" t="s">
        <v>48</v>
      </c>
      <c r="C64" s="148">
        <v>3201042</v>
      </c>
      <c r="D64" s="148">
        <v>3276201</v>
      </c>
      <c r="E64" s="148">
        <v>3289874</v>
      </c>
      <c r="F64" s="148">
        <v>3265477</v>
      </c>
      <c r="G64" s="148">
        <v>3242908</v>
      </c>
      <c r="H64" s="148">
        <v>3285703</v>
      </c>
      <c r="I64" s="148">
        <v>3293010</v>
      </c>
      <c r="J64" s="148">
        <v>3380193</v>
      </c>
      <c r="K64" s="148">
        <v>3439514</v>
      </c>
      <c r="L64" s="148">
        <v>3463933</v>
      </c>
      <c r="M64" s="148">
        <v>3432920</v>
      </c>
      <c r="N64" s="148">
        <v>3465810</v>
      </c>
      <c r="O64" s="148">
        <v>3434541</v>
      </c>
      <c r="P64" s="148">
        <v>3419166</v>
      </c>
      <c r="Q64" s="148">
        <v>3372355</v>
      </c>
      <c r="R64" s="148">
        <v>3360035</v>
      </c>
      <c r="S64" s="148">
        <v>3363047</v>
      </c>
      <c r="T64" s="148">
        <v>3353800</v>
      </c>
      <c r="U64" s="148">
        <v>3375540</v>
      </c>
      <c r="V64" s="148">
        <v>3353091</v>
      </c>
      <c r="W64" s="148">
        <v>3405718</v>
      </c>
      <c r="X64" s="148">
        <v>3165007</v>
      </c>
      <c r="Y64" s="148">
        <v>3152557</v>
      </c>
      <c r="Z64" s="148">
        <v>3269401</v>
      </c>
      <c r="AA64" s="148">
        <v>3281081</v>
      </c>
      <c r="AB64" s="148">
        <v>3295701</v>
      </c>
      <c r="AC64" s="148">
        <v>3298787</v>
      </c>
    </row>
    <row r="65" spans="2:29" ht="11.45" customHeight="1" x14ac:dyDescent="0.25">
      <c r="B65" s="145" t="s">
        <v>49</v>
      </c>
      <c r="C65" s="147">
        <v>42977</v>
      </c>
      <c r="D65" s="147">
        <v>43808</v>
      </c>
      <c r="E65" s="147">
        <v>47612</v>
      </c>
      <c r="F65" s="147">
        <v>47875</v>
      </c>
      <c r="G65" s="147">
        <v>47053</v>
      </c>
      <c r="H65" s="147">
        <v>49205</v>
      </c>
      <c r="I65" s="147">
        <v>56546</v>
      </c>
      <c r="J65" s="147">
        <v>63935</v>
      </c>
      <c r="K65" s="147">
        <v>64338</v>
      </c>
      <c r="L65" s="147">
        <v>56997</v>
      </c>
      <c r="M65" s="147">
        <v>46328</v>
      </c>
      <c r="N65" s="147">
        <v>44296</v>
      </c>
      <c r="O65" s="147">
        <v>41717</v>
      </c>
      <c r="P65" s="147">
        <v>44631</v>
      </c>
      <c r="Q65" s="147">
        <v>49028</v>
      </c>
      <c r="R65" s="147">
        <v>48855</v>
      </c>
      <c r="S65" s="147">
        <v>52114</v>
      </c>
      <c r="T65" s="147">
        <v>54993</v>
      </c>
      <c r="U65" s="147">
        <v>55861</v>
      </c>
      <c r="V65" s="147">
        <v>52586</v>
      </c>
      <c r="W65" s="147">
        <v>55828</v>
      </c>
      <c r="X65" s="147">
        <v>55410</v>
      </c>
      <c r="Y65" s="147">
        <v>55329</v>
      </c>
      <c r="Z65" s="147">
        <v>54840</v>
      </c>
      <c r="AA65" s="147">
        <v>58980</v>
      </c>
      <c r="AB65" s="147">
        <v>58152</v>
      </c>
      <c r="AC65" s="147">
        <v>58244</v>
      </c>
    </row>
    <row r="66" spans="2:29" ht="11.45" customHeight="1" x14ac:dyDescent="0.25">
      <c r="B66" s="145" t="s">
        <v>50</v>
      </c>
      <c r="C66" s="148">
        <v>137487</v>
      </c>
      <c r="D66" s="148">
        <v>138617</v>
      </c>
      <c r="E66" s="148">
        <v>140146</v>
      </c>
      <c r="F66" s="148">
        <v>146400</v>
      </c>
      <c r="G66" s="148">
        <v>149702</v>
      </c>
      <c r="H66" s="148">
        <v>163195</v>
      </c>
      <c r="I66" s="148">
        <v>164028</v>
      </c>
      <c r="J66" s="148">
        <v>167549</v>
      </c>
      <c r="K66" s="148">
        <v>167748</v>
      </c>
      <c r="L66" s="148">
        <v>170273</v>
      </c>
      <c r="M66" s="148">
        <v>159790</v>
      </c>
      <c r="N66" s="148">
        <v>146354</v>
      </c>
      <c r="O66" s="148">
        <v>148109</v>
      </c>
      <c r="P66" s="148">
        <v>151558</v>
      </c>
      <c r="Q66" s="148">
        <v>154918</v>
      </c>
      <c r="R66" s="148">
        <v>153722</v>
      </c>
      <c r="S66" s="148">
        <v>162877</v>
      </c>
      <c r="T66" s="148">
        <v>176823</v>
      </c>
      <c r="U66" s="148">
        <v>177511</v>
      </c>
      <c r="V66" s="148">
        <v>181860</v>
      </c>
      <c r="W66" s="148">
        <v>180040</v>
      </c>
      <c r="X66" s="148">
        <v>124476</v>
      </c>
      <c r="Y66" s="148">
        <v>139557</v>
      </c>
      <c r="Z66" s="148">
        <v>167136</v>
      </c>
      <c r="AA66" s="148">
        <v>179034</v>
      </c>
      <c r="AB66" s="148">
        <v>177809</v>
      </c>
      <c r="AC66" s="148">
        <v>173883</v>
      </c>
    </row>
    <row r="67" spans="2:29" ht="11.45" customHeight="1" x14ac:dyDescent="0.25">
      <c r="B67" s="145" t="s">
        <v>51</v>
      </c>
      <c r="C67" s="147">
        <v>416870</v>
      </c>
      <c r="D67" s="147">
        <v>407652</v>
      </c>
      <c r="E67" s="147">
        <v>400849</v>
      </c>
      <c r="F67" s="147">
        <v>441099</v>
      </c>
      <c r="G67" s="147">
        <v>455997</v>
      </c>
      <c r="H67" s="147">
        <v>474387</v>
      </c>
      <c r="I67" s="147">
        <v>498762</v>
      </c>
      <c r="J67" s="147">
        <v>503896</v>
      </c>
      <c r="K67" s="147">
        <v>520062</v>
      </c>
      <c r="L67" s="147">
        <v>528740</v>
      </c>
      <c r="M67" s="147">
        <v>521429</v>
      </c>
      <c r="N67" s="147">
        <v>520949</v>
      </c>
      <c r="O67" s="147">
        <v>494770</v>
      </c>
      <c r="P67" s="147">
        <v>460844</v>
      </c>
      <c r="Q67" s="147">
        <v>430702</v>
      </c>
      <c r="R67" s="147">
        <v>448241</v>
      </c>
      <c r="S67" s="147">
        <v>432044</v>
      </c>
      <c r="T67" s="147">
        <v>416512</v>
      </c>
      <c r="U67" s="147">
        <v>424382</v>
      </c>
      <c r="V67" s="147">
        <v>450983</v>
      </c>
      <c r="W67" s="147">
        <v>450654</v>
      </c>
      <c r="X67" s="147">
        <v>354693</v>
      </c>
      <c r="Y67" s="147">
        <v>415940</v>
      </c>
      <c r="Z67" s="147">
        <v>453633</v>
      </c>
      <c r="AA67" s="147">
        <v>466803</v>
      </c>
      <c r="AB67" s="147">
        <v>464320</v>
      </c>
      <c r="AC67" s="147">
        <v>485145</v>
      </c>
    </row>
    <row r="68" spans="2:29" ht="11.45" customHeight="1" x14ac:dyDescent="0.25">
      <c r="B68" s="145" t="s">
        <v>52</v>
      </c>
      <c r="C68" s="148">
        <v>1875159</v>
      </c>
      <c r="D68" s="148">
        <v>1865493</v>
      </c>
      <c r="E68" s="148">
        <v>1953997</v>
      </c>
      <c r="F68" s="148">
        <v>1991802</v>
      </c>
      <c r="G68" s="148">
        <v>2066345</v>
      </c>
      <c r="H68" s="148">
        <v>2153574</v>
      </c>
      <c r="I68" s="148">
        <v>2248449</v>
      </c>
      <c r="J68" s="148">
        <v>2346165</v>
      </c>
      <c r="K68" s="148">
        <v>2403340</v>
      </c>
      <c r="L68" s="148">
        <v>2492908</v>
      </c>
      <c r="M68" s="148">
        <v>2522217</v>
      </c>
      <c r="N68" s="148">
        <v>2506993</v>
      </c>
      <c r="O68" s="148">
        <v>2519770</v>
      </c>
      <c r="P68" s="148">
        <v>2487936</v>
      </c>
      <c r="Q68" s="148">
        <v>2453669</v>
      </c>
      <c r="R68" s="148">
        <v>2420795</v>
      </c>
      <c r="S68" s="148">
        <v>2474777</v>
      </c>
      <c r="T68" s="148">
        <v>2537880</v>
      </c>
      <c r="U68" s="148">
        <v>2602520</v>
      </c>
      <c r="V68" s="148">
        <v>2678727</v>
      </c>
      <c r="W68" s="148">
        <v>2682339</v>
      </c>
      <c r="X68" s="148">
        <v>2301851</v>
      </c>
      <c r="Y68" s="148">
        <v>2496011</v>
      </c>
      <c r="Z68" s="148">
        <v>2639797</v>
      </c>
      <c r="AA68" s="148">
        <v>2703019</v>
      </c>
      <c r="AB68" s="148">
        <v>2661730</v>
      </c>
      <c r="AC68" s="148">
        <v>2722494</v>
      </c>
    </row>
    <row r="69" spans="2:29" ht="11.45" customHeight="1" x14ac:dyDescent="0.25">
      <c r="B69" s="145" t="s">
        <v>53</v>
      </c>
      <c r="C69" s="147">
        <v>2176119</v>
      </c>
      <c r="D69" s="147">
        <v>2144591</v>
      </c>
      <c r="E69" s="147">
        <v>2075572</v>
      </c>
      <c r="F69" s="147">
        <v>1971027</v>
      </c>
      <c r="G69" s="147">
        <v>1918723</v>
      </c>
      <c r="H69" s="147">
        <v>1941493</v>
      </c>
      <c r="I69" s="147">
        <v>1949830</v>
      </c>
      <c r="J69" s="147">
        <v>2035467</v>
      </c>
      <c r="K69" s="147">
        <v>2097743</v>
      </c>
      <c r="L69" s="147">
        <v>2149998</v>
      </c>
      <c r="M69" s="147">
        <v>2173641</v>
      </c>
      <c r="N69" s="147">
        <v>2213078</v>
      </c>
      <c r="O69" s="147">
        <v>2235697</v>
      </c>
      <c r="P69" s="147">
        <v>2229594</v>
      </c>
      <c r="Q69" s="147">
        <v>2217484</v>
      </c>
      <c r="R69" s="147">
        <v>2216452</v>
      </c>
      <c r="S69" s="147">
        <v>2229759</v>
      </c>
      <c r="T69" s="147">
        <v>2257931</v>
      </c>
      <c r="U69" s="147">
        <v>2226976</v>
      </c>
      <c r="V69" s="147">
        <v>2224035</v>
      </c>
      <c r="W69" s="147">
        <v>2252778</v>
      </c>
      <c r="X69" s="147">
        <v>1977252</v>
      </c>
      <c r="Y69" s="147">
        <v>2226131</v>
      </c>
      <c r="Z69" s="147">
        <v>2425518</v>
      </c>
      <c r="AA69" s="147">
        <v>2495293</v>
      </c>
      <c r="AB69" s="147">
        <v>2538046</v>
      </c>
      <c r="AC69" s="147">
        <v>2524921</v>
      </c>
    </row>
    <row r="70" spans="2:29" ht="11.45" customHeight="1" x14ac:dyDescent="0.25">
      <c r="B70" s="145" t="s">
        <v>54</v>
      </c>
      <c r="C70" s="148">
        <v>93059</v>
      </c>
      <c r="D70" s="148">
        <v>89167</v>
      </c>
      <c r="E70" s="148">
        <v>90105</v>
      </c>
      <c r="F70" s="148">
        <v>93896</v>
      </c>
      <c r="G70" s="148">
        <v>99413</v>
      </c>
      <c r="H70" s="148">
        <v>104514</v>
      </c>
      <c r="I70" s="148">
        <v>107961</v>
      </c>
      <c r="J70" s="148">
        <v>111211</v>
      </c>
      <c r="K70" s="148">
        <v>116588</v>
      </c>
      <c r="L70" s="148">
        <v>121139</v>
      </c>
      <c r="M70" s="148">
        <v>129902</v>
      </c>
      <c r="N70" s="148">
        <v>124863</v>
      </c>
      <c r="O70" s="148">
        <v>117489</v>
      </c>
      <c r="P70" s="148">
        <v>143822</v>
      </c>
      <c r="Q70" s="148">
        <v>137341</v>
      </c>
      <c r="R70" s="148">
        <v>127327</v>
      </c>
      <c r="S70" s="148">
        <v>137466</v>
      </c>
      <c r="T70" s="148">
        <v>156796</v>
      </c>
      <c r="U70" s="148">
        <v>148519</v>
      </c>
      <c r="V70" s="148">
        <v>149709</v>
      </c>
      <c r="W70" s="148">
        <v>139660</v>
      </c>
      <c r="X70" s="148">
        <v>131721</v>
      </c>
      <c r="Y70" s="148">
        <v>149038</v>
      </c>
      <c r="Z70" s="148">
        <v>148404</v>
      </c>
      <c r="AA70" s="148">
        <v>157740</v>
      </c>
      <c r="AB70" s="148">
        <v>158983</v>
      </c>
      <c r="AC70" s="148">
        <v>162522</v>
      </c>
    </row>
    <row r="71" spans="2:29" ht="11.45" customHeight="1" x14ac:dyDescent="0.25">
      <c r="B71" s="145" t="s">
        <v>55</v>
      </c>
      <c r="C71" s="147">
        <v>3227388</v>
      </c>
      <c r="D71" s="147">
        <v>3346731</v>
      </c>
      <c r="E71" s="147">
        <v>3383056</v>
      </c>
      <c r="F71" s="147">
        <v>3430449</v>
      </c>
      <c r="G71" s="147">
        <v>3631599</v>
      </c>
      <c r="H71" s="147">
        <v>3603604</v>
      </c>
      <c r="I71" s="147">
        <v>3612190</v>
      </c>
      <c r="J71" s="147">
        <v>3726397</v>
      </c>
      <c r="K71" s="147">
        <v>3730867</v>
      </c>
      <c r="L71" s="147">
        <v>3734072</v>
      </c>
      <c r="M71" s="147">
        <v>3736771</v>
      </c>
      <c r="N71" s="147">
        <v>3835395</v>
      </c>
      <c r="O71" s="147">
        <v>3825536</v>
      </c>
      <c r="P71" s="147">
        <v>3835991</v>
      </c>
      <c r="Q71" s="147">
        <v>3801587</v>
      </c>
      <c r="R71" s="147">
        <v>3875674</v>
      </c>
      <c r="S71" s="147">
        <v>3904735</v>
      </c>
      <c r="T71" s="147">
        <v>3925713</v>
      </c>
      <c r="U71" s="147">
        <v>3911062</v>
      </c>
      <c r="V71" s="147">
        <v>3895977</v>
      </c>
      <c r="W71" s="147">
        <v>3839494</v>
      </c>
      <c r="X71" s="147">
        <v>3330927</v>
      </c>
      <c r="Y71" s="147">
        <v>3573974</v>
      </c>
      <c r="Z71" s="147">
        <v>3569614</v>
      </c>
      <c r="AA71" s="147">
        <v>3644140</v>
      </c>
      <c r="AB71" s="147">
        <v>3814884</v>
      </c>
      <c r="AC71" s="147">
        <v>3982098</v>
      </c>
    </row>
    <row r="72" spans="2:29" ht="11.45" customHeight="1" x14ac:dyDescent="0.25">
      <c r="B72" s="145" t="s">
        <v>56</v>
      </c>
      <c r="C72" s="148">
        <v>36308</v>
      </c>
      <c r="D72" s="148">
        <v>38254</v>
      </c>
      <c r="E72" s="148">
        <v>42660</v>
      </c>
      <c r="F72" s="148">
        <v>44278</v>
      </c>
      <c r="G72" s="148">
        <v>48816</v>
      </c>
      <c r="H72" s="148">
        <v>54010</v>
      </c>
      <c r="I72" s="148">
        <v>57699</v>
      </c>
      <c r="J72" s="148">
        <v>61005</v>
      </c>
      <c r="K72" s="148">
        <v>65668</v>
      </c>
      <c r="L72" s="148">
        <v>72821</v>
      </c>
      <c r="M72" s="148">
        <v>77147</v>
      </c>
      <c r="N72" s="148">
        <v>82487</v>
      </c>
      <c r="O72" s="148">
        <v>84676</v>
      </c>
      <c r="P72" s="148">
        <v>82183</v>
      </c>
      <c r="Q72" s="148">
        <v>72769</v>
      </c>
      <c r="R72" s="148">
        <v>68261</v>
      </c>
      <c r="S72" s="148">
        <v>68368</v>
      </c>
      <c r="T72" s="148">
        <v>71192</v>
      </c>
      <c r="U72" s="148">
        <v>73187</v>
      </c>
      <c r="V72" s="148">
        <v>77773</v>
      </c>
      <c r="W72" s="148">
        <v>82796</v>
      </c>
      <c r="X72" s="148">
        <v>77655</v>
      </c>
      <c r="Y72" s="148">
        <v>83179</v>
      </c>
      <c r="Z72" s="148">
        <v>86731</v>
      </c>
      <c r="AA72" s="148">
        <v>91480</v>
      </c>
      <c r="AB72" s="148">
        <v>92719</v>
      </c>
      <c r="AC72" s="148">
        <v>93797</v>
      </c>
    </row>
    <row r="73" spans="2:29" ht="11.45" customHeight="1" x14ac:dyDescent="0.25">
      <c r="B73" s="145" t="s">
        <v>57</v>
      </c>
      <c r="C73" s="147">
        <v>79706</v>
      </c>
      <c r="D73" s="147">
        <v>79779</v>
      </c>
      <c r="E73" s="147">
        <v>76218</v>
      </c>
      <c r="F73" s="147">
        <v>79474</v>
      </c>
      <c r="G73" s="147">
        <v>83853</v>
      </c>
      <c r="H73" s="147">
        <v>79269</v>
      </c>
      <c r="I73" s="147">
        <v>96559</v>
      </c>
      <c r="J73" s="147">
        <v>95507</v>
      </c>
      <c r="K73" s="147">
        <v>99327</v>
      </c>
      <c r="L73" s="147">
        <v>92052</v>
      </c>
      <c r="M73" s="147">
        <v>88614</v>
      </c>
      <c r="N73" s="147">
        <v>81362</v>
      </c>
      <c r="O73" s="147">
        <v>81690</v>
      </c>
      <c r="P73" s="147">
        <v>82425</v>
      </c>
      <c r="Q73" s="147">
        <v>84569</v>
      </c>
      <c r="R73" s="147">
        <v>81136</v>
      </c>
      <c r="S73" s="147">
        <v>81212</v>
      </c>
      <c r="T73" s="147">
        <v>85695</v>
      </c>
      <c r="U73" s="147">
        <v>84246</v>
      </c>
      <c r="V73" s="147">
        <v>85078</v>
      </c>
      <c r="W73" s="147">
        <v>98995</v>
      </c>
      <c r="X73" s="147">
        <v>84376</v>
      </c>
      <c r="Y73" s="147">
        <v>76272</v>
      </c>
      <c r="Z73" s="147">
        <v>76333</v>
      </c>
      <c r="AA73" s="147">
        <v>81449</v>
      </c>
      <c r="AB73" s="147">
        <v>80289</v>
      </c>
      <c r="AC73" s="147">
        <v>85664</v>
      </c>
    </row>
    <row r="74" spans="2:29" ht="11.45" customHeight="1" x14ac:dyDescent="0.25">
      <c r="B74" s="145" t="s">
        <v>58</v>
      </c>
      <c r="C74" s="148">
        <v>72987</v>
      </c>
      <c r="D74" s="148">
        <v>74638</v>
      </c>
      <c r="E74" s="148">
        <v>79485</v>
      </c>
      <c r="F74" s="148">
        <v>82913</v>
      </c>
      <c r="G74" s="148">
        <v>87207</v>
      </c>
      <c r="H74" s="148">
        <v>88872</v>
      </c>
      <c r="I74" s="148">
        <v>93852</v>
      </c>
      <c r="J74" s="148">
        <v>96079</v>
      </c>
      <c r="K74" s="148">
        <v>97593</v>
      </c>
      <c r="L74" s="148">
        <v>99066</v>
      </c>
      <c r="M74" s="148">
        <v>97768</v>
      </c>
      <c r="N74" s="148">
        <v>87688</v>
      </c>
      <c r="O74" s="148">
        <v>91764</v>
      </c>
      <c r="P74" s="148">
        <v>93703</v>
      </c>
      <c r="Q74" s="148">
        <v>96750</v>
      </c>
      <c r="R74" s="148">
        <v>98610</v>
      </c>
      <c r="S74" s="148">
        <v>99629</v>
      </c>
      <c r="T74" s="148">
        <v>107943</v>
      </c>
      <c r="U74" s="148">
        <v>106846</v>
      </c>
      <c r="V74" s="148">
        <v>109938</v>
      </c>
      <c r="W74" s="148">
        <v>106752</v>
      </c>
      <c r="X74" s="148">
        <v>96694</v>
      </c>
      <c r="Y74" s="148">
        <v>99929</v>
      </c>
      <c r="Z74" s="148">
        <v>115345</v>
      </c>
      <c r="AA74" s="148">
        <v>112296</v>
      </c>
      <c r="AB74" s="148">
        <v>118061</v>
      </c>
      <c r="AC74" s="148">
        <v>124697</v>
      </c>
    </row>
    <row r="75" spans="2:29" ht="11.45" customHeight="1" x14ac:dyDescent="0.25">
      <c r="B75" s="145" t="s">
        <v>59</v>
      </c>
      <c r="C75" s="147">
        <v>15783</v>
      </c>
      <c r="D75" s="147">
        <v>15919</v>
      </c>
      <c r="E75" s="147">
        <v>16627</v>
      </c>
      <c r="F75" s="147">
        <v>17053</v>
      </c>
      <c r="G75" s="147">
        <v>17487</v>
      </c>
      <c r="H75" s="147">
        <v>17930</v>
      </c>
      <c r="I75" s="147">
        <v>18438</v>
      </c>
      <c r="J75" s="147">
        <v>19465</v>
      </c>
      <c r="K75" s="147">
        <v>19852</v>
      </c>
      <c r="L75" s="147">
        <v>20647</v>
      </c>
      <c r="M75" s="147">
        <v>21260</v>
      </c>
      <c r="N75" s="147">
        <v>21887</v>
      </c>
      <c r="O75" s="147">
        <v>22636</v>
      </c>
      <c r="P75" s="147">
        <v>23164</v>
      </c>
      <c r="Q75" s="147">
        <v>23572</v>
      </c>
      <c r="R75" s="147">
        <v>24467</v>
      </c>
      <c r="S75" s="147">
        <v>24851</v>
      </c>
      <c r="T75" s="147">
        <v>25326</v>
      </c>
      <c r="U75" s="147">
        <v>26007</v>
      </c>
      <c r="V75" s="147">
        <v>26803</v>
      </c>
      <c r="W75" s="147">
        <v>27279</v>
      </c>
      <c r="X75" s="147">
        <v>24891</v>
      </c>
      <c r="Y75" s="147">
        <v>28124</v>
      </c>
      <c r="Z75" s="147">
        <v>29433</v>
      </c>
      <c r="AA75" s="147">
        <v>30029</v>
      </c>
      <c r="AB75" s="147">
        <v>31057</v>
      </c>
      <c r="AC75" s="147">
        <v>32040</v>
      </c>
    </row>
    <row r="76" spans="2:29" ht="11.45" customHeight="1" x14ac:dyDescent="0.25">
      <c r="B76" s="145" t="s">
        <v>60</v>
      </c>
      <c r="C76" s="148">
        <v>306380</v>
      </c>
      <c r="D76" s="148">
        <v>289415</v>
      </c>
      <c r="E76" s="148">
        <v>283993</v>
      </c>
      <c r="F76" s="148">
        <v>277686</v>
      </c>
      <c r="G76" s="148">
        <v>302218</v>
      </c>
      <c r="H76" s="148">
        <v>304233</v>
      </c>
      <c r="I76" s="148">
        <v>299894</v>
      </c>
      <c r="J76" s="148">
        <v>297681</v>
      </c>
      <c r="K76" s="148">
        <v>320878</v>
      </c>
      <c r="L76" s="148">
        <v>297871</v>
      </c>
      <c r="M76" s="148">
        <v>266705</v>
      </c>
      <c r="N76" s="148">
        <v>264739</v>
      </c>
      <c r="O76" s="148">
        <v>271352</v>
      </c>
      <c r="P76" s="148">
        <v>265276</v>
      </c>
      <c r="Q76" s="148">
        <v>280730</v>
      </c>
      <c r="R76" s="148">
        <v>301524</v>
      </c>
      <c r="S76" s="148">
        <v>322246</v>
      </c>
      <c r="T76" s="148">
        <v>318636</v>
      </c>
      <c r="U76" s="148">
        <v>322937</v>
      </c>
      <c r="V76" s="148">
        <v>337025</v>
      </c>
      <c r="W76" s="148">
        <v>346859</v>
      </c>
      <c r="X76" s="148">
        <v>321070</v>
      </c>
      <c r="Y76" s="148">
        <v>349774</v>
      </c>
      <c r="Z76" s="148">
        <v>372774</v>
      </c>
      <c r="AA76" s="148">
        <v>370204</v>
      </c>
      <c r="AB76" s="148">
        <v>376500</v>
      </c>
      <c r="AC76" s="148">
        <v>375173</v>
      </c>
    </row>
    <row r="77" spans="2:29" ht="11.45" customHeight="1" x14ac:dyDescent="0.25">
      <c r="B77" s="145" t="s">
        <v>61</v>
      </c>
      <c r="C77" s="149">
        <v>12955</v>
      </c>
      <c r="D77" s="149">
        <v>13344</v>
      </c>
      <c r="E77" s="147">
        <v>13417</v>
      </c>
      <c r="F77" s="147">
        <v>14079</v>
      </c>
      <c r="G77" s="147">
        <v>14211</v>
      </c>
      <c r="H77" s="147">
        <v>14042</v>
      </c>
      <c r="I77" s="147">
        <v>15230</v>
      </c>
      <c r="J77" s="147">
        <v>16251</v>
      </c>
      <c r="K77" s="147">
        <v>17923</v>
      </c>
      <c r="L77" s="147">
        <v>18541</v>
      </c>
      <c r="M77" s="147">
        <v>18752</v>
      </c>
      <c r="N77" s="147">
        <v>19237</v>
      </c>
      <c r="O77" s="147">
        <v>19518</v>
      </c>
      <c r="P77" s="147">
        <v>20791</v>
      </c>
      <c r="Q77" s="147">
        <v>21705</v>
      </c>
      <c r="R77" s="147">
        <v>22369</v>
      </c>
      <c r="S77" s="147">
        <v>24140</v>
      </c>
      <c r="T77" s="147">
        <v>27326</v>
      </c>
      <c r="U77" s="147">
        <v>28549</v>
      </c>
      <c r="V77" s="147">
        <v>33783</v>
      </c>
      <c r="W77" s="147">
        <v>36495</v>
      </c>
      <c r="X77" s="147">
        <v>35842</v>
      </c>
      <c r="Y77" s="147">
        <v>36980</v>
      </c>
      <c r="Z77" s="147">
        <v>39256</v>
      </c>
      <c r="AA77" s="147">
        <v>41133</v>
      </c>
      <c r="AB77" s="147">
        <v>40933</v>
      </c>
      <c r="AC77" s="147">
        <v>43526</v>
      </c>
    </row>
    <row r="78" spans="2:29" ht="11.45" customHeight="1" x14ac:dyDescent="0.25">
      <c r="B78" s="145" t="s">
        <v>62</v>
      </c>
      <c r="C78" s="148">
        <v>465535</v>
      </c>
      <c r="D78" s="148">
        <v>464482</v>
      </c>
      <c r="E78" s="148">
        <v>480634</v>
      </c>
      <c r="F78" s="148">
        <v>470582</v>
      </c>
      <c r="G78" s="148">
        <v>474433</v>
      </c>
      <c r="H78" s="148">
        <v>487427</v>
      </c>
      <c r="I78" s="148">
        <v>498408</v>
      </c>
      <c r="J78" s="148">
        <v>503925</v>
      </c>
      <c r="K78" s="148">
        <v>547321</v>
      </c>
      <c r="L78" s="148">
        <v>572430</v>
      </c>
      <c r="M78" s="148">
        <v>589976</v>
      </c>
      <c r="N78" s="148">
        <v>593546</v>
      </c>
      <c r="O78" s="148">
        <v>603087</v>
      </c>
      <c r="P78" s="148">
        <v>597539</v>
      </c>
      <c r="Q78" s="148">
        <v>603434</v>
      </c>
      <c r="R78" s="148">
        <v>604342</v>
      </c>
      <c r="S78" s="148">
        <v>598712</v>
      </c>
      <c r="T78" s="148">
        <v>628742</v>
      </c>
      <c r="U78" s="148">
        <v>651806</v>
      </c>
      <c r="V78" s="148">
        <v>663068</v>
      </c>
      <c r="W78" s="148">
        <v>688701</v>
      </c>
      <c r="X78" s="148">
        <v>607621</v>
      </c>
      <c r="Y78" s="148">
        <v>655079</v>
      </c>
      <c r="Z78" s="148">
        <v>690299</v>
      </c>
      <c r="AA78" s="148">
        <v>712402</v>
      </c>
      <c r="AB78" s="148">
        <v>730321</v>
      </c>
      <c r="AC78" s="148">
        <v>726653</v>
      </c>
    </row>
    <row r="79" spans="2:29" ht="11.45" customHeight="1" x14ac:dyDescent="0.25">
      <c r="B79" s="145" t="s">
        <v>63</v>
      </c>
      <c r="C79" s="147">
        <v>252453</v>
      </c>
      <c r="D79" s="147">
        <v>249312</v>
      </c>
      <c r="E79" s="147">
        <v>247682</v>
      </c>
      <c r="F79" s="147">
        <v>253998</v>
      </c>
      <c r="G79" s="147">
        <v>253153</v>
      </c>
      <c r="H79" s="147">
        <v>262154</v>
      </c>
      <c r="I79" s="147">
        <v>259441</v>
      </c>
      <c r="J79" s="147">
        <v>256089</v>
      </c>
      <c r="K79" s="147">
        <v>263522</v>
      </c>
      <c r="L79" s="147">
        <v>266720</v>
      </c>
      <c r="M79" s="147">
        <v>275079</v>
      </c>
      <c r="N79" s="147">
        <v>271385</v>
      </c>
      <c r="O79" s="147">
        <v>270807</v>
      </c>
      <c r="P79" s="147">
        <v>276498</v>
      </c>
      <c r="Q79" s="147">
        <v>272569</v>
      </c>
      <c r="R79" s="147">
        <v>279726</v>
      </c>
      <c r="S79" s="147">
        <v>276386</v>
      </c>
      <c r="T79" s="147">
        <v>281795</v>
      </c>
      <c r="U79" s="147">
        <v>295959</v>
      </c>
      <c r="V79" s="147">
        <v>309403</v>
      </c>
      <c r="W79" s="147">
        <v>316311</v>
      </c>
      <c r="X79" s="147">
        <v>257011</v>
      </c>
      <c r="Y79" s="147">
        <v>257740</v>
      </c>
      <c r="Z79" s="147">
        <v>280163</v>
      </c>
      <c r="AA79" s="147">
        <v>293990</v>
      </c>
      <c r="AB79" s="147">
        <v>294770</v>
      </c>
      <c r="AC79" s="147">
        <v>299125</v>
      </c>
    </row>
    <row r="80" spans="2:29" ht="11.45" customHeight="1" x14ac:dyDescent="0.25">
      <c r="B80" s="145" t="s">
        <v>64</v>
      </c>
      <c r="C80" s="150">
        <v>775591</v>
      </c>
      <c r="D80" s="148">
        <v>775100</v>
      </c>
      <c r="E80" s="148">
        <v>735891</v>
      </c>
      <c r="F80" s="148">
        <v>750718</v>
      </c>
      <c r="G80" s="148">
        <v>767203</v>
      </c>
      <c r="H80" s="148">
        <v>735817</v>
      </c>
      <c r="I80" s="148">
        <v>748154</v>
      </c>
      <c r="J80" s="148">
        <v>842005</v>
      </c>
      <c r="K80" s="148">
        <v>830121</v>
      </c>
      <c r="L80" s="148">
        <v>872900</v>
      </c>
      <c r="M80" s="148">
        <v>880002</v>
      </c>
      <c r="N80" s="148">
        <v>897073</v>
      </c>
      <c r="O80" s="148">
        <v>867679</v>
      </c>
      <c r="P80" s="148">
        <v>869726</v>
      </c>
      <c r="Q80" s="148">
        <v>878384</v>
      </c>
      <c r="R80" s="148">
        <v>887930</v>
      </c>
      <c r="S80" s="148">
        <v>911142</v>
      </c>
      <c r="T80" s="148">
        <v>924835</v>
      </c>
      <c r="U80" s="148">
        <v>951688</v>
      </c>
      <c r="V80" s="148">
        <v>973260</v>
      </c>
      <c r="W80" s="148">
        <v>1129972</v>
      </c>
      <c r="X80" s="148">
        <v>1170181</v>
      </c>
      <c r="Y80" s="148">
        <v>1389352</v>
      </c>
      <c r="Z80" s="148">
        <v>1420573</v>
      </c>
      <c r="AA80" s="148">
        <v>1414034</v>
      </c>
      <c r="AB80" s="148">
        <v>1449993</v>
      </c>
      <c r="AC80" s="148">
        <v>1469814</v>
      </c>
    </row>
    <row r="81" spans="1:29" ht="11.45" customHeight="1" x14ac:dyDescent="0.25">
      <c r="B81" s="145" t="s">
        <v>65</v>
      </c>
      <c r="C81" s="147">
        <v>425763</v>
      </c>
      <c r="D81" s="147">
        <v>429906</v>
      </c>
      <c r="E81" s="147">
        <v>429789</v>
      </c>
      <c r="F81" s="147">
        <v>437180</v>
      </c>
      <c r="G81" s="147">
        <v>449192</v>
      </c>
      <c r="H81" s="147">
        <v>457044</v>
      </c>
      <c r="I81" s="147">
        <v>464456</v>
      </c>
      <c r="J81" s="147">
        <v>476797</v>
      </c>
      <c r="K81" s="147">
        <v>504093</v>
      </c>
      <c r="L81" s="147">
        <v>505007</v>
      </c>
      <c r="M81" s="147">
        <v>495395</v>
      </c>
      <c r="N81" s="147">
        <v>500306</v>
      </c>
      <c r="O81" s="147">
        <v>491530</v>
      </c>
      <c r="P81" s="147">
        <v>471859</v>
      </c>
      <c r="Q81" s="147">
        <v>462240</v>
      </c>
      <c r="R81" s="147">
        <v>472799</v>
      </c>
      <c r="S81" s="147">
        <v>477693</v>
      </c>
      <c r="T81" s="147">
        <v>488976</v>
      </c>
      <c r="U81" s="147">
        <v>502666</v>
      </c>
      <c r="V81" s="147">
        <v>512193</v>
      </c>
      <c r="W81" s="147">
        <v>524829</v>
      </c>
      <c r="X81" s="147">
        <v>466883</v>
      </c>
      <c r="Y81" s="147">
        <v>466660</v>
      </c>
      <c r="Z81" s="147">
        <v>506530</v>
      </c>
      <c r="AA81" s="147">
        <v>544339</v>
      </c>
      <c r="AB81" s="147">
        <v>553011</v>
      </c>
      <c r="AC81" s="147">
        <v>559577</v>
      </c>
    </row>
    <row r="82" spans="1:29" ht="11.45" customHeight="1" x14ac:dyDescent="0.25">
      <c r="B82" s="145" t="s">
        <v>66</v>
      </c>
      <c r="C82" s="148">
        <v>468255</v>
      </c>
      <c r="D82" s="148">
        <v>472415</v>
      </c>
      <c r="E82" s="148">
        <v>465478</v>
      </c>
      <c r="F82" s="148">
        <v>444398</v>
      </c>
      <c r="G82" s="148">
        <v>452697</v>
      </c>
      <c r="H82" s="148">
        <v>351800</v>
      </c>
      <c r="I82" s="148">
        <v>368510</v>
      </c>
      <c r="J82" s="148">
        <v>367125</v>
      </c>
      <c r="K82" s="148">
        <v>379680</v>
      </c>
      <c r="L82" s="148">
        <v>361628</v>
      </c>
      <c r="M82" s="148">
        <v>341892</v>
      </c>
      <c r="N82" s="148">
        <v>365833</v>
      </c>
      <c r="O82" s="148">
        <v>401611</v>
      </c>
      <c r="P82" s="148">
        <v>407415</v>
      </c>
      <c r="Q82" s="148">
        <v>397571</v>
      </c>
      <c r="R82" s="148">
        <v>419043</v>
      </c>
      <c r="S82" s="148">
        <v>441338</v>
      </c>
      <c r="T82" s="148">
        <v>454882</v>
      </c>
      <c r="U82" s="148">
        <v>446935</v>
      </c>
      <c r="V82" s="148">
        <v>440396</v>
      </c>
      <c r="W82" s="148">
        <v>470793</v>
      </c>
      <c r="X82" s="148">
        <v>420084</v>
      </c>
      <c r="Y82" s="148">
        <v>408243</v>
      </c>
      <c r="Z82" s="148">
        <v>399105</v>
      </c>
      <c r="AA82" s="148">
        <v>383611</v>
      </c>
      <c r="AB82" s="148">
        <v>371466</v>
      </c>
      <c r="AC82" s="148">
        <v>387373</v>
      </c>
    </row>
    <row r="83" spans="1:29" ht="11.45" customHeight="1" x14ac:dyDescent="0.25">
      <c r="B83" s="145" t="s">
        <v>67</v>
      </c>
      <c r="C83" s="147">
        <v>45534</v>
      </c>
      <c r="D83" s="147">
        <v>45065</v>
      </c>
      <c r="E83" s="147">
        <v>46144</v>
      </c>
      <c r="F83" s="147">
        <v>46788</v>
      </c>
      <c r="G83" s="147">
        <v>48648</v>
      </c>
      <c r="H83" s="147">
        <v>49434</v>
      </c>
      <c r="I83" s="147">
        <v>47995</v>
      </c>
      <c r="J83" s="147">
        <v>47315</v>
      </c>
      <c r="K83" s="147">
        <v>48338</v>
      </c>
      <c r="L83" s="147">
        <v>51475</v>
      </c>
      <c r="M83" s="147">
        <v>53051</v>
      </c>
      <c r="N83" s="147">
        <v>53812</v>
      </c>
      <c r="O83" s="147">
        <v>52075</v>
      </c>
      <c r="P83" s="147">
        <v>53453</v>
      </c>
      <c r="Q83" s="147">
        <v>56418</v>
      </c>
      <c r="R83" s="147">
        <v>59508</v>
      </c>
      <c r="S83" s="147">
        <v>61567</v>
      </c>
      <c r="T83" s="147">
        <v>61000</v>
      </c>
      <c r="U83" s="147">
        <v>61914</v>
      </c>
      <c r="V83" s="147">
        <v>61678</v>
      </c>
      <c r="W83" s="147">
        <v>64158</v>
      </c>
      <c r="X83" s="147">
        <v>57190</v>
      </c>
      <c r="Y83" s="147">
        <v>61278</v>
      </c>
      <c r="Z83" s="147">
        <v>67224</v>
      </c>
      <c r="AA83" s="147">
        <v>67195</v>
      </c>
      <c r="AB83" s="147">
        <v>72726</v>
      </c>
      <c r="AC83" s="147">
        <v>71635</v>
      </c>
    </row>
    <row r="84" spans="1:29" ht="11.45" customHeight="1" x14ac:dyDescent="0.25">
      <c r="B84" s="145" t="s">
        <v>68</v>
      </c>
      <c r="C84" s="148">
        <v>102349</v>
      </c>
      <c r="D84" s="148">
        <v>100140</v>
      </c>
      <c r="E84" s="148">
        <v>93338</v>
      </c>
      <c r="F84" s="148">
        <v>94369</v>
      </c>
      <c r="G84" s="148">
        <v>98245</v>
      </c>
      <c r="H84" s="148">
        <v>103239</v>
      </c>
      <c r="I84" s="148">
        <v>110629</v>
      </c>
      <c r="J84" s="148">
        <v>108472</v>
      </c>
      <c r="K84" s="148">
        <v>100788</v>
      </c>
      <c r="L84" s="148">
        <v>105560</v>
      </c>
      <c r="M84" s="148">
        <v>112888</v>
      </c>
      <c r="N84" s="148">
        <v>111367</v>
      </c>
      <c r="O84" s="148">
        <v>111688</v>
      </c>
      <c r="P84" s="148">
        <v>112641</v>
      </c>
      <c r="Q84" s="148">
        <v>112475</v>
      </c>
      <c r="R84" s="148">
        <v>114197</v>
      </c>
      <c r="S84" s="148">
        <v>115721</v>
      </c>
      <c r="T84" s="148">
        <v>122378</v>
      </c>
      <c r="U84" s="148">
        <v>127555</v>
      </c>
      <c r="V84" s="148">
        <v>127672</v>
      </c>
      <c r="W84" s="148">
        <v>127825</v>
      </c>
      <c r="X84" s="148">
        <v>109975</v>
      </c>
      <c r="Y84" s="148">
        <v>105652</v>
      </c>
      <c r="Z84" s="148">
        <v>115910</v>
      </c>
      <c r="AA84" s="148">
        <v>120878</v>
      </c>
      <c r="AB84" s="148">
        <v>123244</v>
      </c>
      <c r="AC84" s="148">
        <v>122224</v>
      </c>
    </row>
    <row r="85" spans="1:29" ht="11.45" customHeight="1" x14ac:dyDescent="0.25">
      <c r="B85" s="145" t="s">
        <v>69</v>
      </c>
      <c r="C85" s="147">
        <v>142400</v>
      </c>
      <c r="D85" s="147">
        <v>142600</v>
      </c>
      <c r="E85" s="147">
        <v>144300</v>
      </c>
      <c r="F85" s="147">
        <v>147900</v>
      </c>
      <c r="G85" s="147">
        <v>153800</v>
      </c>
      <c r="H85" s="147">
        <v>158500</v>
      </c>
      <c r="I85" s="147">
        <v>161700</v>
      </c>
      <c r="J85" s="147">
        <v>164900</v>
      </c>
      <c r="K85" s="147">
        <v>172100</v>
      </c>
      <c r="L85" s="147">
        <v>177200</v>
      </c>
      <c r="M85" s="147">
        <v>183000</v>
      </c>
      <c r="N85" s="147">
        <v>186400</v>
      </c>
      <c r="O85" s="147">
        <v>194700</v>
      </c>
      <c r="P85" s="147">
        <v>200100</v>
      </c>
      <c r="Q85" s="147">
        <v>201100</v>
      </c>
      <c r="R85" s="147">
        <v>204500</v>
      </c>
      <c r="S85" s="147">
        <v>206200</v>
      </c>
      <c r="T85" s="147">
        <v>207500</v>
      </c>
      <c r="U85" s="147">
        <v>204900</v>
      </c>
      <c r="V85" s="147">
        <v>207800</v>
      </c>
      <c r="W85" s="147">
        <v>209000</v>
      </c>
      <c r="X85" s="147">
        <v>196300</v>
      </c>
      <c r="Y85" s="147">
        <v>199800</v>
      </c>
      <c r="Z85" s="147">
        <v>202200</v>
      </c>
      <c r="AA85" s="147">
        <v>210300</v>
      </c>
      <c r="AB85" s="147">
        <v>210000</v>
      </c>
      <c r="AC85" s="147">
        <v>206500</v>
      </c>
    </row>
    <row r="86" spans="1:29" ht="11.45" customHeight="1" x14ac:dyDescent="0.25">
      <c r="B86" s="145" t="s">
        <v>70</v>
      </c>
      <c r="C86" s="148">
        <v>289320</v>
      </c>
      <c r="D86" s="148">
        <v>322720</v>
      </c>
      <c r="E86" s="148">
        <v>326790</v>
      </c>
      <c r="F86" s="148">
        <v>330730</v>
      </c>
      <c r="G86" s="148">
        <v>323820</v>
      </c>
      <c r="H86" s="148">
        <v>335940</v>
      </c>
      <c r="I86" s="148">
        <v>339480</v>
      </c>
      <c r="J86" s="148">
        <v>350290</v>
      </c>
      <c r="K86" s="148">
        <v>341350</v>
      </c>
      <c r="L86" s="148">
        <v>326870</v>
      </c>
      <c r="M86" s="148">
        <v>338090</v>
      </c>
      <c r="N86" s="148">
        <v>342540</v>
      </c>
      <c r="O86" s="148">
        <v>341790</v>
      </c>
      <c r="P86" s="148">
        <v>355660</v>
      </c>
      <c r="Q86" s="148">
        <v>358890</v>
      </c>
      <c r="R86" s="148">
        <v>368440</v>
      </c>
      <c r="S86" s="148">
        <v>377300</v>
      </c>
      <c r="T86" s="148">
        <v>382520</v>
      </c>
      <c r="U86" s="148">
        <v>385020</v>
      </c>
      <c r="V86" s="148">
        <v>394460</v>
      </c>
      <c r="W86" s="148">
        <v>393440</v>
      </c>
      <c r="X86" s="148">
        <v>376510</v>
      </c>
      <c r="Y86" s="148">
        <v>371570</v>
      </c>
      <c r="Z86" s="148">
        <v>381630</v>
      </c>
      <c r="AA86" s="148">
        <v>394180</v>
      </c>
      <c r="AB86" s="148">
        <v>392730</v>
      </c>
      <c r="AC86" s="148">
        <v>386680</v>
      </c>
    </row>
    <row r="87" spans="1:29" ht="11.45" customHeight="1" x14ac:dyDescent="0.25">
      <c r="B87" s="145" t="s">
        <v>71</v>
      </c>
      <c r="C87" s="147">
        <v>10106</v>
      </c>
      <c r="D87" s="147">
        <v>10042</v>
      </c>
      <c r="E87" s="147">
        <v>10023</v>
      </c>
      <c r="F87" s="147">
        <v>10049</v>
      </c>
      <c r="G87" s="147">
        <v>10256</v>
      </c>
      <c r="H87" s="147">
        <v>10715</v>
      </c>
      <c r="I87" s="147">
        <v>11178</v>
      </c>
      <c r="J87" s="147">
        <v>11417</v>
      </c>
      <c r="K87" s="147">
        <v>11452</v>
      </c>
      <c r="L87" s="147">
        <v>11480</v>
      </c>
      <c r="M87" s="147">
        <v>10992</v>
      </c>
      <c r="N87" s="147">
        <v>10945</v>
      </c>
      <c r="O87" s="147">
        <v>11048</v>
      </c>
      <c r="P87" s="147">
        <v>10904</v>
      </c>
      <c r="Q87" s="147">
        <v>11038</v>
      </c>
      <c r="R87" s="147">
        <v>11199</v>
      </c>
      <c r="S87" s="147">
        <v>11476</v>
      </c>
      <c r="T87" s="147">
        <v>11397</v>
      </c>
      <c r="U87" s="147">
        <v>11643</v>
      </c>
      <c r="V87" s="147">
        <v>12062</v>
      </c>
      <c r="W87" s="147">
        <v>12422</v>
      </c>
      <c r="X87" s="147">
        <v>12663</v>
      </c>
      <c r="Y87" s="147">
        <v>13130</v>
      </c>
      <c r="Z87" s="147">
        <v>14324</v>
      </c>
      <c r="AA87" s="147">
        <v>14685</v>
      </c>
      <c r="AB87" s="147">
        <v>14982</v>
      </c>
      <c r="AC87" s="147">
        <v>15067</v>
      </c>
    </row>
    <row r="88" spans="1:29" ht="11.45" customHeight="1" x14ac:dyDescent="0.25">
      <c r="B88" s="145" t="s">
        <v>73</v>
      </c>
      <c r="C88" s="148">
        <v>107000</v>
      </c>
      <c r="D88" s="148">
        <v>108000</v>
      </c>
      <c r="E88" s="148">
        <v>102000</v>
      </c>
      <c r="F88" s="148">
        <v>103000</v>
      </c>
      <c r="G88" s="148">
        <v>98000</v>
      </c>
      <c r="H88" s="148">
        <v>99000</v>
      </c>
      <c r="I88" s="148">
        <v>102000</v>
      </c>
      <c r="J88" s="148">
        <v>104000</v>
      </c>
      <c r="K88" s="148">
        <v>114000</v>
      </c>
      <c r="L88" s="148">
        <v>121000</v>
      </c>
      <c r="M88" s="148">
        <v>126000</v>
      </c>
      <c r="N88" s="148">
        <v>126000</v>
      </c>
      <c r="O88" s="148">
        <v>128000</v>
      </c>
      <c r="P88" s="148">
        <v>129000</v>
      </c>
      <c r="Q88" s="148">
        <v>129000</v>
      </c>
      <c r="R88" s="148">
        <v>131000</v>
      </c>
      <c r="S88" s="148">
        <v>132000</v>
      </c>
      <c r="T88" s="148">
        <v>136000</v>
      </c>
      <c r="U88" s="148">
        <v>140000</v>
      </c>
      <c r="V88" s="148">
        <v>146000</v>
      </c>
      <c r="W88" s="148">
        <v>147000</v>
      </c>
      <c r="X88" s="148">
        <v>138000</v>
      </c>
      <c r="Y88" s="148">
        <v>145000</v>
      </c>
      <c r="Z88" s="148">
        <v>155000</v>
      </c>
      <c r="AA88" s="148">
        <v>155000</v>
      </c>
      <c r="AB88" s="148">
        <v>155000</v>
      </c>
      <c r="AC88" s="148">
        <v>156000</v>
      </c>
    </row>
    <row r="89" spans="1:29" ht="11.45" customHeight="1" x14ac:dyDescent="0.25">
      <c r="B89" s="145" t="s">
        <v>74</v>
      </c>
      <c r="C89" s="149">
        <v>256251</v>
      </c>
      <c r="D89" s="149">
        <v>258856</v>
      </c>
      <c r="E89" s="149">
        <v>262051</v>
      </c>
      <c r="F89" s="149">
        <v>258985</v>
      </c>
      <c r="G89" s="149">
        <v>265157</v>
      </c>
      <c r="H89" s="149">
        <v>271525</v>
      </c>
      <c r="I89" s="149">
        <v>273552</v>
      </c>
      <c r="J89" s="149">
        <v>282519</v>
      </c>
      <c r="K89" s="149">
        <v>299575</v>
      </c>
      <c r="L89" s="149">
        <v>311916</v>
      </c>
      <c r="M89" s="149">
        <v>317700</v>
      </c>
      <c r="N89" s="147">
        <v>351364</v>
      </c>
      <c r="O89" s="147">
        <v>345275</v>
      </c>
      <c r="P89" s="147">
        <v>353657</v>
      </c>
      <c r="Q89" s="147">
        <v>347978</v>
      </c>
      <c r="R89" s="147">
        <v>353860</v>
      </c>
      <c r="S89" s="147">
        <v>370889</v>
      </c>
      <c r="T89" s="147">
        <v>382769</v>
      </c>
      <c r="U89" s="147">
        <v>388218</v>
      </c>
      <c r="V89" s="147">
        <v>404426</v>
      </c>
      <c r="W89" s="147">
        <v>415552</v>
      </c>
      <c r="X89" s="147">
        <v>359150</v>
      </c>
      <c r="Y89" s="147">
        <v>400462</v>
      </c>
      <c r="Z89" s="147">
        <v>438688</v>
      </c>
      <c r="AA89" s="147">
        <v>450007</v>
      </c>
      <c r="AB89" s="147">
        <v>434293</v>
      </c>
      <c r="AC89" s="147">
        <v>424903</v>
      </c>
    </row>
    <row r="91" spans="1:29" ht="11.45" customHeight="1" x14ac:dyDescent="0.25">
      <c r="AB91" s="4" t="s">
        <v>122</v>
      </c>
      <c r="AC91" s="4" t="s">
        <v>123</v>
      </c>
    </row>
    <row r="92" spans="1:29" s="70" customFormat="1" ht="15" x14ac:dyDescent="0.25">
      <c r="A92" s="142"/>
      <c r="B92" s="143" t="s">
        <v>129</v>
      </c>
      <c r="C92" s="142" t="s">
        <v>101</v>
      </c>
      <c r="D92" s="142" t="s">
        <v>102</v>
      </c>
      <c r="E92" s="142" t="s">
        <v>103</v>
      </c>
      <c r="F92" s="142" t="s">
        <v>104</v>
      </c>
      <c r="G92" s="142" t="s">
        <v>105</v>
      </c>
      <c r="H92" s="142" t="s">
        <v>106</v>
      </c>
      <c r="I92" s="142" t="s">
        <v>107</v>
      </c>
      <c r="J92" s="142" t="s">
        <v>108</v>
      </c>
      <c r="K92" s="142" t="s">
        <v>109</v>
      </c>
      <c r="L92" s="142" t="s">
        <v>110</v>
      </c>
      <c r="M92" s="142" t="s">
        <v>111</v>
      </c>
      <c r="N92" s="142" t="s">
        <v>112</v>
      </c>
      <c r="O92" s="142" t="s">
        <v>113</v>
      </c>
      <c r="P92" s="142" t="s">
        <v>114</v>
      </c>
      <c r="Q92" s="142" t="s">
        <v>115</v>
      </c>
      <c r="R92" s="142" t="s">
        <v>116</v>
      </c>
      <c r="S92" s="142" t="s">
        <v>117</v>
      </c>
      <c r="T92" s="142" t="s">
        <v>118</v>
      </c>
      <c r="U92" s="142" t="s">
        <v>119</v>
      </c>
      <c r="V92" s="142" t="s">
        <v>120</v>
      </c>
      <c r="W92" s="142" t="s">
        <v>121</v>
      </c>
      <c r="X92" s="142" t="s">
        <v>122</v>
      </c>
      <c r="Y92" s="142" t="s">
        <v>123</v>
      </c>
      <c r="Z92" s="142" t="s">
        <v>124</v>
      </c>
      <c r="AA92" s="142" t="s">
        <v>125</v>
      </c>
      <c r="AB92" s="142" t="s">
        <v>196</v>
      </c>
      <c r="AC92" s="142" t="s">
        <v>200</v>
      </c>
    </row>
    <row r="93" spans="1:29" ht="11.45" customHeight="1" x14ac:dyDescent="0.25">
      <c r="B93" s="6" t="s">
        <v>130</v>
      </c>
      <c r="C93" s="8" t="s">
        <v>131</v>
      </c>
      <c r="AB93" s="10" t="e">
        <f>AB12/AB57*1000</f>
        <v>#VALUE!</v>
      </c>
      <c r="AC93" s="10" t="e">
        <f>AC12/AC57*1000</f>
        <v>#VALUE!</v>
      </c>
    </row>
    <row r="94" spans="1:29" ht="11.45" customHeight="1" x14ac:dyDescent="0.25">
      <c r="B94" s="145" t="s">
        <v>42</v>
      </c>
      <c r="C94" s="10">
        <f>C12/C58*1000</f>
        <v>23.161058789861592</v>
      </c>
      <c r="D94" s="65">
        <f t="shared" ref="D94:AC94" si="0">D12/D58*1000</f>
        <v>23.463752262713996</v>
      </c>
      <c r="E94" s="65">
        <f t="shared" si="0"/>
        <v>23.653530743589386</v>
      </c>
      <c r="F94" s="65">
        <f t="shared" si="0"/>
        <v>23.559325600421253</v>
      </c>
      <c r="G94" s="65">
        <f t="shared" si="0"/>
        <v>22.945458349591931</v>
      </c>
      <c r="H94" s="65">
        <f t="shared" si="0"/>
        <v>23.47695414250968</v>
      </c>
      <c r="I94" s="65">
        <f t="shared" si="0"/>
        <v>23.584647388613622</v>
      </c>
      <c r="J94" s="65">
        <f t="shared" si="0"/>
        <v>23.605883933652752</v>
      </c>
      <c r="K94" s="65">
        <f t="shared" si="0"/>
        <v>23.663862300552747</v>
      </c>
      <c r="L94" s="65">
        <f t="shared" si="0"/>
        <v>23.85676900147055</v>
      </c>
      <c r="M94" s="65">
        <f t="shared" si="0"/>
        <v>23.655425108107888</v>
      </c>
      <c r="N94" s="65">
        <f t="shared" si="0"/>
        <v>23.33979381307978</v>
      </c>
      <c r="O94" s="65">
        <f t="shared" si="0"/>
        <v>23.581442784649411</v>
      </c>
      <c r="P94" s="65">
        <f t="shared" si="0"/>
        <v>23.314620935983999</v>
      </c>
      <c r="Q94" s="65">
        <f t="shared" si="0"/>
        <v>23.139292494701813</v>
      </c>
      <c r="R94" s="65">
        <f t="shared" si="0"/>
        <v>23.081197905503764</v>
      </c>
      <c r="S94" s="65">
        <f t="shared" si="0"/>
        <v>23.222508132536426</v>
      </c>
      <c r="T94" s="65">
        <f t="shared" si="0"/>
        <v>22.956769860634676</v>
      </c>
      <c r="U94" s="65">
        <f t="shared" si="0"/>
        <v>23.274793773196922</v>
      </c>
      <c r="V94" s="65">
        <f t="shared" si="0"/>
        <v>23.340363516239833</v>
      </c>
      <c r="W94" s="65">
        <f t="shared" si="0"/>
        <v>23.346933902479375</v>
      </c>
      <c r="X94" s="65">
        <f t="shared" si="0"/>
        <v>21.420998302582341</v>
      </c>
      <c r="Y94" s="65">
        <f t="shared" si="0"/>
        <v>20.940803893755124</v>
      </c>
      <c r="Z94" s="65">
        <f t="shared" si="0"/>
        <v>23.370286716402642</v>
      </c>
      <c r="AA94" s="65">
        <f t="shared" si="0"/>
        <v>23.769728611622789</v>
      </c>
      <c r="AB94" s="65">
        <f t="shared" si="0"/>
        <v>23.888224893434728</v>
      </c>
      <c r="AC94" s="65">
        <f t="shared" si="0"/>
        <v>23.710932940311324</v>
      </c>
    </row>
    <row r="95" spans="1:29" ht="11.45" customHeight="1" x14ac:dyDescent="0.25">
      <c r="B95" s="145" t="s">
        <v>202</v>
      </c>
      <c r="C95" s="65">
        <f t="shared" ref="C95:C112" si="1">C13/C59*1000</f>
        <v>24.270631411890335</v>
      </c>
      <c r="D95" s="65">
        <f t="shared" ref="D95:AC95" si="2">D13/D59*1000</f>
        <v>24.767568502522757</v>
      </c>
      <c r="E95" s="65">
        <f t="shared" si="2"/>
        <v>24.840072388639296</v>
      </c>
      <c r="F95" s="65">
        <f t="shared" si="2"/>
        <v>24.697211236020536</v>
      </c>
      <c r="G95" s="65">
        <f t="shared" si="2"/>
        <v>24.065238635121727</v>
      </c>
      <c r="H95" s="65">
        <f t="shared" si="2"/>
        <v>24.458561921978944</v>
      </c>
      <c r="I95" s="65">
        <f t="shared" si="2"/>
        <v>24.529919848789607</v>
      </c>
      <c r="J95" s="65">
        <f t="shared" si="2"/>
        <v>24.622981731905632</v>
      </c>
      <c r="K95" s="65">
        <f t="shared" si="2"/>
        <v>24.656375661297705</v>
      </c>
      <c r="L95" s="65">
        <f t="shared" si="2"/>
        <v>24.829879932485291</v>
      </c>
      <c r="M95" s="65">
        <f t="shared" si="2"/>
        <v>24.572385381772666</v>
      </c>
      <c r="N95" s="65">
        <f t="shared" si="2"/>
        <v>24.379938453692127</v>
      </c>
      <c r="O95" s="65">
        <f t="shared" si="2"/>
        <v>24.578401435064212</v>
      </c>
      <c r="P95" s="65">
        <f t="shared" si="2"/>
        <v>24.329658678590832</v>
      </c>
      <c r="Q95" s="65">
        <f t="shared" si="2"/>
        <v>24.180091242917076</v>
      </c>
      <c r="R95" s="65">
        <f t="shared" si="2"/>
        <v>24.205734732020883</v>
      </c>
      <c r="S95" s="65">
        <f t="shared" si="2"/>
        <v>24.395523455495145</v>
      </c>
      <c r="T95" s="65">
        <f t="shared" si="2"/>
        <v>24.142493487446306</v>
      </c>
      <c r="U95" s="65">
        <f t="shared" si="2"/>
        <v>24.421764422332508</v>
      </c>
      <c r="V95" s="65">
        <f t="shared" si="2"/>
        <v>24.481062957681715</v>
      </c>
      <c r="W95" s="65">
        <f t="shared" si="2"/>
        <v>24.703118068757544</v>
      </c>
      <c r="X95" s="65">
        <f t="shared" si="2"/>
        <v>22.675488082492965</v>
      </c>
      <c r="Y95" s="65">
        <f t="shared" si="2"/>
        <v>22.400783096223154</v>
      </c>
      <c r="Z95" s="65">
        <f t="shared" si="2"/>
        <v>25.044059998658579</v>
      </c>
      <c r="AA95" s="65">
        <f t="shared" si="2"/>
        <v>25.289681729477177</v>
      </c>
      <c r="AB95" s="65">
        <f t="shared" si="2"/>
        <v>25.39753195944278</v>
      </c>
      <c r="AC95" s="65">
        <f t="shared" si="2"/>
        <v>25.144868690402753</v>
      </c>
    </row>
    <row r="96" spans="1:29" ht="11.45" customHeight="1" x14ac:dyDescent="0.25">
      <c r="B96" s="145" t="s">
        <v>44</v>
      </c>
      <c r="C96" s="65">
        <f t="shared" si="1"/>
        <v>26.499938400887029</v>
      </c>
      <c r="D96" s="65">
        <f t="shared" ref="D96:AC96" si="3">D14/D60*1000</f>
        <v>26.503047054513971</v>
      </c>
      <c r="E96" s="65">
        <f t="shared" si="3"/>
        <v>25.740981722340756</v>
      </c>
      <c r="F96" s="65">
        <f t="shared" si="3"/>
        <v>25.658676768336491</v>
      </c>
      <c r="G96" s="65">
        <f t="shared" si="3"/>
        <v>26.46075100961507</v>
      </c>
      <c r="H96" s="65">
        <f t="shared" si="3"/>
        <v>27.293498380379454</v>
      </c>
      <c r="I96" s="65">
        <f t="shared" si="3"/>
        <v>27.774885081888137</v>
      </c>
      <c r="J96" s="65">
        <f t="shared" si="3"/>
        <v>28.874117022044118</v>
      </c>
      <c r="K96" s="65">
        <f t="shared" si="3"/>
        <v>29.614268216976228</v>
      </c>
      <c r="L96" s="65">
        <f t="shared" si="3"/>
        <v>30.34977980045042</v>
      </c>
      <c r="M96" s="65">
        <f t="shared" si="3"/>
        <v>28.027775085499076</v>
      </c>
      <c r="N96" s="65">
        <f t="shared" si="3"/>
        <v>29.097892809706718</v>
      </c>
      <c r="O96" s="65">
        <f t="shared" si="3"/>
        <v>30.275525434668605</v>
      </c>
      <c r="P96" s="65">
        <f t="shared" si="3"/>
        <v>31.166181873851809</v>
      </c>
      <c r="Q96" s="65">
        <f t="shared" si="3"/>
        <v>31.73584979235314</v>
      </c>
      <c r="R96" s="65">
        <f t="shared" si="3"/>
        <v>32.379115580658492</v>
      </c>
      <c r="S96" s="65">
        <f t="shared" si="3"/>
        <v>32.294875191275842</v>
      </c>
      <c r="T96" s="65">
        <f t="shared" si="3"/>
        <v>31.949379812392756</v>
      </c>
      <c r="U96" s="65">
        <f t="shared" si="3"/>
        <v>31.488314407915837</v>
      </c>
      <c r="V96" s="65">
        <f t="shared" si="3"/>
        <v>32.133526191035145</v>
      </c>
      <c r="W96" s="65">
        <f t="shared" si="3"/>
        <v>32.425845723385571</v>
      </c>
      <c r="X96" s="65">
        <f t="shared" si="3"/>
        <v>33.734781145930341</v>
      </c>
      <c r="Y96" s="65">
        <f t="shared" si="3"/>
        <v>32.581671834253918</v>
      </c>
      <c r="Z96" s="65">
        <f t="shared" si="3"/>
        <v>32.769939693400971</v>
      </c>
      <c r="AA96" s="65">
        <f t="shared" si="3"/>
        <v>33.950209968157928</v>
      </c>
      <c r="AB96" s="65">
        <f t="shared" si="3"/>
        <v>33.479806225769821</v>
      </c>
      <c r="AC96" s="65" t="e">
        <f t="shared" si="3"/>
        <v>#VALUE!</v>
      </c>
    </row>
    <row r="97" spans="2:29" ht="11.45" customHeight="1" x14ac:dyDescent="0.25">
      <c r="B97" s="145" t="s">
        <v>45</v>
      </c>
      <c r="C97" s="65">
        <f t="shared" si="1"/>
        <v>2.9540828142712612</v>
      </c>
      <c r="D97" s="65">
        <f t="shared" ref="D97:AC97" si="4">D15/D61*1000</f>
        <v>5.2894875281646101</v>
      </c>
      <c r="E97" s="65">
        <f t="shared" si="4"/>
        <v>4.7862637798397971</v>
      </c>
      <c r="F97" s="65">
        <f t="shared" si="4"/>
        <v>5.1647100471693594</v>
      </c>
      <c r="G97" s="65">
        <f t="shared" si="4"/>
        <v>3.9423057950711313</v>
      </c>
      <c r="H97" s="65">
        <f t="shared" si="4"/>
        <v>4.1009541246075676</v>
      </c>
      <c r="I97" s="65">
        <f t="shared" si="4"/>
        <v>4.6786874317868419</v>
      </c>
      <c r="J97" s="65">
        <f t="shared" si="4"/>
        <v>4.9021986159699704</v>
      </c>
      <c r="K97" s="65">
        <f t="shared" si="4"/>
        <v>5.6983353891933826</v>
      </c>
      <c r="L97" s="65">
        <f t="shared" si="4"/>
        <v>7.9144709505939161</v>
      </c>
      <c r="M97" s="65">
        <f t="shared" si="4"/>
        <v>8.2714944940370838</v>
      </c>
      <c r="N97" s="65">
        <f t="shared" si="4"/>
        <v>6.6631634903856138</v>
      </c>
      <c r="O97" s="65">
        <f t="shared" si="4"/>
        <v>7.985836178555366</v>
      </c>
      <c r="P97" s="65">
        <f t="shared" si="4"/>
        <v>7.556032062081993</v>
      </c>
      <c r="Q97" s="65">
        <f t="shared" si="4"/>
        <v>7.4680316736283734</v>
      </c>
      <c r="R97" s="65">
        <f t="shared" si="4"/>
        <v>7.4675283532915158</v>
      </c>
      <c r="S97" s="65">
        <f t="shared" si="4"/>
        <v>7.7503849221807934</v>
      </c>
      <c r="T97" s="65">
        <f t="shared" si="4"/>
        <v>7.2023126854818678</v>
      </c>
      <c r="U97" s="65">
        <f t="shared" si="4"/>
        <v>7.0538777268935657</v>
      </c>
      <c r="V97" s="65">
        <f t="shared" si="4"/>
        <v>7.0728721812692106</v>
      </c>
      <c r="W97" s="65">
        <f t="shared" si="4"/>
        <v>7.3720498541500934</v>
      </c>
      <c r="X97" s="65">
        <f t="shared" si="4"/>
        <v>6.200927285011999</v>
      </c>
      <c r="Y97" s="65">
        <f t="shared" si="4"/>
        <v>5.855468420608819</v>
      </c>
      <c r="Z97" s="65">
        <f t="shared" si="4"/>
        <v>5.4105123925298395</v>
      </c>
      <c r="AA97" s="65">
        <f t="shared" si="4"/>
        <v>4.7993052690163411</v>
      </c>
      <c r="AB97" s="65">
        <f t="shared" si="4"/>
        <v>4.895927601809956</v>
      </c>
      <c r="AC97" s="65">
        <f t="shared" si="4"/>
        <v>4.9089771776025897</v>
      </c>
    </row>
    <row r="98" spans="2:29" ht="11.45" customHeight="1" x14ac:dyDescent="0.25">
      <c r="B98" s="145" t="s">
        <v>46</v>
      </c>
      <c r="C98" s="65">
        <f t="shared" si="1"/>
        <v>13.970116454396715</v>
      </c>
      <c r="D98" s="65">
        <f t="shared" ref="D98:AC98" si="5">D16/D62*1000</f>
        <v>14.609955981254496</v>
      </c>
      <c r="E98" s="65">
        <f t="shared" si="5"/>
        <v>14.536303630363037</v>
      </c>
      <c r="F98" s="65">
        <f t="shared" si="5"/>
        <v>12.828805192638706</v>
      </c>
      <c r="G98" s="65">
        <f t="shared" si="5"/>
        <v>12.882076756783533</v>
      </c>
      <c r="H98" s="65">
        <f t="shared" si="5"/>
        <v>12.740384615384615</v>
      </c>
      <c r="I98" s="65">
        <f t="shared" si="5"/>
        <v>13.42638225781611</v>
      </c>
      <c r="J98" s="65">
        <f t="shared" si="5"/>
        <v>13.996920609704221</v>
      </c>
      <c r="K98" s="65">
        <f t="shared" si="5"/>
        <v>13.564120017719576</v>
      </c>
      <c r="L98" s="65">
        <f t="shared" si="5"/>
        <v>11.862704698056298</v>
      </c>
      <c r="M98" s="65">
        <f t="shared" si="5"/>
        <v>11.529437007710516</v>
      </c>
      <c r="N98" s="65">
        <f t="shared" si="5"/>
        <v>11.545181682512535</v>
      </c>
      <c r="O98" s="65">
        <f t="shared" si="5"/>
        <v>12.389724702331488</v>
      </c>
      <c r="P98" s="65">
        <f t="shared" si="5"/>
        <v>10.91321502164433</v>
      </c>
      <c r="Q98" s="65">
        <f t="shared" si="5"/>
        <v>11.30048055398024</v>
      </c>
      <c r="R98" s="65">
        <f t="shared" si="5"/>
        <v>10.876401075214282</v>
      </c>
      <c r="S98" s="65">
        <f t="shared" si="5"/>
        <v>11.530003832549022</v>
      </c>
      <c r="T98" s="65">
        <f t="shared" si="5"/>
        <v>11.257755118158604</v>
      </c>
      <c r="U98" s="65">
        <f t="shared" si="5"/>
        <v>11.706189941059101</v>
      </c>
      <c r="V98" s="65">
        <f t="shared" si="5"/>
        <v>11.957001210956486</v>
      </c>
      <c r="W98" s="65">
        <f t="shared" si="5"/>
        <v>12.79779859538092</v>
      </c>
      <c r="X98" s="65">
        <f t="shared" si="5"/>
        <v>13.936182814805242</v>
      </c>
      <c r="Y98" s="65">
        <f t="shared" si="5"/>
        <v>12.954873490924038</v>
      </c>
      <c r="Z98" s="65">
        <f t="shared" si="5"/>
        <v>13.626137318503394</v>
      </c>
      <c r="AA98" s="65">
        <f t="shared" si="5"/>
        <v>13.249243631155089</v>
      </c>
      <c r="AB98" s="65">
        <f t="shared" si="5"/>
        <v>13.167035048942216</v>
      </c>
      <c r="AC98" s="65">
        <f t="shared" si="5"/>
        <v>13.487825774535002</v>
      </c>
    </row>
    <row r="99" spans="2:29" ht="11.45" customHeight="1" x14ac:dyDescent="0.25">
      <c r="B99" s="145" t="s">
        <v>47</v>
      </c>
      <c r="C99" s="65">
        <f t="shared" si="1"/>
        <v>54.510206806085193</v>
      </c>
      <c r="D99" s="65">
        <f t="shared" ref="D99:AC99" si="6">D17/D63*1000</f>
        <v>55.113439683647911</v>
      </c>
      <c r="E99" s="65">
        <f t="shared" si="6"/>
        <v>55.08835935297131</v>
      </c>
      <c r="F99" s="65">
        <f t="shared" si="6"/>
        <v>54.002747738246576</v>
      </c>
      <c r="G99" s="65">
        <f t="shared" si="6"/>
        <v>52.179761540813203</v>
      </c>
      <c r="H99" s="65">
        <f t="shared" si="6"/>
        <v>50.943926952495318</v>
      </c>
      <c r="I99" s="65">
        <f t="shared" si="6"/>
        <v>49.528025312845003</v>
      </c>
      <c r="J99" s="65">
        <f t="shared" si="6"/>
        <v>48.001076721589818</v>
      </c>
      <c r="K99" s="65">
        <f t="shared" si="6"/>
        <v>47.53526970954357</v>
      </c>
      <c r="L99" s="65">
        <f t="shared" si="6"/>
        <v>48.051855108321149</v>
      </c>
      <c r="M99" s="65">
        <f t="shared" si="6"/>
        <v>47.539744953817213</v>
      </c>
      <c r="N99" s="65">
        <f t="shared" si="6"/>
        <v>46.327956306363518</v>
      </c>
      <c r="O99" s="65">
        <f t="shared" si="6"/>
        <v>45.615160291420729</v>
      </c>
      <c r="P99" s="65">
        <f t="shared" si="6"/>
        <v>47.093588000122701</v>
      </c>
      <c r="Q99" s="65">
        <f t="shared" si="6"/>
        <v>47.82280198599932</v>
      </c>
      <c r="R99" s="65">
        <f t="shared" si="6"/>
        <v>46.753605966235043</v>
      </c>
      <c r="S99" s="65">
        <f t="shared" si="6"/>
        <v>47.079813762708</v>
      </c>
      <c r="T99" s="65">
        <f t="shared" si="6"/>
        <v>47.139645650701105</v>
      </c>
      <c r="U99" s="65">
        <f t="shared" si="6"/>
        <v>47.906679286792361</v>
      </c>
      <c r="V99" s="65">
        <f t="shared" si="6"/>
        <v>47.258037854368126</v>
      </c>
      <c r="W99" s="65">
        <f t="shared" si="6"/>
        <v>46.997615213713537</v>
      </c>
      <c r="X99" s="65">
        <f t="shared" si="6"/>
        <v>47.286933472336976</v>
      </c>
      <c r="Y99" s="65">
        <f t="shared" si="6"/>
        <v>43.749543781348734</v>
      </c>
      <c r="Z99" s="65">
        <f t="shared" si="6"/>
        <v>45.243127927221011</v>
      </c>
      <c r="AA99" s="65">
        <f t="shared" si="6"/>
        <v>47.247013593299464</v>
      </c>
      <c r="AB99" s="65">
        <f t="shared" si="6"/>
        <v>46.852645940941429</v>
      </c>
      <c r="AC99" s="65">
        <f t="shared" si="6"/>
        <v>46.619413213714047</v>
      </c>
    </row>
    <row r="100" spans="2:29" ht="11.45" customHeight="1" x14ac:dyDescent="0.25">
      <c r="B100" s="145" t="s">
        <v>48</v>
      </c>
      <c r="C100" s="65">
        <f t="shared" si="1"/>
        <v>37.23487539369993</v>
      </c>
      <c r="D100" s="65">
        <f t="shared" ref="D100:AC100" si="7">D18/D64*1000</f>
        <v>37.046597568342115</v>
      </c>
      <c r="E100" s="65">
        <f t="shared" si="7"/>
        <v>36.450514518185201</v>
      </c>
      <c r="F100" s="65">
        <f t="shared" si="7"/>
        <v>35.973458088971377</v>
      </c>
      <c r="G100" s="65">
        <f t="shared" si="7"/>
        <v>35.532861246757541</v>
      </c>
      <c r="H100" s="65">
        <f t="shared" si="7"/>
        <v>35.832788295229356</v>
      </c>
      <c r="I100" s="65">
        <f t="shared" si="7"/>
        <v>36.239732038469363</v>
      </c>
      <c r="J100" s="65">
        <f t="shared" si="7"/>
        <v>36.610453900117534</v>
      </c>
      <c r="K100" s="65">
        <f t="shared" si="7"/>
        <v>36.241922550685942</v>
      </c>
      <c r="L100" s="65">
        <f t="shared" si="7"/>
        <v>36.942544789405567</v>
      </c>
      <c r="M100" s="65">
        <f t="shared" si="7"/>
        <v>36.271454039127043</v>
      </c>
      <c r="N100" s="65">
        <f t="shared" si="7"/>
        <v>35.416828966388806</v>
      </c>
      <c r="O100" s="65">
        <f t="shared" si="7"/>
        <v>35.687767302821541</v>
      </c>
      <c r="P100" s="65">
        <f t="shared" si="7"/>
        <v>35.534952090656027</v>
      </c>
      <c r="Q100" s="65">
        <f t="shared" si="7"/>
        <v>34.693500535975602</v>
      </c>
      <c r="R100" s="65">
        <f t="shared" si="7"/>
        <v>34.715412190646823</v>
      </c>
      <c r="S100" s="65">
        <f t="shared" si="7"/>
        <v>34.877181318013101</v>
      </c>
      <c r="T100" s="65">
        <f t="shared" si="7"/>
        <v>34.478114377720793</v>
      </c>
      <c r="U100" s="65">
        <f t="shared" si="7"/>
        <v>34.238610711175099</v>
      </c>
      <c r="V100" s="65">
        <f t="shared" si="7"/>
        <v>34.57335336261378</v>
      </c>
      <c r="W100" s="65">
        <f t="shared" si="7"/>
        <v>34.682583819329729</v>
      </c>
      <c r="X100" s="65">
        <f t="shared" si="7"/>
        <v>31.051116158668844</v>
      </c>
      <c r="Y100" s="65">
        <f t="shared" si="7"/>
        <v>31.338973411107236</v>
      </c>
      <c r="Z100" s="65">
        <f t="shared" si="7"/>
        <v>35.14573464680533</v>
      </c>
      <c r="AA100" s="65">
        <f t="shared" si="7"/>
        <v>35.478886379214657</v>
      </c>
      <c r="AB100" s="65">
        <f t="shared" si="7"/>
        <v>35.658453239538417</v>
      </c>
      <c r="AC100" s="65">
        <f t="shared" si="7"/>
        <v>35.53275795011924</v>
      </c>
    </row>
    <row r="101" spans="2:29" ht="11.45" customHeight="1" x14ac:dyDescent="0.25">
      <c r="B101" s="145" t="s">
        <v>49</v>
      </c>
      <c r="C101" s="65">
        <f t="shared" si="1"/>
        <v>9.9099518347022819</v>
      </c>
      <c r="D101" s="65">
        <f t="shared" ref="D101:AC101" si="8">D19/D65*1000</f>
        <v>10.450146092037983</v>
      </c>
      <c r="E101" s="65">
        <f t="shared" si="8"/>
        <v>10.081492060825003</v>
      </c>
      <c r="F101" s="65">
        <f t="shared" si="8"/>
        <v>11.026631853785901</v>
      </c>
      <c r="G101" s="65">
        <f t="shared" si="8"/>
        <v>12.003485431322126</v>
      </c>
      <c r="H101" s="65">
        <f t="shared" si="8"/>
        <v>12.065846966771671</v>
      </c>
      <c r="I101" s="65">
        <f t="shared" si="8"/>
        <v>11.417253209776112</v>
      </c>
      <c r="J101" s="65">
        <f t="shared" si="8"/>
        <v>10.546648940330023</v>
      </c>
      <c r="K101" s="65">
        <f t="shared" si="8"/>
        <v>10.880039789859804</v>
      </c>
      <c r="L101" s="65">
        <f t="shared" si="8"/>
        <v>9.7268277277751469</v>
      </c>
      <c r="M101" s="65">
        <f t="shared" si="8"/>
        <v>10.164479364531168</v>
      </c>
      <c r="N101" s="65">
        <f t="shared" si="8"/>
        <v>10.461441213653602</v>
      </c>
      <c r="O101" s="65">
        <f t="shared" si="8"/>
        <v>11.671500827000983</v>
      </c>
      <c r="P101" s="65">
        <f t="shared" si="8"/>
        <v>11.669019291523826</v>
      </c>
      <c r="Q101" s="65">
        <f t="shared" si="8"/>
        <v>11.352696418373176</v>
      </c>
      <c r="R101" s="65">
        <f t="shared" si="8"/>
        <v>11.83502200388906</v>
      </c>
      <c r="S101" s="65">
        <f t="shared" si="8"/>
        <v>11.344360440572592</v>
      </c>
      <c r="T101" s="65">
        <f t="shared" si="8"/>
        <v>10.946847780626625</v>
      </c>
      <c r="U101" s="65">
        <f t="shared" si="8"/>
        <v>11.453429047099048</v>
      </c>
      <c r="V101" s="65">
        <f t="shared" si="8"/>
        <v>12.891263834480659</v>
      </c>
      <c r="W101" s="65">
        <f t="shared" si="8"/>
        <v>12.196388908791288</v>
      </c>
      <c r="X101" s="65">
        <f t="shared" si="8"/>
        <v>11.460025266197437</v>
      </c>
      <c r="Y101" s="65">
        <f t="shared" si="8"/>
        <v>12.517847783260136</v>
      </c>
      <c r="Z101" s="65">
        <f t="shared" si="8"/>
        <v>14.792122538293217</v>
      </c>
      <c r="AA101" s="65">
        <f t="shared" si="8"/>
        <v>13.19769413360461</v>
      </c>
      <c r="AB101" s="65">
        <f t="shared" si="8"/>
        <v>13.5850873572706</v>
      </c>
      <c r="AC101" s="65">
        <f t="shared" si="8"/>
        <v>13.604834832772474</v>
      </c>
    </row>
    <row r="102" spans="2:29" ht="11.45" customHeight="1" x14ac:dyDescent="0.25">
      <c r="B102" s="145" t="s">
        <v>50</v>
      </c>
      <c r="C102" s="65">
        <f t="shared" si="1"/>
        <v>18.835235331340417</v>
      </c>
      <c r="D102" s="65">
        <f t="shared" ref="D102:AC102" si="9">D20/D66*1000</f>
        <v>18.628306773339489</v>
      </c>
      <c r="E102" s="65">
        <f t="shared" si="9"/>
        <v>19.469695888573344</v>
      </c>
      <c r="F102" s="65">
        <f t="shared" si="9"/>
        <v>19.726775956284154</v>
      </c>
      <c r="G102" s="65">
        <f t="shared" si="9"/>
        <v>19.413902285874606</v>
      </c>
      <c r="H102" s="65">
        <f t="shared" si="9"/>
        <v>18.873127240417904</v>
      </c>
      <c r="I102" s="65">
        <f t="shared" si="9"/>
        <v>19.527153900553564</v>
      </c>
      <c r="J102" s="65">
        <f t="shared" si="9"/>
        <v>21.575180991829257</v>
      </c>
      <c r="K102" s="65">
        <f t="shared" si="9"/>
        <v>21.886401030116602</v>
      </c>
      <c r="L102" s="65">
        <f t="shared" si="9"/>
        <v>21.334562731613346</v>
      </c>
      <c r="M102" s="65">
        <f t="shared" si="9"/>
        <v>22.220414293760562</v>
      </c>
      <c r="N102" s="65">
        <f t="shared" si="9"/>
        <v>22.694972464025582</v>
      </c>
      <c r="O102" s="65">
        <f t="shared" si="9"/>
        <v>22.022294391292899</v>
      </c>
      <c r="P102" s="65">
        <f t="shared" si="9"/>
        <v>22.01335462331253</v>
      </c>
      <c r="Q102" s="65">
        <f t="shared" si="9"/>
        <v>21.537845828115518</v>
      </c>
      <c r="R102" s="65">
        <f t="shared" si="9"/>
        <v>22.650629057649521</v>
      </c>
      <c r="S102" s="65">
        <f t="shared" si="9"/>
        <v>23.722809236417664</v>
      </c>
      <c r="T102" s="65">
        <f t="shared" si="9"/>
        <v>24.25306662594798</v>
      </c>
      <c r="U102" s="65">
        <f t="shared" si="9"/>
        <v>26.295835187678513</v>
      </c>
      <c r="V102" s="65">
        <f t="shared" si="9"/>
        <v>26.298801275706587</v>
      </c>
      <c r="W102" s="65">
        <f t="shared" si="9"/>
        <v>26.933459231281937</v>
      </c>
      <c r="X102" s="65">
        <f t="shared" si="9"/>
        <v>30.817989009929622</v>
      </c>
      <c r="Y102" s="65">
        <f t="shared" si="9"/>
        <v>29.70829123583912</v>
      </c>
      <c r="Z102" s="65">
        <f t="shared" si="9"/>
        <v>30.621170783074859</v>
      </c>
      <c r="AA102" s="65">
        <f t="shared" si="9"/>
        <v>30.173598310935358</v>
      </c>
      <c r="AB102" s="65">
        <f t="shared" si="9"/>
        <v>28.617224100017431</v>
      </c>
      <c r="AC102" s="65">
        <f t="shared" si="9"/>
        <v>28.794074176313959</v>
      </c>
    </row>
    <row r="103" spans="2:29" ht="11.45" customHeight="1" x14ac:dyDescent="0.25">
      <c r="B103" s="145" t="s">
        <v>51</v>
      </c>
      <c r="C103" s="65">
        <f t="shared" si="1"/>
        <v>10.832633674766715</v>
      </c>
      <c r="D103" s="65">
        <f t="shared" ref="D103:AC103" si="10">D21/D67*1000</f>
        <v>11.686438432780902</v>
      </c>
      <c r="E103" s="65">
        <f t="shared" si="10"/>
        <v>13.190752627548029</v>
      </c>
      <c r="F103" s="65">
        <f t="shared" si="10"/>
        <v>13.48064720164861</v>
      </c>
      <c r="G103" s="65">
        <f t="shared" si="10"/>
        <v>12.391528891637446</v>
      </c>
      <c r="H103" s="65">
        <f t="shared" si="10"/>
        <v>12.678677957026649</v>
      </c>
      <c r="I103" s="65">
        <f t="shared" si="10"/>
        <v>13.314967860422406</v>
      </c>
      <c r="J103" s="65">
        <f t="shared" si="10"/>
        <v>13.581969295251401</v>
      </c>
      <c r="K103" s="65">
        <f t="shared" si="10"/>
        <v>13.884306101964766</v>
      </c>
      <c r="L103" s="65">
        <f t="shared" si="10"/>
        <v>13.473351741876915</v>
      </c>
      <c r="M103" s="65">
        <f t="shared" si="10"/>
        <v>14.274618404423229</v>
      </c>
      <c r="N103" s="65">
        <f t="shared" si="10"/>
        <v>10.865554977550586</v>
      </c>
      <c r="O103" s="65">
        <f t="shared" si="10"/>
        <v>10.146734846494331</v>
      </c>
      <c r="P103" s="65">
        <f t="shared" si="10"/>
        <v>10.786296447387835</v>
      </c>
      <c r="Q103" s="65">
        <f t="shared" si="10"/>
        <v>11.777284526192124</v>
      </c>
      <c r="R103" s="65">
        <f t="shared" si="10"/>
        <v>11.191524202382201</v>
      </c>
      <c r="S103" s="65">
        <f t="shared" si="10"/>
        <v>11.54025978835489</v>
      </c>
      <c r="T103" s="65">
        <f t="shared" si="10"/>
        <v>11.695941533497233</v>
      </c>
      <c r="U103" s="65">
        <f t="shared" si="10"/>
        <v>12.09876950483291</v>
      </c>
      <c r="V103" s="65">
        <f t="shared" si="10"/>
        <v>12.413771694276724</v>
      </c>
      <c r="W103" s="65">
        <f t="shared" si="10"/>
        <v>12.99001007424765</v>
      </c>
      <c r="X103" s="65">
        <f t="shared" si="10"/>
        <v>13.095832170355774</v>
      </c>
      <c r="Y103" s="65">
        <f t="shared" si="10"/>
        <v>12.965571957493868</v>
      </c>
      <c r="Z103" s="65">
        <f t="shared" si="10"/>
        <v>12.871418084663151</v>
      </c>
      <c r="AA103" s="65">
        <f t="shared" si="10"/>
        <v>13.315681347377803</v>
      </c>
      <c r="AB103" s="65">
        <f t="shared" si="10"/>
        <v>13.828609579600274</v>
      </c>
      <c r="AC103" s="65">
        <f t="shared" si="10"/>
        <v>13.596759731626625</v>
      </c>
    </row>
    <row r="104" spans="2:29" ht="11.45" customHeight="1" x14ac:dyDescent="0.25">
      <c r="B104" s="145" t="s">
        <v>52</v>
      </c>
      <c r="C104" s="65">
        <f t="shared" si="1"/>
        <v>16.940430118192644</v>
      </c>
      <c r="D104" s="65">
        <f t="shared" ref="D104:AC104" si="11">D22/D68*1000</f>
        <v>18.133544323136029</v>
      </c>
      <c r="E104" s="65">
        <f t="shared" si="11"/>
        <v>18.186824237703537</v>
      </c>
      <c r="F104" s="65">
        <f t="shared" si="11"/>
        <v>18.353229889316307</v>
      </c>
      <c r="G104" s="65">
        <f t="shared" si="11"/>
        <v>18.15960064752014</v>
      </c>
      <c r="H104" s="65">
        <f t="shared" si="11"/>
        <v>18.224588521221005</v>
      </c>
      <c r="I104" s="65">
        <f t="shared" si="11"/>
        <v>18.229455059910187</v>
      </c>
      <c r="J104" s="65">
        <f t="shared" si="11"/>
        <v>18.030274938037177</v>
      </c>
      <c r="K104" s="65">
        <f t="shared" si="11"/>
        <v>18.115206337846494</v>
      </c>
      <c r="L104" s="65">
        <f t="shared" si="11"/>
        <v>18.106163564800628</v>
      </c>
      <c r="M104" s="65">
        <f t="shared" si="11"/>
        <v>18.132856927060597</v>
      </c>
      <c r="N104" s="65">
        <f t="shared" si="11"/>
        <v>18.556892659851862</v>
      </c>
      <c r="O104" s="65">
        <f t="shared" si="11"/>
        <v>18.676704619866097</v>
      </c>
      <c r="P104" s="65">
        <f t="shared" si="11"/>
        <v>18.527003910068427</v>
      </c>
      <c r="Q104" s="65">
        <f t="shared" si="11"/>
        <v>19.082443475464704</v>
      </c>
      <c r="R104" s="65">
        <f t="shared" si="11"/>
        <v>19.492769937148747</v>
      </c>
      <c r="S104" s="65">
        <f t="shared" si="11"/>
        <v>20.491947355256652</v>
      </c>
      <c r="T104" s="65">
        <f t="shared" si="11"/>
        <v>20.400885778681417</v>
      </c>
      <c r="U104" s="65">
        <f t="shared" si="11"/>
        <v>20.821742003903911</v>
      </c>
      <c r="V104" s="65">
        <f t="shared" si="11"/>
        <v>20.591124067514158</v>
      </c>
      <c r="W104" s="65">
        <f t="shared" si="11"/>
        <v>20.503746916403927</v>
      </c>
      <c r="X104" s="65">
        <f t="shared" si="11"/>
        <v>18.929982870307416</v>
      </c>
      <c r="Y104" s="65">
        <f t="shared" si="11"/>
        <v>17.717870634384223</v>
      </c>
      <c r="Z104" s="65">
        <f t="shared" si="11"/>
        <v>19.31057577533424</v>
      </c>
      <c r="AA104" s="65">
        <f t="shared" si="11"/>
        <v>19.522985225039111</v>
      </c>
      <c r="AB104" s="65">
        <f t="shared" si="11"/>
        <v>20.460001577921126</v>
      </c>
      <c r="AC104" s="65">
        <f t="shared" si="11"/>
        <v>20.482322458745546</v>
      </c>
    </row>
    <row r="105" spans="2:29" ht="11.45" customHeight="1" x14ac:dyDescent="0.25">
      <c r="B105" s="145" t="s">
        <v>53</v>
      </c>
      <c r="C105" s="65">
        <f t="shared" si="1"/>
        <v>26.43196442841591</v>
      </c>
      <c r="D105" s="65">
        <f t="shared" ref="D105:AC105" si="12">D23/D69*1000</f>
        <v>27.732327516062504</v>
      </c>
      <c r="E105" s="65">
        <f t="shared" si="12"/>
        <v>29.369397929823684</v>
      </c>
      <c r="F105" s="65">
        <f t="shared" si="12"/>
        <v>31.524530105371465</v>
      </c>
      <c r="G105" s="65">
        <f t="shared" si="12"/>
        <v>33.467988865511074</v>
      </c>
      <c r="H105" s="65">
        <f t="shared" si="12"/>
        <v>33.777098346478709</v>
      </c>
      <c r="I105" s="65">
        <f t="shared" si="12"/>
        <v>34.049737669437846</v>
      </c>
      <c r="J105" s="65">
        <f t="shared" si="12"/>
        <v>33.703223879335802</v>
      </c>
      <c r="K105" s="65">
        <f t="shared" si="12"/>
        <v>33.623279877468306</v>
      </c>
      <c r="L105" s="65">
        <f t="shared" si="12"/>
        <v>33.905287353755675</v>
      </c>
      <c r="M105" s="65">
        <f t="shared" si="12"/>
        <v>33.601546897578764</v>
      </c>
      <c r="N105" s="65">
        <f t="shared" si="12"/>
        <v>33.99740090498392</v>
      </c>
      <c r="O105" s="65">
        <f t="shared" si="12"/>
        <v>33.560003882458133</v>
      </c>
      <c r="P105" s="65">
        <f t="shared" si="12"/>
        <v>33.584814096198677</v>
      </c>
      <c r="Q105" s="65">
        <f t="shared" si="12"/>
        <v>33.49165089804481</v>
      </c>
      <c r="R105" s="65">
        <f t="shared" si="12"/>
        <v>33.656582682593616</v>
      </c>
      <c r="S105" s="65">
        <f t="shared" si="12"/>
        <v>33.120530066253799</v>
      </c>
      <c r="T105" s="65">
        <f t="shared" si="12"/>
        <v>32.89967673945749</v>
      </c>
      <c r="U105" s="65">
        <f t="shared" si="12"/>
        <v>33.985233787880965</v>
      </c>
      <c r="V105" s="65">
        <f t="shared" si="12"/>
        <v>34.464205824098997</v>
      </c>
      <c r="W105" s="65">
        <f t="shared" si="12"/>
        <v>34.802807910943734</v>
      </c>
      <c r="X105" s="65">
        <f t="shared" si="12"/>
        <v>28.986037186964534</v>
      </c>
      <c r="Y105" s="65">
        <f t="shared" si="12"/>
        <v>29.267774448134453</v>
      </c>
      <c r="Z105" s="65">
        <f t="shared" si="12"/>
        <v>34.450208161720511</v>
      </c>
      <c r="AA105" s="65">
        <f t="shared" si="12"/>
        <v>34.954732770860979</v>
      </c>
      <c r="AB105" s="65">
        <f t="shared" si="12"/>
        <v>35.643877218931415</v>
      </c>
      <c r="AC105" s="65">
        <f t="shared" si="12"/>
        <v>35.81007088934664</v>
      </c>
    </row>
    <row r="106" spans="2:29" ht="11.45" customHeight="1" x14ac:dyDescent="0.25">
      <c r="B106" s="145" t="s">
        <v>54</v>
      </c>
      <c r="C106" s="65">
        <f t="shared" si="1"/>
        <v>10.033419658496223</v>
      </c>
      <c r="D106" s="65">
        <f t="shared" ref="D106:AC106" si="13">D24/D70*1000</f>
        <v>10.930052597934214</v>
      </c>
      <c r="E106" s="65">
        <f t="shared" si="13"/>
        <v>11.287941845624548</v>
      </c>
      <c r="F106" s="65">
        <f t="shared" si="13"/>
        <v>11.078214194427877</v>
      </c>
      <c r="G106" s="65">
        <f t="shared" si="13"/>
        <v>11.193707060444812</v>
      </c>
      <c r="H106" s="65">
        <f t="shared" si="13"/>
        <v>10.907629599862219</v>
      </c>
      <c r="I106" s="65">
        <f t="shared" si="13"/>
        <v>11.387445466418429</v>
      </c>
      <c r="J106" s="65">
        <f t="shared" si="13"/>
        <v>11.435019917094532</v>
      </c>
      <c r="K106" s="65">
        <f t="shared" si="13"/>
        <v>11.532919339897758</v>
      </c>
      <c r="L106" s="65">
        <f t="shared" si="13"/>
        <v>11.438100033845416</v>
      </c>
      <c r="M106" s="65">
        <f t="shared" si="13"/>
        <v>10.337793105571892</v>
      </c>
      <c r="N106" s="65">
        <f t="shared" si="13"/>
        <v>11.129798258891746</v>
      </c>
      <c r="O106" s="65">
        <f t="shared" si="13"/>
        <v>12.039424967443761</v>
      </c>
      <c r="P106" s="65">
        <f t="shared" si="13"/>
        <v>9.8204725285422256</v>
      </c>
      <c r="Q106" s="65">
        <f t="shared" si="13"/>
        <v>10.337044291216753</v>
      </c>
      <c r="R106" s="65">
        <f t="shared" si="13"/>
        <v>11.248988824051457</v>
      </c>
      <c r="S106" s="65">
        <f t="shared" si="13"/>
        <v>10.2963641918729</v>
      </c>
      <c r="T106" s="65">
        <f t="shared" si="13"/>
        <v>9.6022857725962396</v>
      </c>
      <c r="U106" s="65">
        <f t="shared" si="13"/>
        <v>10.680788316646355</v>
      </c>
      <c r="V106" s="65">
        <f t="shared" si="13"/>
        <v>10.892464714880202</v>
      </c>
      <c r="W106" s="65">
        <f t="shared" si="13"/>
        <v>12.750966633252185</v>
      </c>
      <c r="X106" s="65">
        <f t="shared" si="13"/>
        <v>11.61697831021629</v>
      </c>
      <c r="Y106" s="65">
        <f t="shared" si="13"/>
        <v>10.889169205169152</v>
      </c>
      <c r="Z106" s="65">
        <f t="shared" si="13"/>
        <v>12.135791488100052</v>
      </c>
      <c r="AA106" s="65">
        <f t="shared" si="13"/>
        <v>12.668948903258528</v>
      </c>
      <c r="AB106" s="65">
        <f t="shared" si="13"/>
        <v>12.715195964348389</v>
      </c>
      <c r="AC106" s="65">
        <f t="shared" si="13"/>
        <v>12.861028045433848</v>
      </c>
    </row>
    <row r="107" spans="2:29" ht="11.45" customHeight="1" x14ac:dyDescent="0.25">
      <c r="B107" s="145" t="s">
        <v>55</v>
      </c>
      <c r="C107" s="65">
        <f t="shared" si="1"/>
        <v>18.753803385276267</v>
      </c>
      <c r="D107" s="65">
        <f t="shared" ref="D107:AC107" si="14">D25/D71*1000</f>
        <v>18.332605757678166</v>
      </c>
      <c r="E107" s="65">
        <f t="shared" si="14"/>
        <v>18.242116003991658</v>
      </c>
      <c r="F107" s="65">
        <f t="shared" si="14"/>
        <v>17.274356797025696</v>
      </c>
      <c r="G107" s="65">
        <f t="shared" si="14"/>
        <v>15.849850162421568</v>
      </c>
      <c r="H107" s="65">
        <f t="shared" si="14"/>
        <v>16.939652636638211</v>
      </c>
      <c r="I107" s="65">
        <f t="shared" si="14"/>
        <v>16.794576143558341</v>
      </c>
      <c r="J107" s="65">
        <f t="shared" si="14"/>
        <v>16.766571033628463</v>
      </c>
      <c r="K107" s="65">
        <f t="shared" si="14"/>
        <v>17.006100726721161</v>
      </c>
      <c r="L107" s="65">
        <f t="shared" si="14"/>
        <v>17.016570649949973</v>
      </c>
      <c r="M107" s="65">
        <f t="shared" si="14"/>
        <v>17.017259018548369</v>
      </c>
      <c r="N107" s="65">
        <f t="shared" si="14"/>
        <v>16.874220256323014</v>
      </c>
      <c r="O107" s="65">
        <f t="shared" si="14"/>
        <v>17.412383519590456</v>
      </c>
      <c r="P107" s="65">
        <f t="shared" si="14"/>
        <v>16.641253850699854</v>
      </c>
      <c r="Q107" s="65">
        <f t="shared" si="14"/>
        <v>16.333862673667603</v>
      </c>
      <c r="R107" s="65">
        <f t="shared" si="14"/>
        <v>16.241407301026864</v>
      </c>
      <c r="S107" s="65">
        <f t="shared" si="14"/>
        <v>16.173978515827578</v>
      </c>
      <c r="T107" s="65">
        <f t="shared" si="14"/>
        <v>16.300096313714221</v>
      </c>
      <c r="U107" s="65">
        <f t="shared" si="14"/>
        <v>16.58237583551475</v>
      </c>
      <c r="V107" s="65">
        <f t="shared" si="14"/>
        <v>16.537751634570736</v>
      </c>
      <c r="W107" s="65">
        <f t="shared" si="14"/>
        <v>16.708738182687615</v>
      </c>
      <c r="X107" s="65">
        <f t="shared" si="14"/>
        <v>15.991043934616398</v>
      </c>
      <c r="Y107" s="65">
        <f t="shared" si="14"/>
        <v>15.456268008664864</v>
      </c>
      <c r="Z107" s="65">
        <f t="shared" si="14"/>
        <v>17.235589058088635</v>
      </c>
      <c r="AA107" s="65">
        <f t="shared" si="14"/>
        <v>17.756096088514713</v>
      </c>
      <c r="AB107" s="65">
        <f t="shared" si="14"/>
        <v>17.262359746718378</v>
      </c>
      <c r="AC107" s="65">
        <f t="shared" si="14"/>
        <v>16.767693813663051</v>
      </c>
    </row>
    <row r="108" spans="2:29" ht="11.45" customHeight="1" x14ac:dyDescent="0.25">
      <c r="B108" s="145" t="s">
        <v>56</v>
      </c>
      <c r="C108" s="65">
        <f t="shared" si="1"/>
        <v>12.162608791450921</v>
      </c>
      <c r="D108" s="65">
        <f t="shared" ref="D108:AC108" si="15">D26/D72*1000</f>
        <v>12.388246980707899</v>
      </c>
      <c r="E108" s="65">
        <f t="shared" si="15"/>
        <v>11.727613689639007</v>
      </c>
      <c r="F108" s="65">
        <f t="shared" si="15"/>
        <v>11.913365553999729</v>
      </c>
      <c r="G108" s="65">
        <f t="shared" si="15"/>
        <v>11.320058997050149</v>
      </c>
      <c r="H108" s="65">
        <f t="shared" si="15"/>
        <v>10.803554897241252</v>
      </c>
      <c r="I108" s="65">
        <f t="shared" si="15"/>
        <v>10.636232863654485</v>
      </c>
      <c r="J108" s="65">
        <f t="shared" si="15"/>
        <v>10.881075321694942</v>
      </c>
      <c r="K108" s="65">
        <f t="shared" si="15"/>
        <v>10.539379911067796</v>
      </c>
      <c r="L108" s="65">
        <f t="shared" si="15"/>
        <v>10.823800826684611</v>
      </c>
      <c r="M108" s="65">
        <f t="shared" si="15"/>
        <v>10.198711550675981</v>
      </c>
      <c r="N108" s="65">
        <f t="shared" si="15"/>
        <v>10.201607526034405</v>
      </c>
      <c r="O108" s="65">
        <f t="shared" si="15"/>
        <v>10.041806415040861</v>
      </c>
      <c r="P108" s="65">
        <f t="shared" si="15"/>
        <v>10.058041200734946</v>
      </c>
      <c r="Q108" s="65">
        <f t="shared" si="15"/>
        <v>9.483433879811459</v>
      </c>
      <c r="R108" s="65">
        <f t="shared" si="15"/>
        <v>9.960299438918268</v>
      </c>
      <c r="S108" s="65">
        <f t="shared" si="15"/>
        <v>10.109992979171542</v>
      </c>
      <c r="T108" s="65">
        <f t="shared" si="15"/>
        <v>10.173895943364421</v>
      </c>
      <c r="U108" s="65">
        <f t="shared" si="15"/>
        <v>10.32833699974039</v>
      </c>
      <c r="V108" s="65">
        <f t="shared" si="15"/>
        <v>10.139765728466179</v>
      </c>
      <c r="W108" s="65">
        <f t="shared" si="15"/>
        <v>10.221508285424415</v>
      </c>
      <c r="X108" s="65">
        <f t="shared" si="15"/>
        <v>8.7335007404545753</v>
      </c>
      <c r="Y108" s="65">
        <f t="shared" si="15"/>
        <v>9.5372630110965488</v>
      </c>
      <c r="Z108" s="65">
        <f t="shared" si="15"/>
        <v>10.583297782799692</v>
      </c>
      <c r="AA108" s="65">
        <f t="shared" si="15"/>
        <v>10.154132050721469</v>
      </c>
      <c r="AB108" s="65">
        <f t="shared" si="15"/>
        <v>10.340922572504017</v>
      </c>
      <c r="AC108" s="65">
        <f t="shared" si="15"/>
        <v>10.485409981129459</v>
      </c>
    </row>
    <row r="109" spans="2:29" ht="11.45" customHeight="1" x14ac:dyDescent="0.25">
      <c r="B109" s="145" t="s">
        <v>57</v>
      </c>
      <c r="C109" s="65">
        <f t="shared" si="1"/>
        <v>5.3032394048126861</v>
      </c>
      <c r="D109" s="65">
        <f t="shared" ref="D109:AC109" si="16">D27/D73*1000</f>
        <v>5.9288785269306459</v>
      </c>
      <c r="E109" s="65">
        <f t="shared" si="16"/>
        <v>6.1848907082316504</v>
      </c>
      <c r="F109" s="65">
        <f t="shared" si="16"/>
        <v>6.2095779751868543</v>
      </c>
      <c r="G109" s="65">
        <f t="shared" si="16"/>
        <v>6.2836153745244658</v>
      </c>
      <c r="H109" s="65">
        <f t="shared" si="16"/>
        <v>7.7003620583077872</v>
      </c>
      <c r="I109" s="65">
        <f t="shared" si="16"/>
        <v>7.2960573328224196</v>
      </c>
      <c r="J109" s="65">
        <f t="shared" si="16"/>
        <v>8.4789596574073105</v>
      </c>
      <c r="K109" s="65">
        <f t="shared" si="16"/>
        <v>9.8945905947023469</v>
      </c>
      <c r="L109" s="65">
        <f t="shared" si="16"/>
        <v>9.3946899578499092</v>
      </c>
      <c r="M109" s="65">
        <f t="shared" si="16"/>
        <v>6.8612183176473245</v>
      </c>
      <c r="N109" s="65">
        <f t="shared" si="16"/>
        <v>7.8070843882893746</v>
      </c>
      <c r="O109" s="65">
        <f t="shared" si="16"/>
        <v>8.0829966948218885</v>
      </c>
      <c r="P109" s="65">
        <f t="shared" si="16"/>
        <v>9.2059447983014859</v>
      </c>
      <c r="Q109" s="65">
        <f t="shared" si="16"/>
        <v>9.3663162624602414</v>
      </c>
      <c r="R109" s="65">
        <f t="shared" si="16"/>
        <v>9.4076612108065465</v>
      </c>
      <c r="S109" s="65">
        <f t="shared" si="16"/>
        <v>9.9147909175983866</v>
      </c>
      <c r="T109" s="65">
        <f t="shared" si="16"/>
        <v>9.911896843456443</v>
      </c>
      <c r="U109" s="65">
        <f t="shared" si="16"/>
        <v>10.566673788666526</v>
      </c>
      <c r="V109" s="65">
        <f t="shared" si="16"/>
        <v>11.012247584569453</v>
      </c>
      <c r="W109" s="65">
        <f t="shared" si="16"/>
        <v>9.3459265619475733</v>
      </c>
      <c r="X109" s="65">
        <f t="shared" si="16"/>
        <v>8.1492367497866685</v>
      </c>
      <c r="Y109" s="65">
        <f t="shared" si="16"/>
        <v>8.8341724354940201</v>
      </c>
      <c r="Z109" s="65">
        <f t="shared" si="16"/>
        <v>11.121009262049178</v>
      </c>
      <c r="AA109" s="65">
        <f t="shared" si="16"/>
        <v>10.359857088484819</v>
      </c>
      <c r="AB109" s="65">
        <f t="shared" si="16"/>
        <v>10.799735953866657</v>
      </c>
      <c r="AC109" s="65">
        <f t="shared" si="16"/>
        <v>10.176970489353755</v>
      </c>
    </row>
    <row r="110" spans="2:29" ht="11.45" customHeight="1" x14ac:dyDescent="0.25">
      <c r="B110" s="145" t="s">
        <v>58</v>
      </c>
      <c r="C110" s="65">
        <f t="shared" si="1"/>
        <v>10.4415854878266</v>
      </c>
      <c r="D110" s="65">
        <f t="shared" ref="D110:AC110" si="17">D28/D74*1000</f>
        <v>10.864439025697367</v>
      </c>
      <c r="E110" s="65">
        <f t="shared" si="17"/>
        <v>10.956784298924326</v>
      </c>
      <c r="F110" s="65">
        <f t="shared" si="17"/>
        <v>12.780866691592394</v>
      </c>
      <c r="G110" s="65">
        <f t="shared" si="17"/>
        <v>12.357952916623667</v>
      </c>
      <c r="H110" s="65">
        <f t="shared" si="17"/>
        <v>12.755423530470789</v>
      </c>
      <c r="I110" s="65">
        <f t="shared" si="17"/>
        <v>11.952861952861953</v>
      </c>
      <c r="J110" s="65">
        <f t="shared" si="17"/>
        <v>10.742201729826496</v>
      </c>
      <c r="K110" s="65">
        <f t="shared" si="17"/>
        <v>10.432100662957385</v>
      </c>
      <c r="L110" s="65">
        <f t="shared" si="17"/>
        <v>9.6248965336240477</v>
      </c>
      <c r="M110" s="65">
        <f t="shared" si="17"/>
        <v>8.5089190737255542</v>
      </c>
      <c r="N110" s="65">
        <f t="shared" si="17"/>
        <v>8.752622935863517</v>
      </c>
      <c r="O110" s="65">
        <f t="shared" si="17"/>
        <v>8.5861557909419819</v>
      </c>
      <c r="P110" s="65">
        <f t="shared" si="17"/>
        <v>8.8844540729752506</v>
      </c>
      <c r="Q110" s="65">
        <f t="shared" si="17"/>
        <v>9.4594315245478029</v>
      </c>
      <c r="R110" s="65">
        <f t="shared" si="17"/>
        <v>9.8580265693134574</v>
      </c>
      <c r="S110" s="65">
        <f t="shared" si="17"/>
        <v>10.039245601180379</v>
      </c>
      <c r="T110" s="65">
        <f t="shared" si="17"/>
        <v>9.433682591738231</v>
      </c>
      <c r="U110" s="65">
        <f t="shared" si="17"/>
        <v>9.6765438107182309</v>
      </c>
      <c r="V110" s="65">
        <f t="shared" si="17"/>
        <v>9.4707926285724682</v>
      </c>
      <c r="W110" s="65">
        <f t="shared" si="17"/>
        <v>9.922062350119905</v>
      </c>
      <c r="X110" s="65">
        <f t="shared" si="17"/>
        <v>9.6851924628208561</v>
      </c>
      <c r="Y110" s="65">
        <f t="shared" si="17"/>
        <v>9.6148265268340527</v>
      </c>
      <c r="Z110" s="65">
        <f t="shared" si="17"/>
        <v>9.0970566561185997</v>
      </c>
      <c r="AA110" s="65">
        <f t="shared" si="17"/>
        <v>9.5132506945928608</v>
      </c>
      <c r="AB110" s="65">
        <f t="shared" si="17"/>
        <v>9.4552815917195332</v>
      </c>
      <c r="AC110" s="65">
        <f t="shared" si="17"/>
        <v>9.0274826178657062</v>
      </c>
    </row>
    <row r="111" spans="2:29" ht="11.45" customHeight="1" x14ac:dyDescent="0.25">
      <c r="B111" s="145" t="s">
        <v>59</v>
      </c>
      <c r="C111" s="65">
        <f t="shared" si="1"/>
        <v>41.025153646328327</v>
      </c>
      <c r="D111" s="65">
        <f t="shared" ref="D111:AC111" si="18">D29/D75*1000</f>
        <v>42.119479866825806</v>
      </c>
      <c r="E111" s="65">
        <f t="shared" si="18"/>
        <v>39.880916581463886</v>
      </c>
      <c r="F111" s="65">
        <f t="shared" si="18"/>
        <v>39.934322406614676</v>
      </c>
      <c r="G111" s="65">
        <f t="shared" si="18"/>
        <v>40.470063475724828</v>
      </c>
      <c r="H111" s="65">
        <f t="shared" si="18"/>
        <v>39.938650306748464</v>
      </c>
      <c r="I111" s="65">
        <f t="shared" si="18"/>
        <v>41.116173120728931</v>
      </c>
      <c r="J111" s="65">
        <f t="shared" si="18"/>
        <v>41.443616748009248</v>
      </c>
      <c r="K111" s="65">
        <f t="shared" si="18"/>
        <v>40.907717106588755</v>
      </c>
      <c r="L111" s="65">
        <f t="shared" si="18"/>
        <v>40.892139293844139</v>
      </c>
      <c r="M111" s="65">
        <f t="shared" si="18"/>
        <v>41.86735653809972</v>
      </c>
      <c r="N111" s="65">
        <f t="shared" si="18"/>
        <v>42.06606661488555</v>
      </c>
      <c r="O111" s="65">
        <f t="shared" si="18"/>
        <v>41.173352182364376</v>
      </c>
      <c r="P111" s="65">
        <f t="shared" si="18"/>
        <v>40.929891210499051</v>
      </c>
      <c r="Q111" s="65">
        <f t="shared" si="18"/>
        <v>41.082640420838281</v>
      </c>
      <c r="R111" s="65">
        <f t="shared" si="18"/>
        <v>39.665672129807497</v>
      </c>
      <c r="S111" s="65">
        <f t="shared" si="18"/>
        <v>39.75695143052593</v>
      </c>
      <c r="T111" s="65">
        <f t="shared" si="18"/>
        <v>39.414040906578222</v>
      </c>
      <c r="U111" s="65">
        <f t="shared" si="18"/>
        <v>39.03179913100319</v>
      </c>
      <c r="V111" s="65">
        <f t="shared" si="18"/>
        <v>37.301794575234119</v>
      </c>
      <c r="W111" s="65">
        <f t="shared" si="18"/>
        <v>38.168554565783204</v>
      </c>
      <c r="X111" s="65">
        <f t="shared" si="18"/>
        <v>38.937768671407341</v>
      </c>
      <c r="Y111" s="65">
        <f t="shared" si="18"/>
        <v>39.859194993599772</v>
      </c>
      <c r="Z111" s="65">
        <f t="shared" si="18"/>
        <v>39.442122787347536</v>
      </c>
      <c r="AA111" s="65">
        <f t="shared" si="18"/>
        <v>40.444237237337241</v>
      </c>
      <c r="AB111" s="65">
        <f t="shared" si="18"/>
        <v>39.411404836268794</v>
      </c>
      <c r="AC111" s="65">
        <f t="shared" si="18"/>
        <v>38.520599250936328</v>
      </c>
    </row>
    <row r="112" spans="2:29" ht="11.45" customHeight="1" x14ac:dyDescent="0.25">
      <c r="B112" s="145" t="s">
        <v>60</v>
      </c>
      <c r="C112" s="65">
        <f t="shared" si="1"/>
        <v>6.941053593576604</v>
      </c>
      <c r="D112" s="65">
        <f t="shared" ref="D112:AC112" si="19">D30/D76*1000</f>
        <v>7.4937373667570801</v>
      </c>
      <c r="E112" s="65">
        <f t="shared" si="19"/>
        <v>8.4537294933325828</v>
      </c>
      <c r="F112" s="65">
        <f t="shared" si="19"/>
        <v>9.2424537067046959</v>
      </c>
      <c r="G112" s="65">
        <f t="shared" si="19"/>
        <v>8.1176501730538888</v>
      </c>
      <c r="H112" s="65">
        <f t="shared" si="19"/>
        <v>7.9468696689708223</v>
      </c>
      <c r="I112" s="65">
        <f t="shared" si="19"/>
        <v>8.3789605660666773</v>
      </c>
      <c r="J112" s="65">
        <f t="shared" si="19"/>
        <v>8.4506569112573509</v>
      </c>
      <c r="K112" s="65">
        <f t="shared" si="19"/>
        <v>7.9989902704454643</v>
      </c>
      <c r="L112" s="65">
        <f t="shared" si="19"/>
        <v>8.7396893286019797</v>
      </c>
      <c r="M112" s="65">
        <f t="shared" si="19"/>
        <v>9.3938996269286292</v>
      </c>
      <c r="N112" s="65">
        <f t="shared" si="19"/>
        <v>9.4493066756314708</v>
      </c>
      <c r="O112" s="65">
        <f t="shared" si="19"/>
        <v>9.3288422418113743</v>
      </c>
      <c r="P112" s="65">
        <f t="shared" si="19"/>
        <v>9.2594128379499097</v>
      </c>
      <c r="Q112" s="65">
        <f t="shared" si="19"/>
        <v>8.9798026573576042</v>
      </c>
      <c r="R112" s="65">
        <f t="shared" si="19"/>
        <v>8.5817381037662006</v>
      </c>
      <c r="S112" s="65">
        <f t="shared" si="19"/>
        <v>8.229737529713324</v>
      </c>
      <c r="T112" s="65">
        <f t="shared" si="19"/>
        <v>8.5244605129363897</v>
      </c>
      <c r="U112" s="65">
        <f t="shared" si="19"/>
        <v>9.0692611871665374</v>
      </c>
      <c r="V112" s="65">
        <f t="shared" si="19"/>
        <v>9.300793709665454</v>
      </c>
      <c r="W112" s="65">
        <f t="shared" si="19"/>
        <v>9.8587610527620733</v>
      </c>
      <c r="X112" s="65">
        <f t="shared" si="19"/>
        <v>9.43283396144143</v>
      </c>
      <c r="Y112" s="65">
        <f t="shared" si="19"/>
        <v>9.5041369570065246</v>
      </c>
      <c r="Z112" s="65">
        <f t="shared" si="19"/>
        <v>10.891049268457564</v>
      </c>
      <c r="AA112" s="65">
        <f t="shared" si="19"/>
        <v>10.446672645352294</v>
      </c>
      <c r="AB112" s="65">
        <f t="shared" si="19"/>
        <v>10.106772908366533</v>
      </c>
      <c r="AC112" s="65">
        <f t="shared" si="19"/>
        <v>10.482630679713093</v>
      </c>
    </row>
    <row r="113" spans="2:29" ht="11.45" customHeight="1" x14ac:dyDescent="0.25">
      <c r="B113" s="145" t="s">
        <v>62</v>
      </c>
      <c r="C113" s="65">
        <f t="shared" ref="C113:AC113" si="20">C32/C78*1000</f>
        <v>35.148162866379543</v>
      </c>
      <c r="D113" s="65">
        <f t="shared" si="20"/>
        <v>36.344142507136979</v>
      </c>
      <c r="E113" s="65">
        <f t="shared" si="20"/>
        <v>35.660190498383386</v>
      </c>
      <c r="F113" s="65">
        <f t="shared" si="20"/>
        <v>36.651210628540831</v>
      </c>
      <c r="G113" s="65">
        <f t="shared" si="20"/>
        <v>35.590483798555326</v>
      </c>
      <c r="H113" s="65">
        <f t="shared" si="20"/>
        <v>34.635340266337323</v>
      </c>
      <c r="I113" s="65">
        <f t="shared" si="20"/>
        <v>34.428821367233269</v>
      </c>
      <c r="J113" s="65">
        <f t="shared" si="20"/>
        <v>35.157017413305546</v>
      </c>
      <c r="K113" s="65">
        <f t="shared" si="20"/>
        <v>33.611536922573769</v>
      </c>
      <c r="L113" s="65">
        <f t="shared" si="20"/>
        <v>32.33111472145066</v>
      </c>
      <c r="M113" s="65">
        <f t="shared" si="20"/>
        <v>30.492426810582124</v>
      </c>
      <c r="N113" s="65">
        <f t="shared" si="20"/>
        <v>30.185023570203491</v>
      </c>
      <c r="O113" s="65">
        <f t="shared" si="20"/>
        <v>30.043592383851752</v>
      </c>
      <c r="P113" s="65">
        <f t="shared" si="20"/>
        <v>29.909010123188612</v>
      </c>
      <c r="Q113" s="65">
        <f t="shared" si="20"/>
        <v>28.92147277084155</v>
      </c>
      <c r="R113" s="65">
        <f t="shared" si="20"/>
        <v>28.767816898378729</v>
      </c>
      <c r="S113" s="65">
        <f t="shared" si="20"/>
        <v>29.570812009780997</v>
      </c>
      <c r="T113" s="65">
        <f t="shared" si="20"/>
        <v>28.691100642234812</v>
      </c>
      <c r="U113" s="65">
        <f t="shared" si="20"/>
        <v>28.355216122588622</v>
      </c>
      <c r="V113" s="65">
        <f t="shared" si="20"/>
        <v>28.760549445909017</v>
      </c>
      <c r="W113" s="65">
        <f t="shared" si="20"/>
        <v>28.766620057180113</v>
      </c>
      <c r="X113" s="65">
        <f t="shared" si="20"/>
        <v>25.840120733154386</v>
      </c>
      <c r="Y113" s="65">
        <f t="shared" si="20"/>
        <v>25.115291438131891</v>
      </c>
      <c r="Z113" s="65">
        <f t="shared" si="20"/>
        <v>30.063494224966281</v>
      </c>
      <c r="AA113" s="65">
        <f t="shared" si="20"/>
        <v>30.842557993941622</v>
      </c>
      <c r="AB113" s="65">
        <f t="shared" si="20"/>
        <v>30.737716702655412</v>
      </c>
      <c r="AC113" s="65">
        <f t="shared" si="20"/>
        <v>31.50513381214968</v>
      </c>
    </row>
    <row r="114" spans="2:29" ht="11.45" customHeight="1" x14ac:dyDescent="0.25">
      <c r="B114" s="145" t="s">
        <v>63</v>
      </c>
      <c r="C114" s="65">
        <f t="shared" ref="C114:AC114" si="21">C33/C79*1000</f>
        <v>33.908489897129364</v>
      </c>
      <c r="D114" s="65">
        <f t="shared" si="21"/>
        <v>34.773296110897192</v>
      </c>
      <c r="E114" s="65">
        <f t="shared" si="21"/>
        <v>34.937944622540194</v>
      </c>
      <c r="F114" s="65">
        <f t="shared" si="21"/>
        <v>34.218773376168322</v>
      </c>
      <c r="G114" s="65">
        <f t="shared" si="21"/>
        <v>34.444387386284184</v>
      </c>
      <c r="H114" s="65">
        <f t="shared" si="21"/>
        <v>34.317233381905289</v>
      </c>
      <c r="I114" s="65">
        <f t="shared" si="21"/>
        <v>34.853396340593811</v>
      </c>
      <c r="J114" s="65">
        <f t="shared" si="21"/>
        <v>35.211196107603222</v>
      </c>
      <c r="K114" s="65">
        <f t="shared" si="21"/>
        <v>35.659641320269273</v>
      </c>
      <c r="L114" s="65">
        <f t="shared" si="21"/>
        <v>35.789217156568689</v>
      </c>
      <c r="M114" s="65">
        <f t="shared" si="21"/>
        <v>34.048400641270327</v>
      </c>
      <c r="N114" s="65">
        <f t="shared" si="21"/>
        <v>34.734049413195272</v>
      </c>
      <c r="O114" s="65">
        <f t="shared" si="21"/>
        <v>35.21179290047894</v>
      </c>
      <c r="P114" s="65">
        <f t="shared" si="21"/>
        <v>34.288493949323325</v>
      </c>
      <c r="Q114" s="65">
        <f t="shared" si="21"/>
        <v>34.782385377647493</v>
      </c>
      <c r="R114" s="65">
        <f t="shared" si="21"/>
        <v>33.746952374823934</v>
      </c>
      <c r="S114" s="65">
        <f t="shared" si="21"/>
        <v>34.086386430571736</v>
      </c>
      <c r="T114" s="65">
        <f t="shared" si="21"/>
        <v>32.856864032363951</v>
      </c>
      <c r="U114" s="65">
        <f t="shared" si="21"/>
        <v>31.926381694761773</v>
      </c>
      <c r="V114" s="65">
        <f t="shared" si="21"/>
        <v>30.891426392116429</v>
      </c>
      <c r="W114" s="65">
        <f t="shared" si="21"/>
        <v>30.293287302686281</v>
      </c>
      <c r="X114" s="65">
        <f t="shared" si="21"/>
        <v>30.486632867853903</v>
      </c>
      <c r="Y114" s="65">
        <f t="shared" si="21"/>
        <v>31.875921471250102</v>
      </c>
      <c r="Z114" s="65">
        <f t="shared" si="21"/>
        <v>35.417596185077976</v>
      </c>
      <c r="AA114" s="65">
        <f t="shared" si="21"/>
        <v>34.618524439606787</v>
      </c>
      <c r="AB114" s="65">
        <f t="shared" si="21"/>
        <v>34.828171116463686</v>
      </c>
      <c r="AC114" s="65">
        <f t="shared" si="21"/>
        <v>34.08140409527789</v>
      </c>
    </row>
    <row r="115" spans="2:29" ht="11.45" customHeight="1" x14ac:dyDescent="0.25">
      <c r="B115" s="145" t="s">
        <v>64</v>
      </c>
      <c r="C115" s="65">
        <f t="shared" ref="C115:AC115" si="22">C34/C80*1000</f>
        <v>10.40174524975148</v>
      </c>
      <c r="D115" s="65">
        <f t="shared" si="22"/>
        <v>7.3729841310798605</v>
      </c>
      <c r="E115" s="65">
        <f t="shared" si="22"/>
        <v>7.7386460766608094</v>
      </c>
      <c r="F115" s="65">
        <f t="shared" si="22"/>
        <v>8.2202638007880449</v>
      </c>
      <c r="G115" s="65">
        <f t="shared" si="22"/>
        <v>8.0000990611350566</v>
      </c>
      <c r="H115" s="65">
        <f t="shared" si="22"/>
        <v>7.9532003201883086</v>
      </c>
      <c r="I115" s="65">
        <f t="shared" si="22"/>
        <v>7.9983532802070174</v>
      </c>
      <c r="J115" s="65">
        <f t="shared" si="22"/>
        <v>7.4634948723582406</v>
      </c>
      <c r="K115" s="65">
        <f t="shared" si="22"/>
        <v>8.1196596640730689</v>
      </c>
      <c r="L115" s="65">
        <f t="shared" si="22"/>
        <v>8.3129797227632025</v>
      </c>
      <c r="M115" s="65">
        <f t="shared" si="22"/>
        <v>8.3647537164688259</v>
      </c>
      <c r="N115" s="65">
        <f t="shared" si="22"/>
        <v>7.3315103676066498</v>
      </c>
      <c r="O115" s="65">
        <f t="shared" si="22"/>
        <v>7.7598973814048744</v>
      </c>
      <c r="P115" s="65">
        <f t="shared" si="22"/>
        <v>8.5668359920250747</v>
      </c>
      <c r="Q115" s="65">
        <f t="shared" si="22"/>
        <v>8.4675950381609866</v>
      </c>
      <c r="R115" s="65">
        <f t="shared" si="22"/>
        <v>8.6096877006070311</v>
      </c>
      <c r="S115" s="65">
        <f t="shared" si="22"/>
        <v>8.6682427107959032</v>
      </c>
      <c r="T115" s="65">
        <f t="shared" si="22"/>
        <v>8.5000027031848937</v>
      </c>
      <c r="U115" s="65">
        <f t="shared" si="22"/>
        <v>8.583695496843502</v>
      </c>
      <c r="V115" s="65">
        <f t="shared" si="22"/>
        <v>8.9884511846782988</v>
      </c>
      <c r="W115" s="65">
        <f t="shared" si="22"/>
        <v>7.5983298701206756</v>
      </c>
      <c r="X115" s="65">
        <f t="shared" si="22"/>
        <v>7.3543323639676252</v>
      </c>
      <c r="Y115" s="65">
        <f t="shared" si="22"/>
        <v>5.8821666503521071</v>
      </c>
      <c r="Z115" s="65">
        <f t="shared" si="22"/>
        <v>6.1564594005376714</v>
      </c>
      <c r="AA115" s="65">
        <f t="shared" si="22"/>
        <v>6.8156776994046817</v>
      </c>
      <c r="AB115" s="65">
        <f t="shared" si="22"/>
        <v>6.9907923693424729</v>
      </c>
      <c r="AC115" s="65">
        <f t="shared" si="22"/>
        <v>7.1844464673761435</v>
      </c>
    </row>
    <row r="116" spans="2:29" ht="11.45" customHeight="1" x14ac:dyDescent="0.25">
      <c r="B116" s="145" t="s">
        <v>65</v>
      </c>
      <c r="C116" s="65">
        <f t="shared" ref="C116:AC116" si="23">C35/C81*1000</f>
        <v>9.1179834790716896</v>
      </c>
      <c r="D116" s="65">
        <f t="shared" si="23"/>
        <v>9.8395928412257572</v>
      </c>
      <c r="E116" s="65">
        <f t="shared" si="23"/>
        <v>9.4516146295042436</v>
      </c>
      <c r="F116" s="65">
        <f t="shared" si="23"/>
        <v>9.4940299190264898</v>
      </c>
      <c r="G116" s="65">
        <f t="shared" si="23"/>
        <v>9.3267466918377888</v>
      </c>
      <c r="H116" s="65">
        <f t="shared" si="23"/>
        <v>9.2465933258067068</v>
      </c>
      <c r="I116" s="65">
        <f t="shared" si="23"/>
        <v>9.2023786967979753</v>
      </c>
      <c r="J116" s="65">
        <f t="shared" si="23"/>
        <v>9.1464501664230262</v>
      </c>
      <c r="K116" s="65">
        <f t="shared" si="23"/>
        <v>9.0971308865625993</v>
      </c>
      <c r="L116" s="65">
        <f t="shared" si="23"/>
        <v>9.6778856530701542</v>
      </c>
      <c r="M116" s="65">
        <f t="shared" si="23"/>
        <v>9.8372006176889144</v>
      </c>
      <c r="N116" s="65">
        <f t="shared" si="23"/>
        <v>9.9149320615783143</v>
      </c>
      <c r="O116" s="65">
        <f t="shared" si="23"/>
        <v>9.9491384045734748</v>
      </c>
      <c r="P116" s="65">
        <f t="shared" si="23"/>
        <v>10.291845657283215</v>
      </c>
      <c r="Q116" s="65">
        <f t="shared" si="23"/>
        <v>10.346573208722742</v>
      </c>
      <c r="R116" s="65">
        <f t="shared" si="23"/>
        <v>10.372483867351667</v>
      </c>
      <c r="S116" s="65">
        <f t="shared" si="23"/>
        <v>10.577504799107377</v>
      </c>
      <c r="T116" s="65">
        <f t="shared" si="23"/>
        <v>10.346929092634403</v>
      </c>
      <c r="U116" s="65">
        <f t="shared" si="23"/>
        <v>10.44868759772891</v>
      </c>
      <c r="V116" s="65">
        <f t="shared" si="23"/>
        <v>10.258242498433207</v>
      </c>
      <c r="W116" s="65">
        <f t="shared" si="23"/>
        <v>10.328125922919655</v>
      </c>
      <c r="X116" s="65">
        <f t="shared" si="23"/>
        <v>9.6426727895425621</v>
      </c>
      <c r="Y116" s="65">
        <f t="shared" si="23"/>
        <v>9.7850683581194016</v>
      </c>
      <c r="Z116" s="65">
        <f t="shared" si="23"/>
        <v>10.8955047085069</v>
      </c>
      <c r="AA116" s="65">
        <f t="shared" si="23"/>
        <v>10.798417897670385</v>
      </c>
      <c r="AB116" s="65">
        <f t="shared" si="23"/>
        <v>11.276267560681433</v>
      </c>
      <c r="AC116" s="65">
        <f t="shared" si="23"/>
        <v>11.446682047332182</v>
      </c>
    </row>
    <row r="117" spans="2:29" ht="11.45" customHeight="1" x14ac:dyDescent="0.25">
      <c r="B117" s="145" t="s">
        <v>66</v>
      </c>
      <c r="C117" s="65">
        <f t="shared" ref="C117:AC117" si="24">C36/C82*1000</f>
        <v>14.124995995771537</v>
      </c>
      <c r="D117" s="65">
        <f t="shared" si="24"/>
        <v>13.871066752749172</v>
      </c>
      <c r="E117" s="65">
        <f t="shared" si="24"/>
        <v>12.897279785510808</v>
      </c>
      <c r="F117" s="65">
        <f t="shared" si="24"/>
        <v>13.732960094329856</v>
      </c>
      <c r="G117" s="65">
        <f t="shared" si="24"/>
        <v>13.508373150252817</v>
      </c>
      <c r="H117" s="65">
        <f t="shared" si="24"/>
        <v>18.915577032404777</v>
      </c>
      <c r="I117" s="65">
        <f t="shared" si="24"/>
        <v>19.036118422837916</v>
      </c>
      <c r="J117" s="65">
        <f t="shared" si="24"/>
        <v>21.624514811031663</v>
      </c>
      <c r="K117" s="65">
        <f t="shared" si="24"/>
        <v>21.785714285714288</v>
      </c>
      <c r="L117" s="65">
        <f t="shared" si="24"/>
        <v>22.996006946364773</v>
      </c>
      <c r="M117" s="65">
        <f t="shared" si="24"/>
        <v>25.032173902869907</v>
      </c>
      <c r="N117" s="65">
        <f t="shared" si="24"/>
        <v>17.876462757597047</v>
      </c>
      <c r="O117" s="65">
        <f t="shared" si="24"/>
        <v>19.87072067249154</v>
      </c>
      <c r="P117" s="65">
        <f t="shared" si="24"/>
        <v>17.435047801381884</v>
      </c>
      <c r="Q117" s="65">
        <f t="shared" si="24"/>
        <v>14.619275550782124</v>
      </c>
      <c r="R117" s="65">
        <f t="shared" si="24"/>
        <v>14.027915989528521</v>
      </c>
      <c r="S117" s="65">
        <f t="shared" si="24"/>
        <v>14.405965495833124</v>
      </c>
      <c r="T117" s="65">
        <f t="shared" si="24"/>
        <v>12.592716352812376</v>
      </c>
      <c r="U117" s="65">
        <f t="shared" si="24"/>
        <v>14.821394609954467</v>
      </c>
      <c r="V117" s="65">
        <f t="shared" si="24"/>
        <v>15.93225188239675</v>
      </c>
      <c r="W117" s="65">
        <f t="shared" si="24"/>
        <v>15.176308908586151</v>
      </c>
      <c r="X117" s="65">
        <f t="shared" si="24"/>
        <v>13.540387160663107</v>
      </c>
      <c r="Y117" s="65">
        <f t="shared" si="24"/>
        <v>14.257194856984688</v>
      </c>
      <c r="Z117" s="65">
        <f t="shared" si="24"/>
        <v>16.265894939928089</v>
      </c>
      <c r="AA117" s="65">
        <f t="shared" si="24"/>
        <v>20.04739175883903</v>
      </c>
      <c r="AB117" s="65">
        <f t="shared" si="24"/>
        <v>22.116694394641772</v>
      </c>
      <c r="AC117" s="65">
        <f t="shared" si="24"/>
        <v>21.296786301574965</v>
      </c>
    </row>
    <row r="118" spans="2:29" ht="11.45" customHeight="1" x14ac:dyDescent="0.25">
      <c r="B118" s="145" t="s">
        <v>67</v>
      </c>
      <c r="C118" s="65">
        <f t="shared" ref="C118:AC118" si="25">C37/C83*1000</f>
        <v>19.457987437958451</v>
      </c>
      <c r="D118" s="65">
        <f t="shared" si="25"/>
        <v>20.108731831798512</v>
      </c>
      <c r="E118" s="65">
        <f t="shared" si="25"/>
        <v>19.62118585298197</v>
      </c>
      <c r="F118" s="65">
        <f t="shared" si="25"/>
        <v>19.116012652816963</v>
      </c>
      <c r="G118" s="65">
        <f t="shared" si="25"/>
        <v>18.629748396645287</v>
      </c>
      <c r="H118" s="65">
        <f t="shared" si="25"/>
        <v>18.952542784318485</v>
      </c>
      <c r="I118" s="65">
        <f t="shared" si="25"/>
        <v>20.858422752370039</v>
      </c>
      <c r="J118" s="65">
        <f t="shared" si="25"/>
        <v>21.0905632463278</v>
      </c>
      <c r="K118" s="65">
        <f t="shared" si="25"/>
        <v>20.598700815093714</v>
      </c>
      <c r="L118" s="65">
        <f t="shared" si="25"/>
        <v>19.438562408936377</v>
      </c>
      <c r="M118" s="65">
        <f t="shared" si="25"/>
        <v>18.263557708620006</v>
      </c>
      <c r="N118" s="65">
        <f t="shared" si="25"/>
        <v>17.756262543670559</v>
      </c>
      <c r="O118" s="65">
        <f t="shared" si="25"/>
        <v>18.615458473355737</v>
      </c>
      <c r="P118" s="65">
        <f t="shared" si="25"/>
        <v>17.548126391409273</v>
      </c>
      <c r="Q118" s="65">
        <f t="shared" si="25"/>
        <v>16.634761955404301</v>
      </c>
      <c r="R118" s="65">
        <f t="shared" si="25"/>
        <v>15.599583249311017</v>
      </c>
      <c r="S118" s="65">
        <f t="shared" si="25"/>
        <v>14.93332467068397</v>
      </c>
      <c r="T118" s="65">
        <f t="shared" si="25"/>
        <v>15.839344262295084</v>
      </c>
      <c r="U118" s="65">
        <f t="shared" si="25"/>
        <v>15.925315760571115</v>
      </c>
      <c r="V118" s="65">
        <f t="shared" si="25"/>
        <v>16.287817374104218</v>
      </c>
      <c r="W118" s="65">
        <f t="shared" si="25"/>
        <v>16.284796907634277</v>
      </c>
      <c r="X118" s="65">
        <f t="shared" si="25"/>
        <v>15.371568456023782</v>
      </c>
      <c r="Y118" s="65">
        <f t="shared" si="25"/>
        <v>15.308920003916578</v>
      </c>
      <c r="Z118" s="65">
        <f t="shared" si="25"/>
        <v>16.256099012257529</v>
      </c>
      <c r="AA118" s="65">
        <f t="shared" si="25"/>
        <v>16.361336408959001</v>
      </c>
      <c r="AB118" s="65">
        <f t="shared" si="25"/>
        <v>15.375519071583753</v>
      </c>
      <c r="AC118" s="65">
        <f t="shared" si="25"/>
        <v>15.827458644517344</v>
      </c>
    </row>
    <row r="119" spans="2:29" ht="11.45" customHeight="1" x14ac:dyDescent="0.25">
      <c r="B119" s="145" t="s">
        <v>68</v>
      </c>
      <c r="C119" s="65">
        <f t="shared" ref="C119:AC119" si="26">C38/C84*1000</f>
        <v>19.802831488338917</v>
      </c>
      <c r="D119" s="65">
        <f t="shared" si="26"/>
        <v>16.028560015977629</v>
      </c>
      <c r="E119" s="65">
        <f t="shared" si="26"/>
        <v>17.303777668259443</v>
      </c>
      <c r="F119" s="65">
        <f t="shared" si="26"/>
        <v>18.150028081255499</v>
      </c>
      <c r="G119" s="65">
        <f t="shared" si="26"/>
        <v>15.083719273245459</v>
      </c>
      <c r="H119" s="65">
        <f t="shared" si="26"/>
        <v>13.170410406919867</v>
      </c>
      <c r="I119" s="65">
        <f t="shared" si="26"/>
        <v>15.125328801670447</v>
      </c>
      <c r="J119" s="65">
        <f t="shared" si="26"/>
        <v>16.461390958035253</v>
      </c>
      <c r="K119" s="65">
        <f t="shared" si="26"/>
        <v>21.127515180378619</v>
      </c>
      <c r="L119" s="65">
        <f t="shared" si="26"/>
        <v>15.944486547934824</v>
      </c>
      <c r="M119" s="65">
        <f t="shared" si="26"/>
        <v>19.506944936574303</v>
      </c>
      <c r="N119" s="65">
        <f t="shared" si="26"/>
        <v>21.99484586996148</v>
      </c>
      <c r="O119" s="65">
        <f t="shared" si="26"/>
        <v>22.314841343743286</v>
      </c>
      <c r="P119" s="65">
        <f t="shared" si="26"/>
        <v>23.685869266075407</v>
      </c>
      <c r="Q119" s="65">
        <f t="shared" si="26"/>
        <v>23.405201155812403</v>
      </c>
      <c r="R119" s="65">
        <f t="shared" si="26"/>
        <v>23.093426272143748</v>
      </c>
      <c r="S119" s="65">
        <f t="shared" si="26"/>
        <v>25.578762713768459</v>
      </c>
      <c r="T119" s="65">
        <f t="shared" si="26"/>
        <v>22.665021490790828</v>
      </c>
      <c r="U119" s="65">
        <f t="shared" si="26"/>
        <v>21.011328446552469</v>
      </c>
      <c r="V119" s="65">
        <f t="shared" si="26"/>
        <v>21.850523215740331</v>
      </c>
      <c r="W119" s="65">
        <f t="shared" si="26"/>
        <v>25.764130647369452</v>
      </c>
      <c r="X119" s="65">
        <f t="shared" si="26"/>
        <v>21.128438281427595</v>
      </c>
      <c r="Y119" s="65">
        <f t="shared" si="26"/>
        <v>30.954454246015221</v>
      </c>
      <c r="Z119" s="65">
        <f t="shared" si="26"/>
        <v>19.648865499094125</v>
      </c>
      <c r="AA119" s="65">
        <f t="shared" si="26"/>
        <v>18.883502374294743</v>
      </c>
      <c r="AB119" s="65">
        <f t="shared" si="26"/>
        <v>17.676316899808509</v>
      </c>
      <c r="AC119" s="65">
        <f t="shared" si="26"/>
        <v>17.757559890037964</v>
      </c>
    </row>
    <row r="120" spans="2:29" ht="11.45" customHeight="1" x14ac:dyDescent="0.25">
      <c r="B120" s="145" t="s">
        <v>69</v>
      </c>
      <c r="C120" s="65">
        <f t="shared" ref="C120:AC120" si="27">C39/C85*1000</f>
        <v>34.532303370786515</v>
      </c>
      <c r="D120" s="65">
        <f t="shared" si="27"/>
        <v>35.399018232819074</v>
      </c>
      <c r="E120" s="65">
        <f t="shared" si="27"/>
        <v>35.821205821205822</v>
      </c>
      <c r="F120" s="65">
        <f t="shared" si="27"/>
        <v>35.440162271805278</v>
      </c>
      <c r="G120" s="65">
        <f t="shared" si="27"/>
        <v>34.34785435630689</v>
      </c>
      <c r="H120" s="65">
        <f t="shared" si="27"/>
        <v>33.940063091482649</v>
      </c>
      <c r="I120" s="65">
        <f t="shared" si="27"/>
        <v>33.763141620284479</v>
      </c>
      <c r="J120" s="65">
        <f t="shared" si="27"/>
        <v>34.429351121892054</v>
      </c>
      <c r="K120" s="65">
        <f t="shared" si="27"/>
        <v>34.113887274840209</v>
      </c>
      <c r="L120" s="65">
        <f t="shared" si="27"/>
        <v>33.70259593679458</v>
      </c>
      <c r="M120" s="65">
        <f t="shared" si="27"/>
        <v>33.370491803278689</v>
      </c>
      <c r="N120" s="65">
        <f t="shared" si="27"/>
        <v>33.269849785407722</v>
      </c>
      <c r="O120" s="65">
        <f t="shared" si="27"/>
        <v>32.300462249614789</v>
      </c>
      <c r="P120" s="65">
        <f t="shared" si="27"/>
        <v>30.687156421789105</v>
      </c>
      <c r="Q120" s="65">
        <f t="shared" si="27"/>
        <v>29.932371954251614</v>
      </c>
      <c r="R120" s="65">
        <f t="shared" si="27"/>
        <v>28.997555012224936</v>
      </c>
      <c r="S120" s="65">
        <f t="shared" si="27"/>
        <v>29.080019398642097</v>
      </c>
      <c r="T120" s="65">
        <f t="shared" si="27"/>
        <v>29.166746987951807</v>
      </c>
      <c r="U120" s="65">
        <f t="shared" si="27"/>
        <v>30.271351878965351</v>
      </c>
      <c r="V120" s="65">
        <f t="shared" si="27"/>
        <v>30.446583253128008</v>
      </c>
      <c r="W120" s="65">
        <f t="shared" si="27"/>
        <v>31.213397129186607</v>
      </c>
      <c r="X120" s="65">
        <f t="shared" si="27"/>
        <v>30.825267447784004</v>
      </c>
      <c r="Y120" s="65">
        <f t="shared" si="27"/>
        <v>31.128128128128129</v>
      </c>
      <c r="Z120" s="65">
        <f t="shared" si="27"/>
        <v>32.133036597428294</v>
      </c>
      <c r="AA120" s="65">
        <f t="shared" si="27"/>
        <v>31.575844032334757</v>
      </c>
      <c r="AB120" s="65">
        <f t="shared" si="27"/>
        <v>31.049523809523809</v>
      </c>
      <c r="AC120" s="65">
        <f t="shared" si="27"/>
        <v>30.525907990314774</v>
      </c>
    </row>
    <row r="121" spans="2:29" ht="11.45" customHeight="1" x14ac:dyDescent="0.25">
      <c r="B121" s="145" t="s">
        <v>70</v>
      </c>
      <c r="C121" s="65">
        <f t="shared" ref="C121:AC121" si="28">C40/C86*1000</f>
        <v>32.90819853449468</v>
      </c>
      <c r="D121" s="65">
        <f t="shared" si="28"/>
        <v>29.662865642042636</v>
      </c>
      <c r="E121" s="65">
        <f t="shared" si="28"/>
        <v>30.544080296214695</v>
      </c>
      <c r="F121" s="65">
        <f t="shared" si="28"/>
        <v>30.981465243552144</v>
      </c>
      <c r="G121" s="65">
        <f t="shared" si="28"/>
        <v>31.876351059230437</v>
      </c>
      <c r="H121" s="65">
        <f t="shared" si="28"/>
        <v>31.56992320057153</v>
      </c>
      <c r="I121" s="65">
        <f t="shared" si="28"/>
        <v>32.393660893130672</v>
      </c>
      <c r="J121" s="65">
        <f t="shared" si="28"/>
        <v>32.33006937109252</v>
      </c>
      <c r="K121" s="65">
        <f t="shared" si="28"/>
        <v>33.643181485279044</v>
      </c>
      <c r="L121" s="65">
        <f t="shared" si="28"/>
        <v>35.209104536971878</v>
      </c>
      <c r="M121" s="65">
        <f t="shared" si="28"/>
        <v>33.201810168889942</v>
      </c>
      <c r="N121" s="65">
        <f t="shared" si="28"/>
        <v>33.673731535003213</v>
      </c>
      <c r="O121" s="65">
        <f t="shared" si="28"/>
        <v>34.393633517657044</v>
      </c>
      <c r="P121" s="65">
        <f t="shared" si="28"/>
        <v>32.839228476634986</v>
      </c>
      <c r="Q121" s="65">
        <f t="shared" si="28"/>
        <v>33.018194990108391</v>
      </c>
      <c r="R121" s="65">
        <f t="shared" si="28"/>
        <v>32.408533275431552</v>
      </c>
      <c r="S121" s="65">
        <f t="shared" si="28"/>
        <v>32.487940630797773</v>
      </c>
      <c r="T121" s="65">
        <f t="shared" si="28"/>
        <v>32.990954721321764</v>
      </c>
      <c r="U121" s="65">
        <f t="shared" si="28"/>
        <v>33.464235624123418</v>
      </c>
      <c r="V121" s="65">
        <f t="shared" si="28"/>
        <v>32.614460274806063</v>
      </c>
      <c r="W121" s="65">
        <f t="shared" si="28"/>
        <v>33.84099227328182</v>
      </c>
      <c r="X121" s="65">
        <f t="shared" si="28"/>
        <v>31.222809487131819</v>
      </c>
      <c r="Y121" s="65">
        <f t="shared" si="28"/>
        <v>32.570175202519046</v>
      </c>
      <c r="Z121" s="65">
        <f t="shared" si="28"/>
        <v>36.425595472054084</v>
      </c>
      <c r="AA121" s="65">
        <f t="shared" si="28"/>
        <v>36.497792886498559</v>
      </c>
      <c r="AB121" s="65">
        <f t="shared" si="28"/>
        <v>36.425788709800628</v>
      </c>
      <c r="AC121" s="65">
        <f t="shared" si="28"/>
        <v>37.282507499741385</v>
      </c>
    </row>
    <row r="122" spans="2:29" ht="11.45" customHeight="1" x14ac:dyDescent="0.25">
      <c r="B122" s="145" t="s">
        <v>71</v>
      </c>
      <c r="C122" s="65">
        <f t="shared" ref="C122:AC122" si="29">C41/C87*1000</f>
        <v>29.4478527607362</v>
      </c>
      <c r="D122" s="65">
        <f t="shared" si="29"/>
        <v>32.29436367257518</v>
      </c>
      <c r="E122" s="65">
        <f t="shared" si="29"/>
        <v>33.133792277761152</v>
      </c>
      <c r="F122" s="65">
        <f t="shared" si="29"/>
        <v>35.137824659170072</v>
      </c>
      <c r="G122" s="65">
        <f t="shared" si="29"/>
        <v>35.218408736349453</v>
      </c>
      <c r="H122" s="65">
        <f t="shared" si="29"/>
        <v>36.154923005132993</v>
      </c>
      <c r="I122" s="65">
        <f t="shared" si="29"/>
        <v>38.674181427804619</v>
      </c>
      <c r="J122" s="65">
        <f t="shared" si="29"/>
        <v>41.482000525532101</v>
      </c>
      <c r="K122" s="65">
        <f t="shared" si="29"/>
        <v>46.446035626964722</v>
      </c>
      <c r="L122" s="65">
        <f t="shared" si="29"/>
        <v>46.332752613240416</v>
      </c>
      <c r="M122" s="65">
        <f t="shared" si="29"/>
        <v>43.367903930131007</v>
      </c>
      <c r="N122" s="65">
        <f t="shared" si="29"/>
        <v>43.718592964824126</v>
      </c>
      <c r="O122" s="65">
        <f t="shared" si="29"/>
        <v>44.216147719044166</v>
      </c>
      <c r="P122" s="65">
        <f t="shared" si="29"/>
        <v>44.240645634629487</v>
      </c>
      <c r="Q122" s="65">
        <f t="shared" si="29"/>
        <v>46.122485957601015</v>
      </c>
      <c r="R122" s="65">
        <f t="shared" si="29"/>
        <v>45.995178140905438</v>
      </c>
      <c r="S122" s="65">
        <f t="shared" si="29"/>
        <v>46.540606483095161</v>
      </c>
      <c r="T122" s="65">
        <f t="shared" si="29"/>
        <v>47.828375888391683</v>
      </c>
      <c r="U122" s="65">
        <f t="shared" si="29"/>
        <v>47.367516962982045</v>
      </c>
      <c r="V122" s="65">
        <f t="shared" si="29"/>
        <v>52.105786768363458</v>
      </c>
      <c r="W122" s="65">
        <f t="shared" si="29"/>
        <v>50.056351634197391</v>
      </c>
      <c r="X122" s="65">
        <f t="shared" si="29"/>
        <v>39.650951591250099</v>
      </c>
      <c r="Y122" s="65">
        <f t="shared" si="29"/>
        <v>41.568926123381566</v>
      </c>
      <c r="Z122" s="65">
        <f t="shared" si="29"/>
        <v>43.339849204132918</v>
      </c>
      <c r="AA122" s="65">
        <f t="shared" si="29"/>
        <v>47.347633639768468</v>
      </c>
      <c r="AB122" s="65">
        <f t="shared" si="29"/>
        <v>45.127486316913625</v>
      </c>
      <c r="AC122" s="65">
        <f t="shared" si="29"/>
        <v>47.773279352226716</v>
      </c>
    </row>
    <row r="123" spans="2:29" ht="11.45" customHeight="1" x14ac:dyDescent="0.25">
      <c r="B123" s="145" t="s">
        <v>73</v>
      </c>
      <c r="C123" s="65">
        <f t="shared" ref="C123:AC123" si="30">C42/C88*1000</f>
        <v>44.331775700934578</v>
      </c>
      <c r="D123" s="65">
        <f t="shared" si="30"/>
        <v>44.738888888888887</v>
      </c>
      <c r="E123" s="65">
        <f t="shared" si="30"/>
        <v>45.25</v>
      </c>
      <c r="F123" s="65">
        <f t="shared" si="30"/>
        <v>45.775728155339806</v>
      </c>
      <c r="G123" s="65">
        <f t="shared" si="30"/>
        <v>46.815306122448973</v>
      </c>
      <c r="H123" s="65">
        <f t="shared" si="30"/>
        <v>46.053535353535352</v>
      </c>
      <c r="I123" s="65">
        <f t="shared" si="30"/>
        <v>46.420588235294119</v>
      </c>
      <c r="J123" s="65">
        <f t="shared" si="30"/>
        <v>46.767307692307689</v>
      </c>
      <c r="K123" s="65">
        <f t="shared" si="30"/>
        <v>47.42280701754386</v>
      </c>
      <c r="L123" s="65">
        <f t="shared" si="30"/>
        <v>47.657851239669426</v>
      </c>
      <c r="M123" s="65">
        <f t="shared" si="30"/>
        <v>46.254761904761907</v>
      </c>
      <c r="N123" s="65">
        <f t="shared" si="30"/>
        <v>45.683333333333337</v>
      </c>
      <c r="O123" s="65">
        <f t="shared" si="30"/>
        <v>46.353124999999999</v>
      </c>
      <c r="P123" s="65">
        <f t="shared" si="30"/>
        <v>46.88682170542635</v>
      </c>
      <c r="Q123" s="65">
        <f t="shared" si="30"/>
        <v>48.324031007751941</v>
      </c>
      <c r="R123" s="65">
        <f t="shared" si="30"/>
        <v>48.546564885496181</v>
      </c>
      <c r="S123" s="65">
        <f t="shared" si="30"/>
        <v>47.883333333333333</v>
      </c>
      <c r="T123" s="65">
        <f t="shared" si="30"/>
        <v>44.911029411764702</v>
      </c>
      <c r="U123" s="65">
        <f t="shared" si="30"/>
        <v>43.510714285714286</v>
      </c>
      <c r="V123" s="65">
        <f t="shared" si="30"/>
        <v>43.049315068493144</v>
      </c>
      <c r="W123" s="65">
        <f t="shared" si="30"/>
        <v>42.74421768707483</v>
      </c>
      <c r="X123" s="65">
        <f t="shared" si="30"/>
        <v>39.339855072463763</v>
      </c>
      <c r="Y123" s="65">
        <f t="shared" si="30"/>
        <v>40.78206896551724</v>
      </c>
      <c r="Z123" s="65">
        <f t="shared" si="30"/>
        <v>42.121935483870963</v>
      </c>
      <c r="AA123" s="65">
        <f t="shared" si="30"/>
        <v>43.655483870967743</v>
      </c>
      <c r="AB123" s="65">
        <f t="shared" si="30"/>
        <v>44.223225806451616</v>
      </c>
      <c r="AC123" s="65">
        <f t="shared" si="30"/>
        <v>44.834615384615383</v>
      </c>
    </row>
    <row r="124" spans="2:29" ht="11.45" customHeight="1" x14ac:dyDescent="0.25">
      <c r="B124" s="145" t="s">
        <v>74</v>
      </c>
      <c r="C124" s="65">
        <f t="shared" ref="C124:AC124" si="31">C43/C89*1000</f>
        <v>46.019332607482504</v>
      </c>
      <c r="D124" s="65">
        <f t="shared" si="31"/>
        <v>49.430957752572859</v>
      </c>
      <c r="E124" s="65">
        <f t="shared" si="31"/>
        <v>46.199785537929642</v>
      </c>
      <c r="F124" s="65">
        <f t="shared" si="31"/>
        <v>54.322451107206987</v>
      </c>
      <c r="G124" s="65">
        <f t="shared" si="31"/>
        <v>48.805801845698966</v>
      </c>
      <c r="H124" s="65">
        <f t="shared" si="31"/>
        <v>52.297578491851574</v>
      </c>
      <c r="I124" s="65">
        <f t="shared" si="31"/>
        <v>49.695487512429082</v>
      </c>
      <c r="J124" s="65">
        <f t="shared" si="31"/>
        <v>53.610199667986933</v>
      </c>
      <c r="K124" s="65">
        <f t="shared" si="31"/>
        <v>48.040724359509305</v>
      </c>
      <c r="L124" s="65">
        <f t="shared" si="31"/>
        <v>51.066953923492228</v>
      </c>
      <c r="M124" s="65">
        <f t="shared" si="31"/>
        <v>46.861189801699709</v>
      </c>
      <c r="N124" s="65">
        <f t="shared" si="31"/>
        <v>46.531801778212909</v>
      </c>
      <c r="O124" s="65">
        <f t="shared" si="31"/>
        <v>43.437260154948952</v>
      </c>
      <c r="P124" s="65">
        <f t="shared" si="31"/>
        <v>45.148547886794269</v>
      </c>
      <c r="Q124" s="65">
        <f t="shared" si="31"/>
        <v>42.370207311956506</v>
      </c>
      <c r="R124" s="65">
        <f t="shared" si="31"/>
        <v>48.312892104222009</v>
      </c>
      <c r="S124" s="65">
        <f t="shared" si="31"/>
        <v>38.312540948909245</v>
      </c>
      <c r="T124" s="65">
        <f t="shared" si="31"/>
        <v>44.112506498697648</v>
      </c>
      <c r="U124" s="65">
        <f t="shared" si="31"/>
        <v>39.256294144011868</v>
      </c>
      <c r="V124" s="65">
        <f t="shared" si="31"/>
        <v>43.875517399969347</v>
      </c>
      <c r="W124" s="65">
        <f t="shared" si="31"/>
        <v>38.705625288772524</v>
      </c>
      <c r="X124" s="65">
        <f t="shared" si="31"/>
        <v>37.137407768341916</v>
      </c>
      <c r="Y124" s="65">
        <f t="shared" si="31"/>
        <v>42.35408103640296</v>
      </c>
      <c r="Z124" s="65">
        <f t="shared" si="31"/>
        <v>45.83644868334671</v>
      </c>
      <c r="AA124" s="65">
        <f t="shared" si="31"/>
        <v>40.369816469521581</v>
      </c>
      <c r="AB124" s="65">
        <f t="shared" si="31"/>
        <v>46.593198600944518</v>
      </c>
      <c r="AC124" s="65">
        <f t="shared" si="31"/>
        <v>43.32682988823332</v>
      </c>
    </row>
    <row r="125" spans="2:29" s="70" customFormat="1" ht="11.45" customHeight="1" x14ac:dyDescent="0.25">
      <c r="B125" s="152"/>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row>
    <row r="127" spans="2:29" ht="18" customHeight="1" x14ac:dyDescent="0.25"/>
    <row r="128" spans="2:29" ht="18" customHeight="1" x14ac:dyDescent="0.25">
      <c r="B128" s="30"/>
      <c r="C128" s="34" t="s">
        <v>206</v>
      </c>
      <c r="D128" s="35" t="s">
        <v>204</v>
      </c>
      <c r="E128" s="35" t="s">
        <v>203</v>
      </c>
      <c r="F128" s="36" t="s">
        <v>205</v>
      </c>
    </row>
    <row r="129" spans="2:6" ht="18" customHeight="1" x14ac:dyDescent="0.25">
      <c r="B129" s="47" t="s">
        <v>140</v>
      </c>
      <c r="C129" s="48">
        <f>(L94/C94)^(1/9)*100-100</f>
        <v>0.32938154684660503</v>
      </c>
      <c r="D129" s="49">
        <f>(W94/L94)^(1/11)*100-100</f>
        <v>-0.19619208700349589</v>
      </c>
      <c r="E129" s="49">
        <f>(AC94/W94)^(1/6)*100-100</f>
        <v>0.25817573711299246</v>
      </c>
      <c r="F129" s="49">
        <f>(AC94/C94)^(1/26)*100-100</f>
        <v>9.0286423273752803E-2</v>
      </c>
    </row>
    <row r="130" spans="2:6" ht="18" customHeight="1" x14ac:dyDescent="0.25">
      <c r="B130" s="51" t="s">
        <v>141</v>
      </c>
      <c r="C130" s="52">
        <f>(L95/C95)^(1/9)*100-100</f>
        <v>0.25343982132210385</v>
      </c>
      <c r="D130" s="53">
        <f>(W95/L95)^(1/11)*100-100</f>
        <v>-4.6519091583604677E-2</v>
      </c>
      <c r="E130" s="53">
        <f>(AC95/W95)^(1/6)*100-100</f>
        <v>0.2958429916261025</v>
      </c>
      <c r="F130" s="53">
        <f>(AC95/C95)^(1/26)*100-100</f>
        <v>0.13619578528576426</v>
      </c>
    </row>
    <row r="131" spans="2:6" ht="18" customHeight="1" x14ac:dyDescent="0.25">
      <c r="B131" s="31" t="s">
        <v>44</v>
      </c>
      <c r="C131" s="39">
        <f>(L96/C96)^(1/9)*100-100</f>
        <v>1.5186026080555592</v>
      </c>
      <c r="D131" s="37">
        <f>(W96/L96)^(1/11)*100-100</f>
        <v>0.60332682126296788</v>
      </c>
      <c r="E131" s="37">
        <f>(AB96/W96)^(1/5)*100-100</f>
        <v>0.64178357223403282</v>
      </c>
      <c r="F131" s="37">
        <f>(AB96/C96)^(1/25)*100-100</f>
        <v>0.93958685846642709</v>
      </c>
    </row>
    <row r="132" spans="2:6" ht="18" customHeight="1" x14ac:dyDescent="0.25">
      <c r="B132" s="31" t="s">
        <v>46</v>
      </c>
      <c r="C132" s="39">
        <f>(L98/C98)^(1/9)*100-100</f>
        <v>-1.8004948605978228</v>
      </c>
      <c r="D132" s="37">
        <f>(W98/L98)^(1/11)*100-100</f>
        <v>0.69214571195685437</v>
      </c>
      <c r="E132" s="37">
        <f>(AC98/W98)^(1/6)*100-100</f>
        <v>0.87907995663998406</v>
      </c>
      <c r="F132" s="37">
        <f>(AC98/C98)^(1/26)*100-100</f>
        <v>-0.13503576441233633</v>
      </c>
    </row>
    <row r="133" spans="2:6" ht="18" customHeight="1" x14ac:dyDescent="0.25">
      <c r="B133" s="31" t="s">
        <v>47</v>
      </c>
      <c r="C133" s="39">
        <f>(L99/C99)^(1/9)*100-100</f>
        <v>-1.3914203642740404</v>
      </c>
      <c r="D133" s="37">
        <f>(W99/L99)^(1/11)*100-100</f>
        <v>-0.20146843621844823</v>
      </c>
      <c r="E133" s="37">
        <f>(AC99/W99)^(1/6)*100-100</f>
        <v>-0.13457292497064088</v>
      </c>
      <c r="F133" s="37">
        <f>(AC99/C99)^(1/26)*100-100</f>
        <v>-0.59962165827965919</v>
      </c>
    </row>
    <row r="134" spans="2:6" ht="18" customHeight="1" x14ac:dyDescent="0.25">
      <c r="B134" s="31" t="s">
        <v>48</v>
      </c>
      <c r="C134" s="39">
        <f>(L100/C100)^(1/9)*100-100</f>
        <v>-8.7539111814351145E-2</v>
      </c>
      <c r="D134" s="37">
        <f>(W100/L100)^(1/11)*100-100</f>
        <v>-0.57223110747146677</v>
      </c>
      <c r="E134" s="37">
        <f>(AC100/W100)^(1/6)*100-100</f>
        <v>0.40443859487484701</v>
      </c>
      <c r="F134" s="37">
        <f>(AC100/C100)^(1/26)*100-100</f>
        <v>-0.17980278582423637</v>
      </c>
    </row>
    <row r="135" spans="2:6" ht="18" customHeight="1" x14ac:dyDescent="0.25">
      <c r="B135" s="31" t="s">
        <v>51</v>
      </c>
      <c r="C135" s="39">
        <f>(L103/C103)^(1/9)*100-100</f>
        <v>2.4535104139464323</v>
      </c>
      <c r="D135" s="37">
        <f>(W103/L103)^(1/11)*100-100</f>
        <v>-0.33156894100100942</v>
      </c>
      <c r="E135" s="37">
        <f>(AC103/W103)^(1/6)*100-100</f>
        <v>0.76375019121219623</v>
      </c>
      <c r="F135" s="37">
        <f>(AC103/C103)^(1/26)*100-100</f>
        <v>0.87794031227983282</v>
      </c>
    </row>
    <row r="136" spans="2:6" ht="18" customHeight="1" x14ac:dyDescent="0.25">
      <c r="B136" s="31" t="s">
        <v>52</v>
      </c>
      <c r="C136" s="39">
        <f>(L104/C104)^(1/9)*100-100</f>
        <v>0.74217757680119689</v>
      </c>
      <c r="D136" s="37">
        <f>(W104/L104)^(1/11)*100-100</f>
        <v>1.1369164796924309</v>
      </c>
      <c r="E136" s="37">
        <f>(AC104/W104)^(1/6)*100-100</f>
        <v>-1.7422662160200275E-2</v>
      </c>
      <c r="F136" s="37">
        <f>(AC104/C104)^(1/26)*100-100</f>
        <v>0.73290002874131233</v>
      </c>
    </row>
    <row r="137" spans="2:6" ht="18" customHeight="1" x14ac:dyDescent="0.25">
      <c r="B137" s="32" t="s">
        <v>53</v>
      </c>
      <c r="C137" s="41">
        <f>(L105/C105)^(1/9)*100-100</f>
        <v>2.8052591141508998</v>
      </c>
      <c r="D137" s="38">
        <f>(W105/L105)^(1/11)*100-100</f>
        <v>0.23780138421676611</v>
      </c>
      <c r="E137" s="38">
        <f>(AC105/W105)^(1/6)*100-100</f>
        <v>0.47665059844150903</v>
      </c>
      <c r="F137" s="38">
        <f>(AC105/C105)^(1/26)*100-100</f>
        <v>1.1747509071631015</v>
      </c>
    </row>
    <row r="138" spans="2:6" ht="18" customHeight="1" x14ac:dyDescent="0.25">
      <c r="B138" s="31" t="s">
        <v>54</v>
      </c>
      <c r="C138" s="39">
        <f>(L106/C106)^(1/9)*100-100</f>
        <v>1.4665205810698012</v>
      </c>
      <c r="D138" s="37">
        <f>(W106/L106)^(1/11)*100-100</f>
        <v>0.99268742875770499</v>
      </c>
      <c r="E138" s="37">
        <f>(AC106/W106)^(1/6)*100-100</f>
        <v>0.14334553889958102</v>
      </c>
      <c r="F138" s="37">
        <f>(AC106/C106)^(1/26)*100-100</f>
        <v>0.95949767526380469</v>
      </c>
    </row>
    <row r="139" spans="2:6" ht="18" customHeight="1" x14ac:dyDescent="0.25">
      <c r="B139" s="31" t="s">
        <v>55</v>
      </c>
      <c r="C139" s="39">
        <f>(L107/C107)^(1/9)*100-100</f>
        <v>-1.074287486765229</v>
      </c>
      <c r="D139" s="37">
        <f>(W107/L107)^(1/11)*100-100</f>
        <v>-0.16582405397043942</v>
      </c>
      <c r="E139" s="37">
        <f>(AC107/W107)^(1/6)*100-100</f>
        <v>5.8720913366911986E-2</v>
      </c>
      <c r="F139" s="37">
        <f>(AC107/C107)^(1/26)*100-100</f>
        <v>-0.42962266711428754</v>
      </c>
    </row>
    <row r="140" spans="2:6" ht="18" customHeight="1" x14ac:dyDescent="0.25">
      <c r="B140" s="31" t="s">
        <v>59</v>
      </c>
      <c r="C140" s="39">
        <f>(L111/C111)^(1/9)*100-100</f>
        <v>-3.6077167115550424E-2</v>
      </c>
      <c r="D140" s="37">
        <f t="shared" ref="D140:D153" si="32">(W111/L111)^(1/11)*100-100</f>
        <v>-0.62463963320610105</v>
      </c>
      <c r="E140" s="37">
        <f>(AC111/W111)^(1/6)*100-100</f>
        <v>0.15313623360046336</v>
      </c>
      <c r="F140" s="37">
        <f>(AC111/C111)^(1/26)*100-100</f>
        <v>-0.24198458438935688</v>
      </c>
    </row>
    <row r="141" spans="2:6" ht="18" customHeight="1" x14ac:dyDescent="0.25">
      <c r="B141" s="31" t="s">
        <v>60</v>
      </c>
      <c r="C141" s="39">
        <f t="shared" ref="C141:C153" si="33">(L112/C112)^(1/9)*100-100</f>
        <v>2.5932895494848935</v>
      </c>
      <c r="D141" s="37">
        <f t="shared" si="32"/>
        <v>1.1013466913960599</v>
      </c>
      <c r="E141" s="37">
        <f t="shared" ref="E141:E153" si="34">(AC112/W112)^(1/6)*100-100</f>
        <v>1.0278996232681692</v>
      </c>
      <c r="F141" s="37">
        <f t="shared" ref="F141:F153" si="35">(AC112/C112)^(1/26)*100-100</f>
        <v>1.5982767643277072</v>
      </c>
    </row>
    <row r="142" spans="2:6" ht="18" customHeight="1" x14ac:dyDescent="0.25">
      <c r="B142" s="31" t="s">
        <v>62</v>
      </c>
      <c r="C142" s="39">
        <f t="shared" si="33"/>
        <v>-0.92395264545858424</v>
      </c>
      <c r="D142" s="37">
        <f t="shared" si="32"/>
        <v>-1.0563301518655805</v>
      </c>
      <c r="E142" s="37">
        <f t="shared" si="34"/>
        <v>1.5271235199578257</v>
      </c>
      <c r="F142" s="37">
        <f t="shared" si="35"/>
        <v>-0.41996888703967272</v>
      </c>
    </row>
    <row r="143" spans="2:6" ht="18" customHeight="1" x14ac:dyDescent="0.25">
      <c r="B143" s="31" t="s">
        <v>63</v>
      </c>
      <c r="C143" s="39">
        <f t="shared" si="33"/>
        <v>0.6015937817724506</v>
      </c>
      <c r="D143" s="37">
        <f t="shared" si="32"/>
        <v>-1.5042129212546484</v>
      </c>
      <c r="E143" s="37">
        <f t="shared" si="34"/>
        <v>1.9831712270641049</v>
      </c>
      <c r="F143" s="37">
        <f t="shared" si="35"/>
        <v>1.9565293046937882E-2</v>
      </c>
    </row>
    <row r="144" spans="2:6" ht="18" customHeight="1" x14ac:dyDescent="0.25">
      <c r="B144" s="31" t="s">
        <v>64</v>
      </c>
      <c r="C144" s="39">
        <f t="shared" si="33"/>
        <v>-2.4598565929338747</v>
      </c>
      <c r="D144" s="37">
        <f t="shared" si="32"/>
        <v>-0.81384877309801595</v>
      </c>
      <c r="E144" s="37">
        <f t="shared" si="34"/>
        <v>-0.92915629416756929</v>
      </c>
      <c r="F144" s="37">
        <f t="shared" si="35"/>
        <v>-1.4132080799894311</v>
      </c>
    </row>
    <row r="145" spans="2:6" ht="18" customHeight="1" x14ac:dyDescent="0.25">
      <c r="B145" s="31" t="s">
        <v>65</v>
      </c>
      <c r="C145" s="39">
        <f t="shared" si="33"/>
        <v>0.66436141303847762</v>
      </c>
      <c r="D145" s="37">
        <f t="shared" si="32"/>
        <v>0.59290890323453027</v>
      </c>
      <c r="E145" s="37">
        <f t="shared" si="34"/>
        <v>1.728587857078395</v>
      </c>
      <c r="F145" s="37">
        <f t="shared" si="35"/>
        <v>0.87865013069080078</v>
      </c>
    </row>
    <row r="146" spans="2:6" ht="18" customHeight="1" x14ac:dyDescent="0.25">
      <c r="B146" s="31" t="s">
        <v>66</v>
      </c>
      <c r="C146" s="39">
        <f t="shared" si="33"/>
        <v>5.5645821712085421</v>
      </c>
      <c r="D146" s="37">
        <f t="shared" si="32"/>
        <v>-3.7075676859464721</v>
      </c>
      <c r="E146" s="37">
        <f t="shared" si="34"/>
        <v>5.8094976577339281</v>
      </c>
      <c r="F146" s="37">
        <f t="shared" si="35"/>
        <v>1.5918063367613087</v>
      </c>
    </row>
    <row r="147" spans="2:6" ht="18" customHeight="1" x14ac:dyDescent="0.25">
      <c r="B147" s="31" t="s">
        <v>67</v>
      </c>
      <c r="C147" s="39">
        <f t="shared" si="33"/>
        <v>-1.1097215491247425E-2</v>
      </c>
      <c r="D147" s="37">
        <f t="shared" si="32"/>
        <v>-1.5964546502563621</v>
      </c>
      <c r="E147" s="37">
        <f t="shared" si="34"/>
        <v>-0.4736355752929029</v>
      </c>
      <c r="F147" s="37">
        <f t="shared" si="35"/>
        <v>-0.79112832389857601</v>
      </c>
    </row>
    <row r="148" spans="2:6" ht="18" customHeight="1" x14ac:dyDescent="0.25">
      <c r="B148" s="31" t="s">
        <v>68</v>
      </c>
      <c r="C148" s="39">
        <f t="shared" si="33"/>
        <v>-2.3791504168088409</v>
      </c>
      <c r="D148" s="37">
        <f t="shared" si="32"/>
        <v>4.459009855715081</v>
      </c>
      <c r="E148" s="37">
        <f t="shared" si="34"/>
        <v>-6.0144041259446794</v>
      </c>
      <c r="F148" s="37">
        <f t="shared" si="35"/>
        <v>-0.41840530264285292</v>
      </c>
    </row>
    <row r="149" spans="2:6" ht="18" customHeight="1" x14ac:dyDescent="0.25">
      <c r="B149" s="31" t="s">
        <v>69</v>
      </c>
      <c r="C149" s="39">
        <f t="shared" si="33"/>
        <v>-0.26986133327676498</v>
      </c>
      <c r="D149" s="37">
        <f t="shared" si="32"/>
        <v>-0.69509538898215339</v>
      </c>
      <c r="E149" s="37">
        <f t="shared" si="34"/>
        <v>-0.37050580168100566</v>
      </c>
      <c r="F149" s="37">
        <f t="shared" si="35"/>
        <v>-0.47318252503818314</v>
      </c>
    </row>
    <row r="150" spans="2:6" ht="18" customHeight="1" x14ac:dyDescent="0.25">
      <c r="B150" s="31" t="s">
        <v>70</v>
      </c>
      <c r="C150" s="39">
        <f t="shared" si="33"/>
        <v>0.7537473531558021</v>
      </c>
      <c r="D150" s="37">
        <f t="shared" si="32"/>
        <v>-0.35964122685741984</v>
      </c>
      <c r="E150" s="37">
        <f t="shared" si="34"/>
        <v>1.6272882943882507</v>
      </c>
      <c r="F150" s="37">
        <f t="shared" si="35"/>
        <v>0.48116322304996118</v>
      </c>
    </row>
    <row r="151" spans="2:6" ht="18" customHeight="1" x14ac:dyDescent="0.25">
      <c r="B151" s="31" t="s">
        <v>71</v>
      </c>
      <c r="C151" s="39">
        <f t="shared" si="33"/>
        <v>5.1648233313275682</v>
      </c>
      <c r="D151" s="37">
        <f t="shared" si="32"/>
        <v>0.70520487378664143</v>
      </c>
      <c r="E151" s="37">
        <f t="shared" si="34"/>
        <v>-0.7750298625528842</v>
      </c>
      <c r="F151" s="37">
        <f t="shared" si="35"/>
        <v>1.8783676232787769</v>
      </c>
    </row>
    <row r="152" spans="2:6" ht="18" customHeight="1" x14ac:dyDescent="0.25">
      <c r="B152" s="31" t="s">
        <v>73</v>
      </c>
      <c r="C152" s="39">
        <f t="shared" si="33"/>
        <v>0.8070803762233254</v>
      </c>
      <c r="D152" s="37">
        <f t="shared" si="32"/>
        <v>-0.98433663360941637</v>
      </c>
      <c r="E152" s="37">
        <f t="shared" si="34"/>
        <v>0.79895102280976005</v>
      </c>
      <c r="F152" s="37">
        <f t="shared" si="35"/>
        <v>4.3389416382495938E-2</v>
      </c>
    </row>
    <row r="153" spans="2:6" ht="16.5" customHeight="1" x14ac:dyDescent="0.25">
      <c r="B153" s="33" t="s">
        <v>74</v>
      </c>
      <c r="C153" s="39">
        <f t="shared" si="33"/>
        <v>1.1631122820197675</v>
      </c>
      <c r="D153" s="37">
        <f t="shared" si="32"/>
        <v>-2.4880932835207119</v>
      </c>
      <c r="E153" s="37">
        <f t="shared" si="34"/>
        <v>1.8975646158255302</v>
      </c>
      <c r="F153" s="37">
        <f t="shared" si="35"/>
        <v>-0.23161409525400245</v>
      </c>
    </row>
    <row r="154" spans="2:6" ht="11.45" customHeight="1" x14ac:dyDescent="0.25">
      <c r="B154" s="46" t="s">
        <v>146</v>
      </c>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C79CA-485E-4909-9ED6-DABC0CE17E91}">
  <dimension ref="A1:AE156"/>
  <sheetViews>
    <sheetView topLeftCell="A92" workbookViewId="0">
      <selection activeCell="O146" sqref="O146"/>
    </sheetView>
  </sheetViews>
  <sheetFormatPr baseColWidth="10" defaultColWidth="9.140625" defaultRowHeight="11.45" customHeight="1" x14ac:dyDescent="0.25"/>
  <cols>
    <col min="2" max="2" width="29.85546875" customWidth="1"/>
    <col min="3" max="6" width="15.7109375" customWidth="1"/>
    <col min="7" max="31" width="10" customWidth="1"/>
  </cols>
  <sheetData>
    <row r="1" spans="1:31" ht="15" x14ac:dyDescent="0.25">
      <c r="B1" s="3" t="s">
        <v>126</v>
      </c>
    </row>
    <row r="2" spans="1:31" ht="15" x14ac:dyDescent="0.25">
      <c r="B2" s="3" t="s">
        <v>127</v>
      </c>
    </row>
    <row r="3" spans="1:31" ht="15" x14ac:dyDescent="0.25">
      <c r="B3" s="3" t="s">
        <v>128</v>
      </c>
    </row>
    <row r="4" spans="1:31" ht="11.45" customHeight="1" x14ac:dyDescent="0.25">
      <c r="B4" s="3" t="s">
        <v>20</v>
      </c>
    </row>
    <row r="5" spans="1:31" ht="15" x14ac:dyDescent="0.25">
      <c r="B5" s="1" t="s">
        <v>12</v>
      </c>
    </row>
    <row r="6" spans="1:31" ht="15" x14ac:dyDescent="0.25">
      <c r="B6" s="1" t="s">
        <v>13</v>
      </c>
    </row>
    <row r="7" spans="1:31" ht="15" x14ac:dyDescent="0.25">
      <c r="B7" s="1" t="s">
        <v>14</v>
      </c>
    </row>
    <row r="8" spans="1:31" ht="15" x14ac:dyDescent="0.25">
      <c r="B8" s="1" t="s">
        <v>15</v>
      </c>
    </row>
    <row r="9" spans="1:31" ht="11.45" customHeight="1" x14ac:dyDescent="0.25">
      <c r="B9" s="24" t="s">
        <v>36</v>
      </c>
    </row>
    <row r="10" spans="1:31" s="70" customFormat="1" ht="15" x14ac:dyDescent="0.25">
      <c r="A10" s="142"/>
      <c r="B10" s="143" t="s">
        <v>129</v>
      </c>
      <c r="C10" s="142" t="s">
        <v>101</v>
      </c>
      <c r="D10" s="142" t="s">
        <v>102</v>
      </c>
      <c r="E10" s="142" t="s">
        <v>103</v>
      </c>
      <c r="F10" s="142" t="s">
        <v>104</v>
      </c>
      <c r="G10" s="142" t="s">
        <v>105</v>
      </c>
      <c r="H10" s="142" t="s">
        <v>106</v>
      </c>
      <c r="I10" s="142" t="s">
        <v>107</v>
      </c>
      <c r="J10" s="142" t="s">
        <v>108</v>
      </c>
      <c r="K10" s="142" t="s">
        <v>109</v>
      </c>
      <c r="L10" s="142" t="s">
        <v>110</v>
      </c>
      <c r="M10" s="142" t="s">
        <v>111</v>
      </c>
      <c r="N10" s="142" t="s">
        <v>112</v>
      </c>
      <c r="O10" s="142" t="s">
        <v>113</v>
      </c>
      <c r="P10" s="142" t="s">
        <v>114</v>
      </c>
      <c r="Q10" s="142" t="s">
        <v>115</v>
      </c>
      <c r="R10" s="142" t="s">
        <v>116</v>
      </c>
      <c r="S10" s="142" t="s">
        <v>117</v>
      </c>
      <c r="T10" s="142" t="s">
        <v>118</v>
      </c>
      <c r="U10" s="142" t="s">
        <v>119</v>
      </c>
      <c r="V10" s="142" t="s">
        <v>120</v>
      </c>
      <c r="W10" s="142" t="s">
        <v>121</v>
      </c>
      <c r="X10" s="142" t="s">
        <v>122</v>
      </c>
      <c r="Y10" s="142" t="s">
        <v>123</v>
      </c>
      <c r="Z10" s="142" t="s">
        <v>124</v>
      </c>
      <c r="AA10" s="142" t="s">
        <v>125</v>
      </c>
      <c r="AB10" s="142" t="s">
        <v>196</v>
      </c>
      <c r="AC10" s="142" t="s">
        <v>200</v>
      </c>
      <c r="AD10"/>
      <c r="AE10"/>
    </row>
    <row r="11" spans="1:31" ht="15" x14ac:dyDescent="0.25">
      <c r="B11" s="6" t="s">
        <v>130</v>
      </c>
      <c r="C11" s="8" t="s">
        <v>131</v>
      </c>
      <c r="D11" s="8" t="s">
        <v>131</v>
      </c>
      <c r="E11" s="8" t="s">
        <v>131</v>
      </c>
      <c r="F11" s="8" t="s">
        <v>131</v>
      </c>
      <c r="G11" s="8" t="s">
        <v>131</v>
      </c>
      <c r="H11" s="8" t="s">
        <v>131</v>
      </c>
      <c r="I11" s="8" t="s">
        <v>131</v>
      </c>
      <c r="J11" s="8" t="s">
        <v>131</v>
      </c>
      <c r="K11" s="8" t="s">
        <v>131</v>
      </c>
      <c r="L11" s="8" t="s">
        <v>131</v>
      </c>
      <c r="M11" s="8" t="s">
        <v>131</v>
      </c>
      <c r="N11" s="8" t="s">
        <v>131</v>
      </c>
      <c r="O11" s="8" t="s">
        <v>131</v>
      </c>
      <c r="P11" s="8" t="s">
        <v>131</v>
      </c>
      <c r="Q11" s="8" t="s">
        <v>131</v>
      </c>
      <c r="R11" s="8" t="s">
        <v>131</v>
      </c>
      <c r="S11" s="8" t="s">
        <v>131</v>
      </c>
      <c r="T11" s="8" t="s">
        <v>131</v>
      </c>
      <c r="U11" s="8" t="s">
        <v>131</v>
      </c>
      <c r="V11" s="8" t="s">
        <v>131</v>
      </c>
      <c r="W11" s="8" t="s">
        <v>131</v>
      </c>
      <c r="X11" s="8" t="s">
        <v>131</v>
      </c>
      <c r="Y11" s="8" t="s">
        <v>131</v>
      </c>
      <c r="Z11" s="8" t="s">
        <v>131</v>
      </c>
      <c r="AA11" s="8" t="s">
        <v>131</v>
      </c>
      <c r="AB11" s="8" t="s">
        <v>131</v>
      </c>
      <c r="AC11" s="8" t="s">
        <v>131</v>
      </c>
    </row>
    <row r="12" spans="1:31" ht="15" x14ac:dyDescent="0.25">
      <c r="B12" s="7" t="s">
        <v>42</v>
      </c>
      <c r="C12" s="17">
        <f>'commerce transport'!C12+'information communication'!C12+'activites financieres'!C12+'services aux entreprises'!C12+'services pr. non marchands'!C12+'services aux ménages'!C13</f>
        <v>5661040.1000000006</v>
      </c>
      <c r="D12" s="66">
        <f>'commerce transport'!D12+'information communication'!D12+'activites financieres'!D12+'services aux entreprises'!D12+'services pr. non marchands'!D12+'services aux ménages'!D13</f>
        <v>5874588.5999999996</v>
      </c>
      <c r="E12" s="66">
        <f>'commerce transport'!E12+'information communication'!E12+'activites financieres'!E12+'services aux entreprises'!E12+'services pr. non marchands'!E12+'services aux ménages'!E13</f>
        <v>6015076.2000000002</v>
      </c>
      <c r="F12" s="66">
        <f>'commerce transport'!F12+'information communication'!F12+'activites financieres'!F12+'services aux entreprises'!F12+'services pr. non marchands'!F12+'services aux ménages'!F13</f>
        <v>6094356.7000000002</v>
      </c>
      <c r="G12" s="66">
        <f>'commerce transport'!G12+'information communication'!G12+'activites financieres'!G12+'services aux entreprises'!G12+'services pr. non marchands'!G12+'services aux ménages'!G13</f>
        <v>6140771.4000000004</v>
      </c>
      <c r="H12" s="66">
        <f>'commerce transport'!H12+'information communication'!H12+'activites financieres'!H12+'services aux entreprises'!H12+'services pr. non marchands'!H12+'services aux ménages'!H13</f>
        <v>6272565.4000000004</v>
      </c>
      <c r="I12" s="66">
        <f>'commerce transport'!I12+'information communication'!I12+'activites financieres'!I12+'services aux entreprises'!I12+'services pr. non marchands'!I12+'services aux ménages'!I13</f>
        <v>6404785.5999999996</v>
      </c>
      <c r="J12" s="66">
        <f>'commerce transport'!J12+'information communication'!J12+'activites financieres'!J12+'services aux entreprises'!J12+'services pr. non marchands'!J12+'services aux ménages'!J13</f>
        <v>6609581.9000000004</v>
      </c>
      <c r="K12" s="66">
        <f>'commerce transport'!K12+'information communication'!K12+'activites financieres'!K12+'services aux entreprises'!K12+'services pr. non marchands'!K12+'services aux ménages'!K13</f>
        <v>6833494.5999999996</v>
      </c>
      <c r="L12" s="66">
        <f>'commerce transport'!L12+'information communication'!L12+'activites financieres'!L12+'services aux entreprises'!L12+'services pr. non marchands'!L12+'services aux ménages'!L13</f>
        <v>6947724.6999999993</v>
      </c>
      <c r="M12" s="66">
        <f>'commerce transport'!M12+'information communication'!M12+'activites financieres'!M12+'services aux entreprises'!M12+'services pr. non marchands'!M12+'services aux ménages'!M13</f>
        <v>6776854.2000000002</v>
      </c>
      <c r="N12" s="66">
        <f>'commerce transport'!N12+'information communication'!N12+'activites financieres'!N12+'services aux entreprises'!N12+'services pr. non marchands'!N12+'services aux ménages'!N13</f>
        <v>6876018.7000000002</v>
      </c>
      <c r="O12" s="66">
        <f>'commerce transport'!O12+'information communication'!O12+'activites financieres'!O12+'services aux entreprises'!O12+'services pr. non marchands'!O12+'services aux ménages'!O13</f>
        <v>7003876.7999999998</v>
      </c>
      <c r="P12" s="66">
        <f>'commerce transport'!P12+'information communication'!P12+'activites financieres'!P12+'services aux entreprises'!P12+'services pr. non marchands'!P12+'services aux ménages'!P13</f>
        <v>7000435.8999999994</v>
      </c>
      <c r="Q12" s="66">
        <f>'commerce transport'!Q12+'information communication'!Q12+'activites financieres'!Q12+'services aux entreprises'!Q12+'services pr. non marchands'!Q12+'services aux ménages'!Q13</f>
        <v>7024013.2999999998</v>
      </c>
      <c r="R12" s="66">
        <f>'commerce transport'!R12+'information communication'!R12+'activites financieres'!R12+'services aux entreprises'!R12+'services pr. non marchands'!R12+'services aux ménages'!R13</f>
        <v>7126977.7999999998</v>
      </c>
      <c r="S12" s="66">
        <f>'commerce transport'!S12+'information communication'!S12+'activites financieres'!S12+'services aux entreprises'!S12+'services pr. non marchands'!S12+'services aux ménages'!S13</f>
        <v>7282292.0999999996</v>
      </c>
      <c r="T12" s="66">
        <f>'commerce transport'!T12+'information communication'!T12+'activites financieres'!T12+'services aux entreprises'!T12+'services pr. non marchands'!T12+'services aux ménages'!T13</f>
        <v>7424759.0000000009</v>
      </c>
      <c r="U12" s="66">
        <f>'commerce transport'!U12+'information communication'!U12+'activites financieres'!U12+'services aux entreprises'!U12+'services pr. non marchands'!U12+'services aux ménages'!U13</f>
        <v>7653629.4000000004</v>
      </c>
      <c r="V12" s="66">
        <f>'commerce transport'!V12+'information communication'!V12+'activites financieres'!V12+'services aux entreprises'!V12+'services pr. non marchands'!V12+'services aux ménages'!V13</f>
        <v>7826316.2999999998</v>
      </c>
      <c r="W12" s="66">
        <f>'commerce transport'!W12+'information communication'!W12+'activites financieres'!W12+'services aux entreprises'!W12+'services pr. non marchands'!W12+'services aux ménages'!W13</f>
        <v>8001844.2000000002</v>
      </c>
      <c r="X12" s="66">
        <f>'commerce transport'!X12+'information communication'!X12+'activites financieres'!X12+'services aux entreprises'!X12+'services pr. non marchands'!X12+'services aux ménages'!X13</f>
        <v>7498355.2000000002</v>
      </c>
      <c r="Y12" s="66">
        <f>'commerce transport'!Y12+'information communication'!Y12+'activites financieres'!Y12+'services aux entreprises'!Y12+'services pr. non marchands'!Y12+'services aux ménages'!Y13</f>
        <v>8019825.2000000011</v>
      </c>
      <c r="Z12" s="66">
        <f>'commerce transport'!Z12+'information communication'!Z12+'activites financieres'!Z12+'services aux entreprises'!Z12+'services pr. non marchands'!Z12+'services aux ménages'!Z13</f>
        <v>8452223.8999999985</v>
      </c>
      <c r="AA12" s="66">
        <f>'commerce transport'!AA12+'information communication'!AA12+'activites financieres'!AA12+'services aux entreprises'!AA12+'services pr. non marchands'!AA12+'services aux ménages'!AA13</f>
        <v>8556720.9000000004</v>
      </c>
      <c r="AB12" s="66">
        <f>'commerce transport'!AB12+'information communication'!AB12+'activites financieres'!AB12+'services aux entreprises'!AB12+'services pr. non marchands'!AB12+'services aux ménages'!AB13</f>
        <v>8701881.8999999985</v>
      </c>
      <c r="AC12" s="66">
        <f>'commerce transport'!AC12+'information communication'!AC12+'activites financieres'!AC12+'services aux entreprises'!AC12+'services pr. non marchands'!AC12+'services aux ménages'!AC13</f>
        <v>8825691.5</v>
      </c>
    </row>
    <row r="13" spans="1:31" ht="15" x14ac:dyDescent="0.25">
      <c r="B13" s="7" t="s">
        <v>43</v>
      </c>
      <c r="C13" s="66">
        <f>'commerce transport'!C13+'information communication'!C13+'activites financieres'!C13+'services aux entreprises'!C13+'services pr. non marchands'!C13+'services aux ménages'!C14</f>
        <v>4778663.6999999993</v>
      </c>
      <c r="D13" s="66">
        <f>'commerce transport'!D13+'information communication'!D13+'activites financieres'!D13+'services aux entreprises'!D13+'services pr. non marchands'!D13+'services aux ménages'!D14</f>
        <v>4952703.1999999993</v>
      </c>
      <c r="E13" s="66">
        <f>'commerce transport'!E13+'information communication'!E13+'activites financieres'!E13+'services aux entreprises'!E13+'services pr. non marchands'!E13+'services aux ménages'!E14</f>
        <v>5079193.8000000007</v>
      </c>
      <c r="F13" s="66">
        <f>'commerce transport'!F13+'information communication'!F13+'activites financieres'!F13+'services aux entreprises'!F13+'services pr. non marchands'!F13+'services aux ménages'!F14</f>
        <v>5146502.7</v>
      </c>
      <c r="G13" s="66">
        <f>'commerce transport'!G13+'information communication'!G13+'activites financieres'!G13+'services aux entreprises'!G13+'services pr. non marchands'!G13+'services aux ménages'!G14</f>
        <v>5181403.7</v>
      </c>
      <c r="H13" s="66">
        <f>'commerce transport'!H13+'information communication'!H13+'activites financieres'!H13+'services aux entreprises'!H13+'services pr. non marchands'!H13+'services aux ménages'!H14</f>
        <v>5282199</v>
      </c>
      <c r="I13" s="66">
        <f>'commerce transport'!I13+'information communication'!I13+'activites financieres'!I13+'services aux entreprises'!I13+'services pr. non marchands'!I13+'services aux ménages'!I14</f>
        <v>5386691.9000000004</v>
      </c>
      <c r="J13" s="66">
        <f>'commerce transport'!J13+'information communication'!J13+'activites financieres'!J13+'services aux entreprises'!J13+'services pr. non marchands'!J13+'services aux ménages'!J14</f>
        <v>5550679.6000000006</v>
      </c>
      <c r="K13" s="66">
        <f>'commerce transport'!K13+'information communication'!K13+'activites financieres'!K13+'services aux entreprises'!K13+'services pr. non marchands'!K13+'services aux ménages'!K14</f>
        <v>5741569.0000000009</v>
      </c>
      <c r="L13" s="66">
        <f>'commerce transport'!L13+'information communication'!L13+'activites financieres'!L13+'services aux entreprises'!L13+'services pr. non marchands'!L13+'services aux ménages'!L14</f>
        <v>5832033.5999999996</v>
      </c>
      <c r="M13" s="66">
        <f>'commerce transport'!M13+'information communication'!M13+'activites financieres'!M13+'services aux entreprises'!M13+'services pr. non marchands'!M13+'services aux ménages'!M14</f>
        <v>5674562.0999999996</v>
      </c>
      <c r="N13" s="66">
        <f>'commerce transport'!N13+'information communication'!N13+'activites financieres'!N13+'services aux entreprises'!N13+'services pr. non marchands'!N13+'services aux ménages'!N14</f>
        <v>5759357.5999999996</v>
      </c>
      <c r="O13" s="66">
        <f>'commerce transport'!O13+'information communication'!O13+'activites financieres'!O13+'services aux entreprises'!O13+'services pr. non marchands'!O13+'services aux ménages'!O14</f>
        <v>5869687.8000000007</v>
      </c>
      <c r="P13" s="66">
        <f>'commerce transport'!P13+'information communication'!P13+'activites financieres'!P13+'services aux entreprises'!P13+'services pr. non marchands'!P13+'services aux ménages'!P14</f>
        <v>5854993.7999999998</v>
      </c>
      <c r="Q13" s="66">
        <f>'commerce transport'!Q13+'information communication'!Q13+'activites financieres'!Q13+'services aux entreprises'!Q13+'services pr. non marchands'!Q13+'services aux ménages'!Q14</f>
        <v>5865132.5</v>
      </c>
      <c r="R13" s="66">
        <f>'commerce transport'!R13+'information communication'!R13+'activites financieres'!R13+'services aux entreprises'!R13+'services pr. non marchands'!R13+'services aux ménages'!R14</f>
        <v>5949131.9000000004</v>
      </c>
      <c r="S13" s="66">
        <f>'commerce transport'!S13+'information communication'!S13+'activites financieres'!S13+'services aux entreprises'!S13+'services pr. non marchands'!S13+'services aux ménages'!S14</f>
        <v>6068216.6999999993</v>
      </c>
      <c r="T13" s="66">
        <f>'commerce transport'!T13+'information communication'!T13+'activites financieres'!T13+'services aux entreprises'!T13+'services pr. non marchands'!T13+'services aux ménages'!T14</f>
        <v>6183365</v>
      </c>
      <c r="U13" s="66">
        <f>'commerce transport'!U13+'information communication'!U13+'activites financieres'!U13+'services aux entreprises'!U13+'services pr. non marchands'!U13+'services aux ménages'!U14</f>
        <v>6365702.2000000002</v>
      </c>
      <c r="V13" s="66">
        <f>'commerce transport'!V13+'information communication'!V13+'activites financieres'!V13+'services aux entreprises'!V13+'services pr. non marchands'!V13+'services aux ménages'!V14</f>
        <v>6496307.3000000007</v>
      </c>
      <c r="W13" s="66">
        <f>'commerce transport'!W13+'information communication'!W13+'activites financieres'!W13+'services aux entreprises'!W13+'services pr. non marchands'!W13+'services aux ménages'!W14</f>
        <v>6631762.0000000009</v>
      </c>
      <c r="X13" s="66">
        <f>'commerce transport'!X13+'information communication'!X13+'activites financieres'!X13+'services aux entreprises'!X13+'services pr. non marchands'!X13+'services aux ménages'!X14</f>
        <v>6221983.7000000002</v>
      </c>
      <c r="Y13" s="66">
        <f>'commerce transport'!Y13+'information communication'!Y13+'activites financieres'!Y13+'services aux entreprises'!Y13+'services pr. non marchands'!Y13+'services aux ménages'!Y14</f>
        <v>6656081.2999999998</v>
      </c>
      <c r="Z13" s="66">
        <f>'commerce transport'!Z13+'information communication'!Z13+'activites financieres'!Z13+'services aux entreprises'!Z13+'services pr. non marchands'!Z13+'services aux ménages'!Z14</f>
        <v>7001691.0999999996</v>
      </c>
      <c r="AA13" s="66">
        <f>'commerce transport'!AA13+'information communication'!AA13+'activites financieres'!AA13+'services aux entreprises'!AA13+'services pr. non marchands'!AA13+'services aux ménages'!AA14</f>
        <v>7082528.0999999996</v>
      </c>
      <c r="AB13" s="66">
        <f>'commerce transport'!AB13+'information communication'!AB13+'activites financieres'!AB13+'services aux entreprises'!AB13+'services pr. non marchands'!AB13+'services aux ménages'!AB14</f>
        <v>7194007.2999999998</v>
      </c>
      <c r="AC13" s="66">
        <f>'commerce transport'!AC13+'information communication'!AC13+'activites financieres'!AC13+'services aux entreprises'!AC13+'services pr. non marchands'!AC13+'services aux ménages'!AC14</f>
        <v>7288417.0000000009</v>
      </c>
    </row>
    <row r="14" spans="1:31" ht="15" x14ac:dyDescent="0.25">
      <c r="B14" s="7" t="s">
        <v>44</v>
      </c>
      <c r="C14" s="66">
        <f>'commerce transport'!C14+'information communication'!C14+'activites financieres'!C14+'services aux entreprises'!C14+'services pr. non marchands'!C14+'services aux ménages'!C15</f>
        <v>203571</v>
      </c>
      <c r="D14" s="66">
        <f>'commerce transport'!D14+'information communication'!D14+'activites financieres'!D14+'services aux entreprises'!D14+'services pr. non marchands'!D14+'services aux ménages'!D15</f>
        <v>207879.19999999998</v>
      </c>
      <c r="E14" s="66">
        <f>'commerce transport'!E14+'information communication'!E14+'activites financieres'!E14+'services aux entreprises'!E14+'services pr. non marchands'!E14+'services aux ménages'!E15</f>
        <v>212019.20000000001</v>
      </c>
      <c r="F14" s="66">
        <f>'commerce transport'!F14+'information communication'!F14+'activites financieres'!F14+'services aux entreprises'!F14+'services pr. non marchands'!F14+'services aux ménages'!F15</f>
        <v>217138.7</v>
      </c>
      <c r="G14" s="66">
        <f>'commerce transport'!G14+'information communication'!G14+'activites financieres'!G14+'services aux entreprises'!G14+'services pr. non marchands'!G14+'services aux ménages'!G15</f>
        <v>220582.39999999999</v>
      </c>
      <c r="H14" s="66">
        <f>'commerce transport'!H14+'information communication'!H14+'activites financieres'!H14+'services aux entreprises'!H14+'services pr. non marchands'!H14+'services aux ménages'!H15</f>
        <v>226393.80000000002</v>
      </c>
      <c r="I14" s="66">
        <f>'commerce transport'!I14+'information communication'!I14+'activites financieres'!I14+'services aux entreprises'!I14+'services pr. non marchands'!I14+'services aux ménages'!I15</f>
        <v>231321.59999999998</v>
      </c>
      <c r="J14" s="66">
        <f>'commerce transport'!J14+'information communication'!J14+'activites financieres'!J14+'services aux entreprises'!J14+'services pr. non marchands'!J14+'services aux ménages'!J15</f>
        <v>238028.6</v>
      </c>
      <c r="K14" s="66">
        <f>'commerce transport'!K14+'information communication'!K14+'activites financieres'!K14+'services aux entreprises'!K14+'services pr. non marchands'!K14+'services aux ménages'!K15</f>
        <v>246329.30000000002</v>
      </c>
      <c r="L14" s="66">
        <f>'commerce transport'!L14+'information communication'!L14+'activites financieres'!L14+'services aux entreprises'!L14+'services pr. non marchands'!L14+'services aux ménages'!L15</f>
        <v>250788.5</v>
      </c>
      <c r="M14" s="66">
        <f>'commerce transport'!M14+'information communication'!M14+'activites financieres'!M14+'services aux entreprises'!M14+'services pr. non marchands'!M14+'services aux ménages'!M15</f>
        <v>248179.19999999998</v>
      </c>
      <c r="N14" s="66">
        <f>'commerce transport'!N14+'information communication'!N14+'activites financieres'!N14+'services aux entreprises'!N14+'services pr. non marchands'!N14+'services aux ménages'!N15</f>
        <v>253387</v>
      </c>
      <c r="O14" s="66">
        <f>'commerce transport'!O14+'information communication'!O14+'activites financieres'!O14+'services aux entreprises'!O14+'services pr. non marchands'!O14+'services aux ménages'!O15</f>
        <v>258084.7</v>
      </c>
      <c r="P14" s="66">
        <f>'commerce transport'!P14+'information communication'!P14+'activites financieres'!P14+'services aux entreprises'!P14+'services pr. non marchands'!P14+'services aux ménages'!P15</f>
        <v>260154</v>
      </c>
      <c r="Q14" s="66">
        <f>'commerce transport'!Q14+'information communication'!Q14+'activites financieres'!Q14+'services aux entreprises'!Q14+'services pr. non marchands'!Q14+'services aux ménages'!Q15</f>
        <v>259915.50000000003</v>
      </c>
      <c r="R14" s="66">
        <f>'commerce transport'!R14+'information communication'!R14+'activites financieres'!R14+'services aux entreprises'!R14+'services pr. non marchands'!R14+'services aux ménages'!R15</f>
        <v>265325.79999999993</v>
      </c>
      <c r="S14" s="66">
        <f>'commerce transport'!S14+'information communication'!S14+'activites financieres'!S14+'services aux entreprises'!S14+'services pr. non marchands'!S14+'services aux ménages'!S15</f>
        <v>269942.2</v>
      </c>
      <c r="T14" s="66">
        <f>'commerce transport'!T14+'information communication'!T14+'activites financieres'!T14+'services aux entreprises'!T14+'services pr. non marchands'!T14+'services aux ménages'!T15</f>
        <v>273973</v>
      </c>
      <c r="U14" s="66">
        <f>'commerce transport'!U14+'information communication'!U14+'activites financieres'!U14+'services aux entreprises'!U14+'services pr. non marchands'!U14+'services aux ménages'!U15</f>
        <v>277430.80000000005</v>
      </c>
      <c r="V14" s="66">
        <f>'commerce transport'!V14+'information communication'!V14+'activites financieres'!V14+'services aux entreprises'!V14+'services pr. non marchands'!V14+'services aux ménages'!V15</f>
        <v>284138.8</v>
      </c>
      <c r="W14" s="66">
        <f>'commerce transport'!W14+'information communication'!W14+'activites financieres'!W14+'services aux entreprises'!W14+'services pr. non marchands'!W14+'services aux ménages'!W15</f>
        <v>290622.30000000005</v>
      </c>
      <c r="X14" s="66">
        <f>'commerce transport'!X14+'information communication'!X14+'activites financieres'!X14+'services aux entreprises'!X14+'services pr. non marchands'!X14+'services aux ménages'!X15</f>
        <v>278911.7</v>
      </c>
      <c r="Y14" s="66">
        <f>'commerce transport'!Y14+'information communication'!Y14+'activites financieres'!Y14+'services aux entreprises'!Y14+'services pr. non marchands'!Y14+'services aux ménages'!Y15</f>
        <v>301325</v>
      </c>
      <c r="Z14" s="66">
        <f>'commerce transport'!Z14+'information communication'!Z14+'activites financieres'!Z14+'services aux entreprises'!Z14+'services pr. non marchands'!Z14+'services aux ménages'!Z15</f>
        <v>310096.39999999997</v>
      </c>
      <c r="AA14" s="66">
        <f>'commerce transport'!AA14+'information communication'!AA14+'activites financieres'!AA14+'services aux entreprises'!AA14+'services pr. non marchands'!AA14+'services aux ménages'!AA15</f>
        <v>315663.39999999997</v>
      </c>
      <c r="AB14" s="66">
        <f>'commerce transport'!AB14+'information communication'!AB14+'activites financieres'!AB14+'services aux entreprises'!AB14+'services pr. non marchands'!AB14+'services aux ménages'!AB15</f>
        <v>320234.59999999998</v>
      </c>
      <c r="AC14" s="66">
        <f>'commerce transport'!AC14+'information communication'!AC14+'activites financieres'!AC14+'services aux entreprises'!AC14+'services pr. non marchands'!AC14+'services aux ménages'!AC15</f>
        <v>322954</v>
      </c>
    </row>
    <row r="15" spans="1:31" ht="15" x14ac:dyDescent="0.25">
      <c r="B15" s="7" t="s">
        <v>45</v>
      </c>
      <c r="C15" s="66">
        <f>'commerce transport'!C15+'information communication'!C15+'activites financieres'!C15+'services aux entreprises'!C15+'services pr. non marchands'!C15+'services aux ménages'!C16</f>
        <v>18769.399999999998</v>
      </c>
      <c r="D15" s="66">
        <f>'commerce transport'!D15+'information communication'!D15+'activites financieres'!D15+'services aux entreprises'!D15+'services pr. non marchands'!D15+'services aux ménages'!D16</f>
        <v>19731.100000000002</v>
      </c>
      <c r="E15" s="66">
        <f>'commerce transport'!E15+'information communication'!E15+'activites financieres'!E15+'services aux entreprises'!E15+'services pr. non marchands'!E15+'services aux ménages'!E16</f>
        <v>20348.400000000001</v>
      </c>
      <c r="F15" s="66">
        <f>'commerce transport'!F15+'information communication'!F15+'activites financieres'!F15+'services aux entreprises'!F15+'services pr. non marchands'!F15+'services aux ménages'!F16</f>
        <v>21183.599999999999</v>
      </c>
      <c r="G15" s="66">
        <f>'commerce transport'!G15+'information communication'!G15+'activites financieres'!G15+'services aux entreprises'!G15+'services pr. non marchands'!G15+'services aux ménages'!G16</f>
        <v>22154.600000000002</v>
      </c>
      <c r="H15" s="66">
        <f>'commerce transport'!H15+'information communication'!H15+'activites financieres'!H15+'services aux entreprises'!H15+'services pr. non marchands'!H15+'services aux ménages'!H16</f>
        <v>23132.1</v>
      </c>
      <c r="I15" s="66">
        <f>'commerce transport'!I15+'information communication'!I15+'activites financieres'!I15+'services aux entreprises'!I15+'services pr. non marchands'!I15+'services aux ménages'!I16</f>
        <v>24592.400000000001</v>
      </c>
      <c r="J15" s="66">
        <f>'commerce transport'!J15+'information communication'!J15+'activites financieres'!J15+'services aux entreprises'!J15+'services pr. non marchands'!J15+'services aux ménages'!J16</f>
        <v>26244.6</v>
      </c>
      <c r="K15" s="66">
        <f>'commerce transport'!K15+'information communication'!K15+'activites financieres'!K15+'services aux entreprises'!K15+'services pr. non marchands'!K15+'services aux ménages'!K16</f>
        <v>27860.7</v>
      </c>
      <c r="L15" s="66">
        <f>'commerce transport'!L15+'information communication'!L15+'activites financieres'!L15+'services aux entreprises'!L15+'services pr. non marchands'!L15+'services aux ménages'!L16</f>
        <v>28339.500000000004</v>
      </c>
      <c r="M15" s="66">
        <f>'commerce transport'!M15+'information communication'!M15+'activites financieres'!M15+'services aux entreprises'!M15+'services pr. non marchands'!M15+'services aux ménages'!M16</f>
        <v>28369</v>
      </c>
      <c r="N15" s="66">
        <f>'commerce transport'!N15+'information communication'!N15+'activites financieres'!N15+'services aux entreprises'!N15+'services pr. non marchands'!N15+'services aux ménages'!N16</f>
        <v>30470</v>
      </c>
      <c r="O15" s="66">
        <f>'commerce transport'!O15+'information communication'!O15+'activites financieres'!O15+'services aux entreprises'!O15+'services pr. non marchands'!O15+'services aux ménages'!O16</f>
        <v>31108.1</v>
      </c>
      <c r="P15" s="66">
        <f>'commerce transport'!P15+'information communication'!P15+'activites financieres'!P15+'services aux entreprises'!P15+'services pr. non marchands'!P15+'services aux ménages'!P16</f>
        <v>30644.399999999998</v>
      </c>
      <c r="Q15" s="66">
        <f>'commerce transport'!Q15+'information communication'!Q15+'activites financieres'!Q15+'services aux entreprises'!Q15+'services pr. non marchands'!Q15+'services aux ménages'!Q16</f>
        <v>30264.400000000001</v>
      </c>
      <c r="R15" s="66">
        <f>'commerce transport'!R15+'information communication'!R15+'activites financieres'!R15+'services aux entreprises'!R15+'services pr. non marchands'!R15+'services aux ménages'!R16</f>
        <v>30403.4</v>
      </c>
      <c r="S15" s="66">
        <f>'commerce transport'!S15+'information communication'!S15+'activites financieres'!S15+'services aux entreprises'!S15+'services pr. non marchands'!S15+'services aux ménages'!S16</f>
        <v>31536.3</v>
      </c>
      <c r="T15" s="66">
        <f>'commerce transport'!T15+'information communication'!T15+'activites financieres'!T15+'services aux entreprises'!T15+'services pr. non marchands'!T15+'services aux ménages'!T16</f>
        <v>31954.899999999998</v>
      </c>
      <c r="U15" s="66">
        <f>'commerce transport'!U15+'information communication'!U15+'activites financieres'!U15+'services aux entreprises'!U15+'services pr. non marchands'!U15+'services aux ménages'!U16</f>
        <v>33155.699999999997</v>
      </c>
      <c r="V15" s="66">
        <f>'commerce transport'!V15+'information communication'!V15+'activites financieres'!V15+'services aux entreprises'!V15+'services pr. non marchands'!V15+'services aux ménages'!V16</f>
        <v>34598.199999999997</v>
      </c>
      <c r="W15" s="66">
        <f>'commerce transport'!W15+'information communication'!W15+'activites financieres'!W15+'services aux entreprises'!W15+'services pr. non marchands'!W15+'services aux ménages'!W16</f>
        <v>36265</v>
      </c>
      <c r="X15" s="66">
        <f>'commerce transport'!X15+'information communication'!X15+'activites financieres'!X15+'services aux entreprises'!X15+'services pr. non marchands'!X15+'services aux ménages'!X16</f>
        <v>35652</v>
      </c>
      <c r="Y15" s="66">
        <f>'commerce transport'!Y15+'information communication'!Y15+'activites financieres'!Y15+'services aux entreprises'!Y15+'services pr. non marchands'!Y15+'services aux ménages'!Y16</f>
        <v>39121.4</v>
      </c>
      <c r="Z15" s="66">
        <f>'commerce transport'!Z15+'information communication'!Z15+'activites financieres'!Z15+'services aux entreprises'!Z15+'services pr. non marchands'!Z15+'services aux ménages'!Z16</f>
        <v>41038.399999999994</v>
      </c>
      <c r="AA15" s="66">
        <f>'commerce transport'!AA15+'information communication'!AA15+'activites financieres'!AA15+'services aux entreprises'!AA15+'services pr. non marchands'!AA15+'services aux ménages'!AA16</f>
        <v>42445.4</v>
      </c>
      <c r="AB15" s="66">
        <f>'commerce transport'!AB15+'information communication'!AB15+'activites financieres'!AB15+'services aux entreprises'!AB15+'services pr. non marchands'!AB15+'services aux ménages'!AB16</f>
        <v>44903.299999999996</v>
      </c>
      <c r="AC15" s="66">
        <f>'commerce transport'!AC15+'information communication'!AC15+'activites financieres'!AC15+'services aux entreprises'!AC15+'services pr. non marchands'!AC15+'services aux ménages'!AC16</f>
        <v>46624.900000000009</v>
      </c>
    </row>
    <row r="16" spans="1:31" ht="15" x14ac:dyDescent="0.25">
      <c r="B16" s="7" t="s">
        <v>46</v>
      </c>
      <c r="C16" s="66">
        <f>'commerce transport'!C16+'information communication'!C16+'activites financieres'!C16+'services aux entreprises'!C16+'services pr. non marchands'!C16+'services aux ménages'!C17</f>
        <v>74586.299999999988</v>
      </c>
      <c r="D16" s="66">
        <f>'commerce transport'!D16+'information communication'!D16+'activites financieres'!D16+'services aux entreprises'!D16+'services pr. non marchands'!D16+'services aux ménages'!D17</f>
        <v>76366.8</v>
      </c>
      <c r="E16" s="66">
        <f>'commerce transport'!E16+'information communication'!E16+'activites financieres'!E16+'services aux entreprises'!E16+'services pr. non marchands'!E16+'services aux ménages'!E17</f>
        <v>78726.2</v>
      </c>
      <c r="F16" s="66">
        <f>'commerce transport'!F16+'information communication'!F16+'activites financieres'!F16+'services aux entreprises'!F16+'services pr. non marchands'!F16+'services aux ménages'!F17</f>
        <v>79641.600000000006</v>
      </c>
      <c r="G16" s="66">
        <f>'commerce transport'!G16+'information communication'!G16+'activites financieres'!G16+'services aux entreprises'!G16+'services pr. non marchands'!G16+'services aux ménages'!G17</f>
        <v>82167.099999999991</v>
      </c>
      <c r="H16" s="66">
        <f>'commerce transport'!H16+'information communication'!H16+'activites financieres'!H16+'services aux entreprises'!H16+'services pr. non marchands'!H16+'services aux ménages'!H17</f>
        <v>83861.099999999991</v>
      </c>
      <c r="I16" s="66">
        <f>'commerce transport'!I16+'information communication'!I16+'activites financieres'!I16+'services aux entreprises'!I16+'services pr. non marchands'!I16+'services aux ménages'!I17</f>
        <v>86542.8</v>
      </c>
      <c r="J16" s="66">
        <f>'commerce transport'!J16+'information communication'!J16+'activites financieres'!J16+'services aux entreprises'!J16+'services pr. non marchands'!J16+'services aux ménages'!J17</f>
        <v>88389.8</v>
      </c>
      <c r="K16" s="66">
        <f>'commerce transport'!K16+'information communication'!K16+'activites financieres'!K16+'services aux entreprises'!K16+'services pr. non marchands'!K16+'services aux ménages'!K17</f>
        <v>93126.599999999991</v>
      </c>
      <c r="L16" s="66">
        <f>'commerce transport'!L16+'information communication'!L16+'activites financieres'!L16+'services aux entreprises'!L16+'services pr. non marchands'!L16+'services aux ménages'!L17</f>
        <v>94985.600000000006</v>
      </c>
      <c r="M16" s="66">
        <f>'commerce transport'!M16+'information communication'!M16+'activites financieres'!M16+'services aux entreprises'!M16+'services pr. non marchands'!M16+'services aux ménages'!M17</f>
        <v>90616.8</v>
      </c>
      <c r="N16" s="66">
        <f>'commerce transport'!N16+'information communication'!N16+'activites financieres'!N16+'services aux entreprises'!N16+'services pr. non marchands'!N16+'services aux ménages'!N17</f>
        <v>91869.5</v>
      </c>
      <c r="O16" s="66">
        <f>'commerce transport'!O16+'information communication'!O16+'activites financieres'!O16+'services aux entreprises'!O16+'services pr. non marchands'!O16+'services aux ménages'!O17</f>
        <v>90916.5</v>
      </c>
      <c r="P16" s="66">
        <f>'commerce transport'!P16+'information communication'!P16+'activites financieres'!P16+'services aux entreprises'!P16+'services pr. non marchands'!P16+'services aux ménages'!P17</f>
        <v>91699</v>
      </c>
      <c r="Q16" s="66">
        <f>'commerce transport'!Q16+'information communication'!Q16+'activites financieres'!Q16+'services aux entreprises'!Q16+'services pr. non marchands'!Q16+'services aux ménages'!Q17</f>
        <v>92567.5</v>
      </c>
      <c r="R16" s="66">
        <f>'commerce transport'!R16+'information communication'!R16+'activites financieres'!R16+'services aux entreprises'!R16+'services pr. non marchands'!R16+'services aux ménages'!R17</f>
        <v>94106.7</v>
      </c>
      <c r="S16" s="66">
        <f>'commerce transport'!S16+'information communication'!S16+'activites financieres'!S16+'services aux entreprises'!S16+'services pr. non marchands'!S16+'services aux ménages'!S17</f>
        <v>97497.1</v>
      </c>
      <c r="T16" s="66">
        <f>'commerce transport'!T16+'information communication'!T16+'activites financieres'!T16+'services aux entreprises'!T16+'services pr. non marchands'!T16+'services aux ménages'!T17</f>
        <v>100021.5</v>
      </c>
      <c r="U16" s="66">
        <f>'commerce transport'!U16+'information communication'!U16+'activites financieres'!U16+'services aux entreprises'!U16+'services pr. non marchands'!U16+'services aux ménages'!U17</f>
        <v>106126.1</v>
      </c>
      <c r="V16" s="66">
        <f>'commerce transport'!V16+'information communication'!V16+'activites financieres'!V16+'services aux entreprises'!V16+'services pr. non marchands'!V16+'services aux ménages'!V17</f>
        <v>110240.8</v>
      </c>
      <c r="W16" s="66">
        <f>'commerce transport'!W16+'information communication'!W16+'activites financieres'!W16+'services aux entreprises'!W16+'services pr. non marchands'!W16+'services aux ménages'!W17</f>
        <v>115138.6</v>
      </c>
      <c r="X16" s="66">
        <f>'commerce transport'!X16+'information communication'!X16+'activites financieres'!X16+'services aux entreprises'!X16+'services pr. non marchands'!X16+'services aux ménages'!X17</f>
        <v>111158.49999999999</v>
      </c>
      <c r="Y16" s="66">
        <f>'commerce transport'!Y16+'information communication'!Y16+'activites financieres'!Y16+'services aux entreprises'!Y16+'services pr. non marchands'!Y16+'services aux ménages'!Y17</f>
        <v>118247.79999999999</v>
      </c>
      <c r="Z16" s="66">
        <f>'commerce transport'!Z16+'information communication'!Z16+'activites financieres'!Z16+'services aux entreprises'!Z16+'services pr. non marchands'!Z16+'services aux ménages'!Z17</f>
        <v>122083.49999999999</v>
      </c>
      <c r="AA16" s="66">
        <f>'commerce transport'!AA16+'information communication'!AA16+'activites financieres'!AA16+'services aux entreprises'!AA16+'services pr. non marchands'!AA16+'services aux ménages'!AA17</f>
        <v>122764.4</v>
      </c>
      <c r="AB16" s="66">
        <f>'commerce transport'!AB16+'information communication'!AB16+'activites financieres'!AB16+'services aux entreprises'!AB16+'services pr. non marchands'!AB16+'services aux ménages'!AB17</f>
        <v>126062.5</v>
      </c>
      <c r="AC16" s="66">
        <f>'commerce transport'!AC16+'information communication'!AC16+'activites financieres'!AC16+'services aux entreprises'!AC16+'services pr. non marchands'!AC16+'services aux ménages'!AC17</f>
        <v>129913.40000000001</v>
      </c>
    </row>
    <row r="17" spans="2:29" ht="15" x14ac:dyDescent="0.25">
      <c r="B17" s="7" t="s">
        <v>47</v>
      </c>
      <c r="C17" s="66">
        <f>'commerce transport'!C17+'information communication'!C17+'activites financieres'!C17+'services aux entreprises'!C17+'services pr. non marchands'!C17+'services aux ménages'!C18</f>
        <v>240351.3</v>
      </c>
      <c r="D17" s="66">
        <f>'commerce transport'!D17+'information communication'!D17+'activites financieres'!D17+'services aux entreprises'!D17+'services pr. non marchands'!D17+'services aux ménages'!D18</f>
        <v>247898.30000000002</v>
      </c>
      <c r="E17" s="66">
        <f>'commerce transport'!E17+'information communication'!E17+'activites financieres'!E17+'services aux entreprises'!E17+'services pr. non marchands'!E17+'services aux ménages'!E18</f>
        <v>248161.8</v>
      </c>
      <c r="F17" s="66">
        <f>'commerce transport'!F17+'information communication'!F17+'activites financieres'!F17+'services aux entreprises'!F17+'services pr. non marchands'!F17+'services aux ménages'!F18</f>
        <v>246661.6</v>
      </c>
      <c r="G17" s="66">
        <f>'commerce transport'!G17+'information communication'!G17+'activites financieres'!G17+'services aux entreprises'!G17+'services pr. non marchands'!G17+'services aux ménages'!G18</f>
        <v>245294.40000000002</v>
      </c>
      <c r="H17" s="66">
        <f>'commerce transport'!H17+'information communication'!H17+'activites financieres'!H17+'services aux entreprises'!H17+'services pr. non marchands'!H17+'services aux ménages'!H18</f>
        <v>250369.3</v>
      </c>
      <c r="I17" s="66">
        <f>'commerce transport'!I17+'information communication'!I17+'activites financieres'!I17+'services aux entreprises'!I17+'services pr. non marchands'!I17+'services aux ménages'!I18</f>
        <v>256837.3</v>
      </c>
      <c r="J17" s="66">
        <f>'commerce transport'!J17+'information communication'!J17+'activites financieres'!J17+'services aux entreprises'!J17+'services pr. non marchands'!J17+'services aux ménages'!J18</f>
        <v>267757.69999999995</v>
      </c>
      <c r="K17" s="66">
        <f>'commerce transport'!K17+'information communication'!K17+'activites financieres'!K17+'services aux entreprises'!K17+'services pr. non marchands'!K17+'services aux ménages'!K18</f>
        <v>270696.3</v>
      </c>
      <c r="L17" s="66">
        <f>'commerce transport'!L17+'information communication'!L17+'activites financieres'!L17+'services aux entreprises'!L17+'services pr. non marchands'!L17+'services aux ménages'!L18</f>
        <v>275401.69999999995</v>
      </c>
      <c r="M17" s="66">
        <f>'commerce transport'!M17+'information communication'!M17+'activites financieres'!M17+'services aux entreprises'!M17+'services pr. non marchands'!M17+'services aux ménages'!M18</f>
        <v>267056</v>
      </c>
      <c r="N17" s="66">
        <f>'commerce transport'!N17+'information communication'!N17+'activites financieres'!N17+'services aux entreprises'!N17+'services pr. non marchands'!N17+'services aux ménages'!N18</f>
        <v>267884.79999999999</v>
      </c>
      <c r="O17" s="66">
        <f>'commerce transport'!O17+'information communication'!O17+'activites financieres'!O17+'services aux entreprises'!O17+'services pr. non marchands'!O17+'services aux ménages'!O18</f>
        <v>269299.20000000001</v>
      </c>
      <c r="P17" s="66">
        <f>'commerce transport'!P17+'information communication'!P17+'activites financieres'!P17+'services aux entreprises'!P17+'services pr. non marchands'!P17+'services aux ménages'!P18</f>
        <v>267512.19999999995</v>
      </c>
      <c r="Q17" s="66">
        <f>'commerce transport'!Q17+'information communication'!Q17+'activites financieres'!Q17+'services aux entreprises'!Q17+'services pr. non marchands'!Q17+'services aux ménages'!Q18</f>
        <v>266635.3</v>
      </c>
      <c r="R17" s="66">
        <f>'commerce transport'!R17+'information communication'!R17+'activites financieres'!R17+'services aux entreprises'!R17+'services pr. non marchands'!R17+'services aux ménages'!R18</f>
        <v>268087.2</v>
      </c>
      <c r="S17" s="66">
        <f>'commerce transport'!S17+'information communication'!S17+'activites financieres'!S17+'services aux entreprises'!S17+'services pr. non marchands'!S17+'services aux ménages'!S18</f>
        <v>273118.5</v>
      </c>
      <c r="T17" s="66">
        <f>'commerce transport'!T17+'information communication'!T17+'activites financieres'!T17+'services aux entreprises'!T17+'services pr. non marchands'!T17+'services aux ménages'!T18</f>
        <v>276267.8</v>
      </c>
      <c r="U17" s="66">
        <f>'commerce transport'!U17+'information communication'!U17+'activites financieres'!U17+'services aux entreprises'!U17+'services pr. non marchands'!U17+'services aux ménages'!U18</f>
        <v>279055.3</v>
      </c>
      <c r="V17" s="66">
        <f>'commerce transport'!V17+'information communication'!V17+'activites financieres'!V17+'services aux entreprises'!V17+'services pr. non marchands'!V17+'services aux ménages'!V18</f>
        <v>282595.19999999995</v>
      </c>
      <c r="W17" s="66">
        <f>'commerce transport'!W17+'information communication'!W17+'activites financieres'!W17+'services aux entreprises'!W17+'services pr. non marchands'!W17+'services aux ménages'!W18</f>
        <v>286917.40000000002</v>
      </c>
      <c r="X17" s="66">
        <f>'commerce transport'!X17+'information communication'!X17+'activites financieres'!X17+'services aux entreprises'!X17+'services pr. non marchands'!X17+'services aux ménages'!X18</f>
        <v>264695.40000000002</v>
      </c>
      <c r="Y17" s="66">
        <f>'commerce transport'!Y17+'information communication'!Y17+'activites financieres'!Y17+'services aux entreprises'!Y17+'services pr. non marchands'!Y17+'services aux ménages'!Y18</f>
        <v>275282.90000000002</v>
      </c>
      <c r="Z17" s="66">
        <f>'commerce transport'!Z17+'information communication'!Z17+'activites financieres'!Z17+'services aux entreprises'!Z17+'services pr. non marchands'!Z17+'services aux ménages'!Z18</f>
        <v>288316.90000000002</v>
      </c>
      <c r="AA17" s="66">
        <f>'commerce transport'!AA17+'information communication'!AA17+'activites financieres'!AA17+'services aux entreprises'!AA17+'services pr. non marchands'!AA17+'services aux ménages'!AA18</f>
        <v>290952.5</v>
      </c>
      <c r="AB17" s="66">
        <f>'commerce transport'!AB17+'information communication'!AB17+'activites financieres'!AB17+'services aux entreprises'!AB17+'services pr. non marchands'!AB17+'services aux ménages'!AB18</f>
        <v>294243.59999999998</v>
      </c>
      <c r="AC17" s="66">
        <f>'commerce transport'!AC17+'information communication'!AC17+'activites financieres'!AC17+'services aux entreprises'!AC17+'services pr. non marchands'!AC17+'services aux ménages'!AC18</f>
        <v>298287.90000000002</v>
      </c>
    </row>
    <row r="18" spans="2:29" ht="15" x14ac:dyDescent="0.25">
      <c r="B18" s="7" t="s">
        <v>48</v>
      </c>
      <c r="C18" s="66">
        <f>'commerce transport'!C18+'information communication'!C18+'activites financieres'!C18+'services aux entreprises'!C18+'services pr. non marchands'!C18+'services aux ménages'!C19</f>
        <v>1372830.4</v>
      </c>
      <c r="D18" s="66">
        <f>'commerce transport'!D18+'information communication'!D18+'activites financieres'!D18+'services aux entreprises'!D18+'services pr. non marchands'!D18+'services aux ménages'!D19</f>
        <v>1400723.4000000001</v>
      </c>
      <c r="E18" s="66">
        <f>'commerce transport'!E18+'information communication'!E18+'activites financieres'!E18+'services aux entreprises'!E18+'services pr. non marchands'!E18+'services aux ménages'!E19</f>
        <v>1442332.8</v>
      </c>
      <c r="F18" s="66">
        <f>'commerce transport'!F18+'information communication'!F18+'activites financieres'!F18+'services aux entreprises'!F18+'services pr. non marchands'!F18+'services aux ménages'!F19</f>
        <v>1454907.7999999998</v>
      </c>
      <c r="G18" s="66">
        <f>'commerce transport'!G18+'information communication'!G18+'activites financieres'!G18+'services aux entreprises'!G18+'services pr. non marchands'!G18+'services aux ménages'!G19</f>
        <v>1433483.6</v>
      </c>
      <c r="H18" s="66">
        <f>'commerce transport'!H18+'information communication'!H18+'activites financieres'!H18+'services aux entreprises'!H18+'services pr. non marchands'!H18+'services aux ménages'!H19</f>
        <v>1436997.5</v>
      </c>
      <c r="I18" s="66">
        <f>'commerce transport'!I18+'information communication'!I18+'activites financieres'!I18+'services aux entreprises'!I18+'services pr. non marchands'!I18+'services aux ménages'!I19</f>
        <v>1454181.9000000001</v>
      </c>
      <c r="J18" s="66">
        <f>'commerce transport'!J18+'information communication'!J18+'activites financieres'!J18+'services aux entreprises'!J18+'services pr. non marchands'!J18+'services aux ménages'!J19</f>
        <v>1501774.5</v>
      </c>
      <c r="K18" s="66">
        <f>'commerce transport'!K18+'information communication'!K18+'activites financieres'!K18+'services aux entreprises'!K18+'services pr. non marchands'!K18+'services aux ménages'!K19</f>
        <v>1551014.9</v>
      </c>
      <c r="L18" s="66">
        <f>'commerce transport'!L18+'information communication'!L18+'activites financieres'!L18+'services aux entreprises'!L18+'services pr. non marchands'!L18+'services aux ménages'!L19</f>
        <v>1579597.4</v>
      </c>
      <c r="M18" s="66">
        <f>'commerce transport'!M18+'information communication'!M18+'activites financieres'!M18+'services aux entreprises'!M18+'services pr. non marchands'!M18+'services aux ménages'!M19</f>
        <v>1520500.7</v>
      </c>
      <c r="N18" s="66">
        <f>'commerce transport'!N18+'information communication'!N18+'activites financieres'!N18+'services aux entreprises'!N18+'services pr. non marchands'!N18+'services aux ménages'!N19</f>
        <v>1539054.7</v>
      </c>
      <c r="O18" s="66">
        <f>'commerce transport'!O18+'information communication'!O18+'activites financieres'!O18+'services aux entreprises'!O18+'services pr. non marchands'!O18+'services aux ménages'!O19</f>
        <v>1584369.5</v>
      </c>
      <c r="P18" s="66">
        <f>'commerce transport'!P18+'information communication'!P18+'activites financieres'!P18+'services aux entreprises'!P18+'services pr. non marchands'!P18+'services aux ménages'!P19</f>
        <v>1605181.5</v>
      </c>
      <c r="Q18" s="66">
        <f>'commerce transport'!Q18+'information communication'!Q18+'activites financieres'!Q18+'services aux entreprises'!Q18+'services pr. non marchands'!Q18+'services aux ménages'!Q19</f>
        <v>1621428.1</v>
      </c>
      <c r="R18" s="66">
        <f>'commerce transport'!R18+'information communication'!R18+'activites financieres'!R18+'services aux entreprises'!R18+'services pr. non marchands'!R18+'services aux ménages'!R19</f>
        <v>1645112.9999999998</v>
      </c>
      <c r="S18" s="66">
        <f>'commerce transport'!S18+'information communication'!S18+'activites financieres'!S18+'services aux entreprises'!S18+'services pr. non marchands'!S18+'services aux ménages'!S19</f>
        <v>1680196.3</v>
      </c>
      <c r="T18" s="66">
        <f>'commerce transport'!T18+'information communication'!T18+'activites financieres'!T18+'services aux entreprises'!T18+'services pr. non marchands'!T18+'services aux ménages'!T19</f>
        <v>1716882.5</v>
      </c>
      <c r="U18" s="66">
        <f>'commerce transport'!U18+'information communication'!U18+'activites financieres'!U18+'services aux entreprises'!U18+'services pr. non marchands'!U18+'services aux ménages'!U19</f>
        <v>1776661.9</v>
      </c>
      <c r="V18" s="66">
        <f>'commerce transport'!V18+'information communication'!V18+'activites financieres'!V18+'services aux entreprises'!V18+'services pr. non marchands'!V18+'services aux ménages'!V19</f>
        <v>1808396</v>
      </c>
      <c r="W18" s="66">
        <f>'commerce transport'!W18+'information communication'!W18+'activites financieres'!W18+'services aux entreprises'!W18+'services pr. non marchands'!W18+'services aux ménages'!W19</f>
        <v>1838770.2999999998</v>
      </c>
      <c r="X18" s="66">
        <f>'commerce transport'!X18+'information communication'!X18+'activites financieres'!X18+'services aux entreprises'!X18+'services pr. non marchands'!X18+'services aux ménages'!X19</f>
        <v>1773338</v>
      </c>
      <c r="Y18" s="66">
        <f>'commerce transport'!Y18+'information communication'!Y18+'activites financieres'!Y18+'services aux entreprises'!Y18+'services pr. non marchands'!Y18+'services aux ménages'!Y19</f>
        <v>1848564.2000000002</v>
      </c>
      <c r="Z18" s="66">
        <f>'commerce transport'!Z18+'information communication'!Z18+'activites financieres'!Z18+'services aux entreprises'!Z18+'services pr. non marchands'!Z18+'services aux ménages'!Z19</f>
        <v>1915868.5999999999</v>
      </c>
      <c r="AA18" s="66">
        <f>'commerce transport'!AA18+'information communication'!AA18+'activites financieres'!AA18+'services aux entreprises'!AA18+'services pr. non marchands'!AA18+'services aux ménages'!AA19</f>
        <v>1918021.6</v>
      </c>
      <c r="AB18" s="66">
        <f>'commerce transport'!AB18+'information communication'!AB18+'activites financieres'!AB18+'services aux entreprises'!AB18+'services pr. non marchands'!AB18+'services aux ménages'!AB19</f>
        <v>1933148.2</v>
      </c>
      <c r="AC18" s="66">
        <f>'commerce transport'!AC18+'information communication'!AC18+'activites financieres'!AC18+'services aux entreprises'!AC18+'services pr. non marchands'!AC18+'services aux ménages'!AC19</f>
        <v>1945608.7999999998</v>
      </c>
    </row>
    <row r="19" spans="2:29" ht="15" x14ac:dyDescent="0.25">
      <c r="B19" s="7" t="s">
        <v>49</v>
      </c>
      <c r="C19" s="66">
        <f>'commerce transport'!C19+'information communication'!C19+'activites financieres'!C19+'services aux entreprises'!C19+'services pr. non marchands'!C19+'services aux ménages'!C20</f>
        <v>10152.4</v>
      </c>
      <c r="D19" s="66">
        <f>'commerce transport'!D19+'information communication'!D19+'activites financieres'!D19+'services aux entreprises'!D19+'services pr. non marchands'!D19+'services aux ménages'!D20</f>
        <v>10468.799999999999</v>
      </c>
      <c r="E19" s="66">
        <f>'commerce transport'!E19+'information communication'!E19+'activites financieres'!E19+'services aux entreprises'!E19+'services pr. non marchands'!E19+'services aux ménages'!E20</f>
        <v>11088.6</v>
      </c>
      <c r="F19" s="66">
        <f>'commerce transport'!F19+'information communication'!F19+'activites financieres'!F19+'services aux entreprises'!F19+'services pr. non marchands'!F19+'services aux ménages'!F20</f>
        <v>11725.2</v>
      </c>
      <c r="G19" s="66">
        <f>'commerce transport'!G19+'information communication'!G19+'activites financieres'!G19+'services aux entreprises'!G19+'services pr. non marchands'!G19+'services aux ménages'!G20</f>
        <v>12417.5</v>
      </c>
      <c r="H19" s="66">
        <f>'commerce transport'!H19+'information communication'!H19+'activites financieres'!H19+'services aux entreprises'!H19+'services pr. non marchands'!H19+'services aux ménages'!H20</f>
        <v>13416.9</v>
      </c>
      <c r="I19" s="66">
        <f>'commerce transport'!I19+'information communication'!I19+'activites financieres'!I19+'services aux entreprises'!I19+'services pr. non marchands'!I19+'services aux ménages'!I20</f>
        <v>14465</v>
      </c>
      <c r="J19" s="66">
        <f>'commerce transport'!J19+'information communication'!J19+'activites financieres'!J19+'services aux entreprises'!J19+'services pr. non marchands'!J19+'services aux ménages'!J20</f>
        <v>16057.8</v>
      </c>
      <c r="K19" s="66">
        <f>'commerce transport'!K19+'information communication'!K19+'activites financieres'!K19+'services aux entreprises'!K19+'services pr. non marchands'!K19+'services aux ménages'!K20</f>
        <v>16957.5</v>
      </c>
      <c r="L19" s="66">
        <f>'commerce transport'!L19+'information communication'!L19+'activites financieres'!L19+'services aux entreprises'!L19+'services pr. non marchands'!L19+'services aux ménages'!L20</f>
        <v>16284.399999999998</v>
      </c>
      <c r="M19" s="66">
        <f>'commerce transport'!M19+'information communication'!M19+'activites financieres'!M19+'services aux entreprises'!M19+'services pr. non marchands'!M19+'services aux ménages'!M20</f>
        <v>14715.2</v>
      </c>
      <c r="N19" s="66">
        <f>'commerce transport'!N19+'information communication'!N19+'activites financieres'!N19+'services aux entreprises'!N19+'services pr. non marchands'!N19+'services aux ménages'!N20</f>
        <v>14521.9</v>
      </c>
      <c r="O19" s="66">
        <f>'commerce transport'!O19+'information communication'!O19+'activites financieres'!O19+'services aux entreprises'!O19+'services pr. non marchands'!O19+'services aux ménages'!O20</f>
        <v>14901.2</v>
      </c>
      <c r="P19" s="66">
        <f>'commerce transport'!P19+'information communication'!P19+'activites financieres'!P19+'services aux entreprises'!P19+'services pr. non marchands'!P19+'services aux ménages'!P20</f>
        <v>15240.7</v>
      </c>
      <c r="Q19" s="66">
        <f>'commerce transport'!Q19+'information communication'!Q19+'activites financieres'!Q19+'services aux entreprises'!Q19+'services pr. non marchands'!Q19+'services aux ménages'!Q20</f>
        <v>15325.1</v>
      </c>
      <c r="R19" s="66">
        <f>'commerce transport'!R19+'information communication'!R19+'activites financieres'!R19+'services aux entreprises'!R19+'services pr. non marchands'!R19+'services aux ménages'!R20</f>
        <v>15743.8</v>
      </c>
      <c r="S19" s="66">
        <f>'commerce transport'!S19+'information communication'!S19+'activites financieres'!S19+'services aux entreprises'!S19+'services pr. non marchands'!S19+'services aux ménages'!S20</f>
        <v>16304.499999999998</v>
      </c>
      <c r="T19" s="66">
        <f>'commerce transport'!T19+'information communication'!T19+'activites financieres'!T19+'services aux entreprises'!T19+'services pr. non marchands'!T19+'services aux ménages'!T20</f>
        <v>17057.400000000001</v>
      </c>
      <c r="U19" s="66">
        <f>'commerce transport'!U19+'information communication'!U19+'activites financieres'!U19+'services aux entreprises'!U19+'services pr. non marchands'!U19+'services aux ménages'!U20</f>
        <v>18291.2</v>
      </c>
      <c r="V19" s="66">
        <f>'commerce transport'!V19+'information communication'!V19+'activites financieres'!V19+'services aux entreprises'!V19+'services pr. non marchands'!V19+'services aux ménages'!V20</f>
        <v>19131.2</v>
      </c>
      <c r="W19" s="66">
        <f>'commerce transport'!W19+'information communication'!W19+'activites financieres'!W19+'services aux entreprises'!W19+'services pr. non marchands'!W19+'services aux ménages'!W20</f>
        <v>19596</v>
      </c>
      <c r="X19" s="66">
        <f>'commerce transport'!X19+'information communication'!X19+'activites financieres'!X19+'services aux entreprises'!X19+'services pr. non marchands'!X19+'services aux ménages'!X20</f>
        <v>18125.100000000002</v>
      </c>
      <c r="Y19" s="66">
        <f>'commerce transport'!Y19+'information communication'!Y19+'activites financieres'!Y19+'services aux entreprises'!Y19+'services pr. non marchands'!Y19+'services aux ménages'!Y20</f>
        <v>19650</v>
      </c>
      <c r="Z19" s="66">
        <f>'commerce transport'!Z19+'information communication'!Z19+'activites financieres'!Z19+'services aux entreprises'!Z19+'services pr. non marchands'!Z19+'services aux ménages'!Z20</f>
        <v>21267.4</v>
      </c>
      <c r="AA19" s="66">
        <f>'commerce transport'!AA19+'information communication'!AA19+'activites financieres'!AA19+'services aux entreprises'!AA19+'services pr. non marchands'!AA19+'services aux ménages'!AA20</f>
        <v>21452.5</v>
      </c>
      <c r="AB19" s="66">
        <f>'commerce transport'!AB19+'information communication'!AB19+'activites financieres'!AB19+'services aux entreprises'!AB19+'services pr. non marchands'!AB19+'services aux ménages'!AB20</f>
        <v>20949.199999999997</v>
      </c>
      <c r="AC19" s="66">
        <f>'commerce transport'!AC19+'information communication'!AC19+'activites financieres'!AC19+'services aux entreprises'!AC19+'services pr. non marchands'!AC19+'services aux ménages'!AC20</f>
        <v>20675.5</v>
      </c>
    </row>
    <row r="20" spans="2:29" ht="15" x14ac:dyDescent="0.25">
      <c r="B20" s="7" t="s">
        <v>50</v>
      </c>
      <c r="C20" s="66">
        <f>'commerce transport'!C20+'information communication'!C20+'activites financieres'!C20+'services aux entreprises'!C20+'services pr. non marchands'!C20+'services aux ménages'!C21</f>
        <v>81372.999999999985</v>
      </c>
      <c r="D20" s="66">
        <f>'commerce transport'!D20+'information communication'!D20+'activites financieres'!D20+'services aux entreprises'!D20+'services pr. non marchands'!D20+'services aux ménages'!D21</f>
        <v>86835</v>
      </c>
      <c r="E20" s="66">
        <f>'commerce transport'!E20+'information communication'!E20+'activites financieres'!E20+'services aux entreprises'!E20+'services pr. non marchands'!E20+'services aux ménages'!E21</f>
        <v>90660.800000000003</v>
      </c>
      <c r="F20" s="66">
        <f>'commerce transport'!F20+'information communication'!F20+'activites financieres'!F20+'services aux entreprises'!F20+'services pr. non marchands'!F20+'services aux ménages'!F21</f>
        <v>94281.1</v>
      </c>
      <c r="G20" s="66">
        <f>'commerce transport'!G20+'information communication'!G20+'activites financieres'!G20+'services aux entreprises'!G20+'services pr. non marchands'!G20+'services aux ménages'!G21</f>
        <v>94113.4</v>
      </c>
      <c r="H20" s="66">
        <f>'commerce transport'!H20+'information communication'!H20+'activites financieres'!H20+'services aux entreprises'!H20+'services pr. non marchands'!H20+'services aux ménages'!H21</f>
        <v>100831.4</v>
      </c>
      <c r="I20" s="66">
        <f>'commerce transport'!I20+'information communication'!I20+'activites financieres'!I20+'services aux entreprises'!I20+'services pr. non marchands'!I20+'services aux ménages'!I21</f>
        <v>107879.6</v>
      </c>
      <c r="J20" s="66">
        <f>'commerce transport'!J20+'information communication'!J20+'activites financieres'!J20+'services aux entreprises'!J20+'services pr. non marchands'!J20+'services aux ménages'!J21</f>
        <v>112712.8</v>
      </c>
      <c r="K20" s="66">
        <f>'commerce transport'!K20+'information communication'!K20+'activites financieres'!K20+'services aux entreprises'!K20+'services pr. non marchands'!K20+'services aux ménages'!K21</f>
        <v>124856.99999999999</v>
      </c>
      <c r="L20" s="66">
        <f>'commerce transport'!L20+'information communication'!L20+'activites financieres'!L20+'services aux entreprises'!L20+'services pr. non marchands'!L20+'services aux ménages'!L21</f>
        <v>126509</v>
      </c>
      <c r="M20" s="66">
        <f>'commerce transport'!M20+'information communication'!M20+'activites financieres'!M20+'services aux entreprises'!M20+'services pr. non marchands'!M20+'services aux ménages'!M21</f>
        <v>121374.90000000001</v>
      </c>
      <c r="N20" s="66">
        <f>'commerce transport'!N20+'information communication'!N20+'activites financieres'!N20+'services aux entreprises'!N20+'services pr. non marchands'!N20+'services aux ménages'!N21</f>
        <v>123059</v>
      </c>
      <c r="O20" s="66">
        <f>'commerce transport'!O20+'information communication'!O20+'activites financieres'!O20+'services aux entreprises'!O20+'services pr. non marchands'!O20+'services aux ménages'!O21</f>
        <v>125057.4</v>
      </c>
      <c r="P20" s="66">
        <f>'commerce transport'!P20+'information communication'!P20+'activites financieres'!P20+'services aux entreprises'!P20+'services pr. non marchands'!P20+'services aux ménages'!P21</f>
        <v>121045.30000000002</v>
      </c>
      <c r="Q20" s="66">
        <f>'commerce transport'!Q20+'information communication'!Q20+'activites financieres'!Q20+'services aux entreprises'!Q20+'services pr. non marchands'!Q20+'services aux ménages'!Q21</f>
        <v>126390.00000000001</v>
      </c>
      <c r="R20" s="66">
        <f>'commerce transport'!R20+'information communication'!R20+'activites financieres'!R20+'services aux entreprises'!R20+'services pr. non marchands'!R20+'services aux ménages'!R21</f>
        <v>135911.29999999999</v>
      </c>
      <c r="S20" s="66">
        <f>'commerce transport'!S20+'information communication'!S20+'activites financieres'!S20+'services aux entreprises'!S20+'services pr. non marchands'!S20+'services aux ménages'!S21</f>
        <v>145192.69999999998</v>
      </c>
      <c r="T20" s="66">
        <f>'commerce transport'!T20+'information communication'!T20+'activites financieres'!T20+'services aux entreprises'!T20+'services pr. non marchands'!T20+'services aux ménages'!T21</f>
        <v>148091.20000000001</v>
      </c>
      <c r="U20" s="66">
        <f>'commerce transport'!U20+'information communication'!U20+'activites financieres'!U20+'services aux entreprises'!U20+'services pr. non marchands'!U20+'services aux ménages'!U21</f>
        <v>164066.09999999998</v>
      </c>
      <c r="V20" s="66">
        <f>'commerce transport'!V20+'information communication'!V20+'activites financieres'!V20+'services aux entreprises'!V20+'services pr. non marchands'!V20+'services aux ménages'!V21</f>
        <v>180330.6</v>
      </c>
      <c r="W20" s="66">
        <f>'commerce transport'!W20+'information communication'!W20+'activites financieres'!W20+'services aux entreprises'!W20+'services pr. non marchands'!W20+'services aux ménages'!W21</f>
        <v>194201.19999999998</v>
      </c>
      <c r="X20" s="66">
        <f>'commerce transport'!X20+'information communication'!X20+'activites financieres'!X20+'services aux entreprises'!X20+'services pr. non marchands'!X20+'services aux ménages'!X21</f>
        <v>193459.3</v>
      </c>
      <c r="Y20" s="66">
        <f>'commerce transport'!Y20+'information communication'!Y20+'activites financieres'!Y20+'services aux entreprises'!Y20+'services pr. non marchands'!Y20+'services aux ménages'!Y21</f>
        <v>220368.3</v>
      </c>
      <c r="Z20" s="66">
        <f>'commerce transport'!Z20+'information communication'!Z20+'activites financieres'!Z20+'services aux entreprises'!Z20+'services pr. non marchands'!Z20+'services aux ménages'!Z21</f>
        <v>231701.90000000002</v>
      </c>
      <c r="AA20" s="66">
        <f>'commerce transport'!AA20+'information communication'!AA20+'activites financieres'!AA20+'services aux entreprises'!AA20+'services pr. non marchands'!AA20+'services aux ménages'!AA21</f>
        <v>252076.59999999998</v>
      </c>
      <c r="AB20" s="66">
        <f>'commerce transport'!AB20+'information communication'!AB20+'activites financieres'!AB20+'services aux entreprises'!AB20+'services pr. non marchands'!AB20+'services aux ménages'!AB21</f>
        <v>263228.3</v>
      </c>
      <c r="AC20" s="66">
        <f>'commerce transport'!AC20+'information communication'!AC20+'activites financieres'!AC20+'services aux entreprises'!AC20+'services pr. non marchands'!AC20+'services aux ménages'!AC21</f>
        <v>274692.90000000002</v>
      </c>
    </row>
    <row r="21" spans="2:29" ht="15" x14ac:dyDescent="0.25">
      <c r="B21" s="7" t="s">
        <v>51</v>
      </c>
      <c r="C21" s="66">
        <f>'commerce transport'!C21+'information communication'!C21+'activites financieres'!C21+'services aux entreprises'!C21+'services pr. non marchands'!C21+'services aux ménages'!C22</f>
        <v>118000.3</v>
      </c>
      <c r="D21" s="66">
        <f>'commerce transport'!D21+'information communication'!D21+'activites financieres'!D21+'services aux entreprises'!D21+'services pr. non marchands'!D21+'services aux ménages'!D22</f>
        <v>123923.1</v>
      </c>
      <c r="E21" s="66">
        <f>'commerce transport'!E21+'information communication'!E21+'activites financieres'!E21+'services aux entreprises'!E21+'services pr. non marchands'!E21+'services aux ménages'!E22</f>
        <v>127918.40000000001</v>
      </c>
      <c r="F21" s="66">
        <f>'commerce transport'!F21+'information communication'!F21+'activites financieres'!F21+'services aux entreprises'!F21+'services pr. non marchands'!F21+'services aux ménages'!F22</f>
        <v>133159.70000000001</v>
      </c>
      <c r="G21" s="66">
        <f>'commerce transport'!G21+'information communication'!G21+'activites financieres'!G21+'services aux entreprises'!G21+'services pr. non marchands'!G21+'services aux ménages'!G22</f>
        <v>140410.70000000001</v>
      </c>
      <c r="H21" s="66">
        <f>'commerce transport'!H21+'information communication'!H21+'activites financieres'!H21+'services aux entreprises'!H21+'services pr. non marchands'!H21+'services aux ménages'!H22</f>
        <v>151589.30000000002</v>
      </c>
      <c r="I21" s="66">
        <f>'commerce transport'!I21+'information communication'!I21+'activites financieres'!I21+'services aux entreprises'!I21+'services pr. non marchands'!I21+'services aux ménages'!I22</f>
        <v>155456.4</v>
      </c>
      <c r="J21" s="66">
        <f>'commerce transport'!J21+'information communication'!J21+'activites financieres'!J21+'services aux entreprises'!J21+'services pr. non marchands'!J21+'services aux ménages'!J22</f>
        <v>160900.1</v>
      </c>
      <c r="K21" s="66">
        <f>'commerce transport'!K21+'information communication'!K21+'activites financieres'!K21+'services aux entreprises'!K21+'services pr. non marchands'!K21+'services aux ménages'!K22</f>
        <v>168533.7</v>
      </c>
      <c r="L21" s="66">
        <f>'commerce transport'!L21+'information communication'!L21+'activites financieres'!L21+'services aux entreprises'!L21+'services pr. non marchands'!L21+'services aux ménages'!L22</f>
        <v>174603.6</v>
      </c>
      <c r="M21" s="66">
        <f>'commerce transport'!M21+'information communication'!M21+'activites financieres'!M21+'services aux entreprises'!M21+'services pr. non marchands'!M21+'services aux ménages'!M22</f>
        <v>168222.4</v>
      </c>
      <c r="N21" s="66">
        <f>'commerce transport'!N21+'information communication'!N21+'activites financieres'!N21+'services aux entreprises'!N21+'services pr. non marchands'!N21+'services aux ménages'!N22</f>
        <v>163088.19999999998</v>
      </c>
      <c r="O21" s="66">
        <f>'commerce transport'!O21+'information communication'!O21+'activites financieres'!O21+'services aux entreprises'!O21+'services pr. non marchands'!O21+'services aux ménages'!O22</f>
        <v>152041.20000000001</v>
      </c>
      <c r="P21" s="66">
        <f>'commerce transport'!P21+'information communication'!P21+'activites financieres'!P21+'services aux entreprises'!P21+'services pr. non marchands'!P21+'services aux ménages'!P22</f>
        <v>141949.19999999998</v>
      </c>
      <c r="Q21" s="66">
        <f>'commerce transport'!Q21+'information communication'!Q21+'activites financieres'!Q21+'services aux entreprises'!Q21+'services pr. non marchands'!Q21+'services aux ménages'!Q22</f>
        <v>141186.4</v>
      </c>
      <c r="R21" s="66">
        <f>'commerce transport'!R21+'information communication'!R21+'activites financieres'!R21+'services aux entreprises'!R21+'services pr. non marchands'!R21+'services aux ménages'!R22</f>
        <v>141415.20000000001</v>
      </c>
      <c r="S21" s="66">
        <f>'commerce transport'!S21+'information communication'!S21+'activites financieres'!S21+'services aux entreprises'!S21+'services pr. non marchands'!S21+'services aux ménages'!S22</f>
        <v>143426.20000000001</v>
      </c>
      <c r="T21" s="66">
        <f>'commerce transport'!T21+'information communication'!T21+'activites financieres'!T21+'services aux entreprises'!T21+'services pr. non marchands'!T21+'services aux ménages'!T22</f>
        <v>144374.20000000001</v>
      </c>
      <c r="U21" s="66">
        <f>'commerce transport'!U21+'information communication'!U21+'activites financieres'!U21+'services aux entreprises'!U21+'services pr. non marchands'!U21+'services aux ménages'!U22</f>
        <v>148986.5</v>
      </c>
      <c r="V21" s="66">
        <f>'commerce transport'!V21+'information communication'!V21+'activites financieres'!V21+'services aux entreprises'!V21+'services pr. non marchands'!V21+'services aux ménages'!V22</f>
        <v>150644.70000000001</v>
      </c>
      <c r="W21" s="66">
        <f>'commerce transport'!W21+'information communication'!W21+'activites financieres'!W21+'services aux entreprises'!W21+'services pr. non marchands'!W21+'services aux ménages'!W22</f>
        <v>149896</v>
      </c>
      <c r="X21" s="66">
        <f>'commerce transport'!X21+'information communication'!X21+'activites financieres'!X21+'services aux entreprises'!X21+'services pr. non marchands'!X21+'services aux ménages'!X22</f>
        <v>128636.59999999999</v>
      </c>
      <c r="Y21" s="66">
        <f>'commerce transport'!Y21+'information communication'!Y21+'activites financieres'!Y21+'services aux entreprises'!Y21+'services pr. non marchands'!Y21+'services aux ménages'!Y22</f>
        <v>136057.5</v>
      </c>
      <c r="Z21" s="66">
        <f>'commerce transport'!Z21+'information communication'!Z21+'activites financieres'!Z21+'services aux entreprises'!Z21+'services pr. non marchands'!Z21+'services aux ménages'!Z22</f>
        <v>148430.39999999999</v>
      </c>
      <c r="AA21" s="66">
        <f>'commerce transport'!AA21+'information communication'!AA21+'activites financieres'!AA21+'services aux entreprises'!AA21+'services pr. non marchands'!AA21+'services aux ménages'!AA22</f>
        <v>152447.09999999998</v>
      </c>
      <c r="AB21" s="66">
        <f>'commerce transport'!AB21+'information communication'!AB21+'activites financieres'!AB21+'services aux entreprises'!AB21+'services pr. non marchands'!AB21+'services aux ménages'!AB22</f>
        <v>155125.6</v>
      </c>
      <c r="AC21" s="66">
        <f>'commerce transport'!AC21+'information communication'!AC21+'activites financieres'!AC21+'services aux entreprises'!AC21+'services pr. non marchands'!AC21+'services aux ménages'!AC22</f>
        <v>157179.70000000001</v>
      </c>
    </row>
    <row r="22" spans="2:29" ht="15" x14ac:dyDescent="0.25">
      <c r="B22" s="7" t="s">
        <v>52</v>
      </c>
      <c r="C22" s="66">
        <f>'commerce transport'!C22+'information communication'!C22+'activites financieres'!C22+'services aux entreprises'!C22+'services pr. non marchands'!C22+'services aux ménages'!C23</f>
        <v>497747.1</v>
      </c>
      <c r="D22" s="66">
        <f>'commerce transport'!D22+'information communication'!D22+'activites financieres'!D22+'services aux entreprises'!D22+'services pr. non marchands'!D22+'services aux ménages'!D23</f>
        <v>521638.5</v>
      </c>
      <c r="E22" s="66">
        <f>'commerce transport'!E22+'information communication'!E22+'activites financieres'!E22+'services aux entreprises'!E22+'services pr. non marchands'!E22+'services aux ménages'!E23</f>
        <v>539709.30000000005</v>
      </c>
      <c r="F22" s="66">
        <f>'commerce transport'!F22+'information communication'!F22+'activites financieres'!F22+'services aux entreprises'!F22+'services pr. non marchands'!F22+'services aux ménages'!F23</f>
        <v>551929.69999999995</v>
      </c>
      <c r="G22" s="66">
        <f>'commerce transport'!G22+'information communication'!G22+'activites financieres'!G22+'services aux entreprises'!G22+'services pr. non marchands'!G22+'services aux ménages'!G23</f>
        <v>566314.80000000005</v>
      </c>
      <c r="H22" s="66">
        <f>'commerce transport'!H22+'information communication'!H22+'activites financieres'!H22+'services aux entreprises'!H22+'services pr. non marchands'!H22+'services aux ménages'!H23</f>
        <v>584980</v>
      </c>
      <c r="I22" s="66">
        <f>'commerce transport'!I22+'information communication'!I22+'activites financieres'!I22+'services aux entreprises'!I22+'services pr. non marchands'!I22+'services aux ménages'!I23</f>
        <v>605848.19999999995</v>
      </c>
      <c r="J22" s="66">
        <f>'commerce transport'!J22+'information communication'!J22+'activites financieres'!J22+'services aux entreprises'!J22+'services pr. non marchands'!J22+'services aux ménages'!J23</f>
        <v>632809.80000000005</v>
      </c>
      <c r="K22" s="66">
        <f>'commerce transport'!K22+'information communication'!K22+'activites financieres'!K22+'services aux entreprises'!K22+'services pr. non marchands'!K22+'services aux ménages'!K23</f>
        <v>659464</v>
      </c>
      <c r="L22" s="66">
        <f>'commerce transport'!L22+'information communication'!L22+'activites financieres'!L22+'services aux entreprises'!L22+'services pr. non marchands'!L22+'services aux ménages'!L23</f>
        <v>674462.3</v>
      </c>
      <c r="M22" s="66">
        <f>'commerce transport'!M22+'information communication'!M22+'activites financieres'!M22+'services aux entreprises'!M22+'services pr. non marchands'!M22+'services aux ménages'!M23</f>
        <v>664281.69999999995</v>
      </c>
      <c r="N22" s="66">
        <f>'commerce transport'!N22+'information communication'!N22+'activites financieres'!N22+'services aux entreprises'!N22+'services pr. non marchands'!N22+'services aux ménages'!N23</f>
        <v>672255.9</v>
      </c>
      <c r="O22" s="66">
        <f>'commerce transport'!O22+'information communication'!O22+'activites financieres'!O22+'services aux entreprises'!O22+'services pr. non marchands'!O22+'services aux ménages'!O23</f>
        <v>676536</v>
      </c>
      <c r="P22" s="66">
        <f>'commerce transport'!P22+'information communication'!P22+'activites financieres'!P22+'services aux entreprises'!P22+'services pr. non marchands'!P22+'services aux ménages'!P23</f>
        <v>662922.5</v>
      </c>
      <c r="Q22" s="66">
        <f>'commerce transport'!Q22+'information communication'!Q22+'activites financieres'!Q22+'services aux entreprises'!Q22+'services pr. non marchands'!Q22+'services aux ménages'!Q23</f>
        <v>654066.19999999995</v>
      </c>
      <c r="R22" s="66">
        <f>'commerce transport'!R22+'information communication'!R22+'activites financieres'!R22+'services aux entreprises'!R22+'services pr. non marchands'!R22+'services aux ménages'!R23</f>
        <v>661014.19999999995</v>
      </c>
      <c r="S22" s="66">
        <f>'commerce transport'!S22+'information communication'!S22+'activites financieres'!S22+'services aux entreprises'!S22+'services pr. non marchands'!S22+'services aux ménages'!S23</f>
        <v>681905.8</v>
      </c>
      <c r="T22" s="66">
        <f>'commerce transport'!T22+'information communication'!T22+'activites financieres'!T22+'services aux entreprises'!T22+'services pr. non marchands'!T22+'services aux ménages'!T23</f>
        <v>698357.2</v>
      </c>
      <c r="U22" s="66">
        <f>'commerce transport'!U22+'information communication'!U22+'activites financieres'!U22+'services aux entreprises'!U22+'services pr. non marchands'!U22+'services aux ménages'!U23</f>
        <v>719335.3</v>
      </c>
      <c r="V22" s="66">
        <f>'commerce transport'!V22+'information communication'!V22+'activites financieres'!V22+'services aux entreprises'!V22+'services pr. non marchands'!V22+'services aux ménages'!V23</f>
        <v>738973.6</v>
      </c>
      <c r="W22" s="66">
        <f>'commerce transport'!W22+'information communication'!W22+'activites financieres'!W22+'services aux entreprises'!W22+'services pr. non marchands'!W22+'services aux ménages'!W23</f>
        <v>756649</v>
      </c>
      <c r="X22" s="66">
        <f>'commerce transport'!X22+'information communication'!X22+'activites financieres'!X22+'services aux entreprises'!X22+'services pr. non marchands'!X22+'services aux ménages'!X23</f>
        <v>651260.69999999995</v>
      </c>
      <c r="Y22" s="66">
        <f>'commerce transport'!Y22+'information communication'!Y22+'activites financieres'!Y22+'services aux entreprises'!Y22+'services pr. non marchands'!Y22+'services aux ménages'!Y23</f>
        <v>708495.9</v>
      </c>
      <c r="Z22" s="66">
        <f>'commerce transport'!Z22+'information communication'!Z22+'activites financieres'!Z22+'services aux entreprises'!Z22+'services pr. non marchands'!Z22+'services aux ménages'!Z23</f>
        <v>784286.6</v>
      </c>
      <c r="AA22" s="66">
        <f>'commerce transport'!AA22+'information communication'!AA22+'activites financieres'!AA22+'services aux entreprises'!AA22+'services pr. non marchands'!AA22+'services aux ménages'!AA23</f>
        <v>814218.3</v>
      </c>
      <c r="AB22" s="66">
        <f>'commerce transport'!AB22+'information communication'!AB22+'activites financieres'!AB22+'services aux entreprises'!AB22+'services pr. non marchands'!AB22+'services aux ménages'!AB23</f>
        <v>847410.8</v>
      </c>
      <c r="AC22" s="66">
        <f>'commerce transport'!AC22+'information communication'!AC22+'activites financieres'!AC22+'services aux entreprises'!AC22+'services pr. non marchands'!AC22+'services aux ménages'!AC23</f>
        <v>874592.6</v>
      </c>
    </row>
    <row r="23" spans="2:29" ht="15" x14ac:dyDescent="0.25">
      <c r="B23" s="7" t="s">
        <v>53</v>
      </c>
      <c r="C23" s="66">
        <f>'commerce transport'!C23+'information communication'!C23+'activites financieres'!C23+'services aux entreprises'!C23+'services pr. non marchands'!C23+'services aux ménages'!C24</f>
        <v>1002670.8999999999</v>
      </c>
      <c r="D23" s="66">
        <f>'commerce transport'!D23+'information communication'!D23+'activites financieres'!D23+'services aux entreprises'!D23+'services pr. non marchands'!D23+'services aux ménages'!D24</f>
        <v>1035112.7</v>
      </c>
      <c r="E23" s="66">
        <f>'commerce transport'!E23+'information communication'!E23+'activites financieres'!E23+'services aux entreprises'!E23+'services pr. non marchands'!E23+'services aux ménages'!E24</f>
        <v>1050164.8</v>
      </c>
      <c r="F23" s="66">
        <f>'commerce transport'!F23+'information communication'!F23+'activites financieres'!F23+'services aux entreprises'!F23+'services pr. non marchands'!F23+'services aux ménages'!F24</f>
        <v>1063425.5999999999</v>
      </c>
      <c r="G23" s="66">
        <f>'commerce transport'!G23+'information communication'!G23+'activites financieres'!G23+'services aux entreprises'!G23+'services pr. non marchands'!G23+'services aux ménages'!G24</f>
        <v>1074326.5</v>
      </c>
      <c r="H23" s="66">
        <f>'commerce transport'!H23+'information communication'!H23+'activites financieres'!H23+'services aux entreprises'!H23+'services pr. non marchands'!H23+'services aux ménages'!H24</f>
        <v>1099848.7999999998</v>
      </c>
      <c r="I23" s="66">
        <f>'commerce transport'!I23+'information communication'!I23+'activites financieres'!I23+'services aux entreprises'!I23+'services pr. non marchands'!I23+'services aux ménages'!I24</f>
        <v>1119736.5</v>
      </c>
      <c r="J23" s="66">
        <f>'commerce transport'!J23+'information communication'!J23+'activites financieres'!J23+'services aux entreprises'!J23+'services pr. non marchands'!J23+'services aux ménages'!J24</f>
        <v>1149020.5999999999</v>
      </c>
      <c r="K23" s="66">
        <f>'commerce transport'!K23+'information communication'!K23+'activites financieres'!K23+'services aux entreprises'!K23+'services pr. non marchands'!K23+'services aux ménages'!K24</f>
        <v>1180850.1000000001</v>
      </c>
      <c r="L23" s="66">
        <f>'commerce transport'!L23+'information communication'!L23+'activites financieres'!L23+'services aux entreprises'!L23+'services pr. non marchands'!L23+'services aux ménages'!L24</f>
        <v>1199587.5</v>
      </c>
      <c r="M23" s="66">
        <f>'commerce transport'!M23+'information communication'!M23+'activites financieres'!M23+'services aux entreprises'!M23+'services pr. non marchands'!M23+'services aux ménages'!M24</f>
        <v>1173014.2999999998</v>
      </c>
      <c r="N23" s="66">
        <f>'commerce transport'!N23+'information communication'!N23+'activites financieres'!N23+'services aux entreprises'!N23+'services pr. non marchands'!N23+'services aux ménages'!N24</f>
        <v>1199239.2</v>
      </c>
      <c r="O23" s="66">
        <f>'commerce transport'!O23+'information communication'!O23+'activites financieres'!O23+'services aux entreprises'!O23+'services pr. non marchands'!O23+'services aux ménages'!O24</f>
        <v>1239016.3999999999</v>
      </c>
      <c r="P23" s="66">
        <f>'commerce transport'!P23+'information communication'!P23+'activites financieres'!P23+'services aux entreprises'!P23+'services pr. non marchands'!P23+'services aux ménages'!P24</f>
        <v>1250431.7</v>
      </c>
      <c r="Q23" s="66">
        <f>'commerce transport'!Q23+'information communication'!Q23+'activites financieres'!Q23+'services aux entreprises'!Q23+'services pr. non marchands'!Q23+'services aux ménages'!Q24</f>
        <v>1258985.5999999999</v>
      </c>
      <c r="R23" s="66">
        <f>'commerce transport'!R23+'information communication'!R23+'activites financieres'!R23+'services aux entreprises'!R23+'services pr. non marchands'!R23+'services aux ménages'!R24</f>
        <v>1275356</v>
      </c>
      <c r="S23" s="66">
        <f>'commerce transport'!S23+'information communication'!S23+'activites financieres'!S23+'services aux entreprises'!S23+'services pr. non marchands'!S23+'services aux ménages'!S24</f>
        <v>1292012.3999999999</v>
      </c>
      <c r="T23" s="66">
        <f>'commerce transport'!T23+'information communication'!T23+'activites financieres'!T23+'services aux entreprises'!T23+'services pr. non marchands'!T23+'services aux ménages'!T24</f>
        <v>1310943.6000000001</v>
      </c>
      <c r="U23" s="66">
        <f>'commerce transport'!U23+'information communication'!U23+'activites financieres'!U23+'services aux entreprises'!U23+'services pr. non marchands'!U23+'services aux ménages'!U24</f>
        <v>1340351.4000000001</v>
      </c>
      <c r="V23" s="66">
        <f>'commerce transport'!V23+'information communication'!V23+'activites financieres'!V23+'services aux entreprises'!V23+'services pr. non marchands'!V23+'services aux ménages'!V24</f>
        <v>1361630.3</v>
      </c>
      <c r="W23" s="66">
        <f>'commerce transport'!W23+'information communication'!W23+'activites financieres'!W23+'services aux entreprises'!W23+'services pr. non marchands'!W23+'services aux ménages'!W24</f>
        <v>1394019.1</v>
      </c>
      <c r="X23" s="66">
        <f>'commerce transport'!X23+'information communication'!X23+'activites financieres'!X23+'services aux entreprises'!X23+'services pr. non marchands'!X23+'services aux ménages'!X24</f>
        <v>1285804.2</v>
      </c>
      <c r="Y23" s="66">
        <f>'commerce transport'!Y23+'information communication'!Y23+'activites financieres'!Y23+'services aux entreprises'!Y23+'services pr. non marchands'!Y23+'services aux ménages'!Y24</f>
        <v>1384975.2</v>
      </c>
      <c r="Z23" s="66">
        <f>'commerce transport'!Z23+'information communication'!Z23+'activites financieres'!Z23+'services aux entreprises'!Z23+'services pr. non marchands'!Z23+'services aux ménages'!Z24</f>
        <v>1454595.7000000002</v>
      </c>
      <c r="AA23" s="66">
        <f>'commerce transport'!AA23+'information communication'!AA23+'activites financieres'!AA23+'services aux entreprises'!AA23+'services pr. non marchands'!AA23+'services aux ménages'!AA24</f>
        <v>1467284.9</v>
      </c>
      <c r="AB23" s="66">
        <f>'commerce transport'!AB23+'information communication'!AB23+'activites financieres'!AB23+'services aux entreprises'!AB23+'services pr. non marchands'!AB23+'services aux ménages'!AB24</f>
        <v>1494467.1</v>
      </c>
      <c r="AC23" s="66">
        <f>'commerce transport'!AC23+'information communication'!AC23+'activites financieres'!AC23+'services aux entreprises'!AC23+'services pr. non marchands'!AC23+'services aux ménages'!AC24</f>
        <v>1507843.2</v>
      </c>
    </row>
    <row r="24" spans="2:29" ht="15" x14ac:dyDescent="0.25">
      <c r="B24" s="7" t="s">
        <v>54</v>
      </c>
      <c r="C24" s="66">
        <f>'commerce transport'!C24+'information communication'!C24+'activites financieres'!C24+'services aux entreprises'!C24+'services pr. non marchands'!C24+'services aux ménages'!C25</f>
        <v>77398.8</v>
      </c>
      <c r="D24" s="66">
        <f>'commerce transport'!D24+'information communication'!D24+'activites financieres'!D24+'services aux entreprises'!D24+'services pr. non marchands'!D24+'services aux ménages'!D25</f>
        <v>78346.3</v>
      </c>
      <c r="E24" s="66">
        <f>'commerce transport'!E24+'information communication'!E24+'activites financieres'!E24+'services aux entreprises'!E24+'services pr. non marchands'!E24+'services aux ménages'!E25</f>
        <v>79585.399999999994</v>
      </c>
      <c r="F24" s="66">
        <f>'commerce transport'!F24+'information communication'!F24+'activites financieres'!F24+'services aux entreprises'!F24+'services pr. non marchands'!F24+'services aux ménages'!F25</f>
        <v>78186.3</v>
      </c>
      <c r="G24" s="66">
        <f>'commerce transport'!G24+'information communication'!G24+'activites financieres'!G24+'services aux entreprises'!G24+'services pr. non marchands'!G24+'services aux ménages'!G25</f>
        <v>77730.8</v>
      </c>
      <c r="H24" s="66">
        <f>'commerce transport'!H24+'information communication'!H24+'activites financieres'!H24+'services aux entreprises'!H24+'services pr. non marchands'!H24+'services aux ménages'!H25</f>
        <v>81906.899999999994</v>
      </c>
      <c r="I24" s="66">
        <f>'commerce transport'!I24+'information communication'!I24+'activites financieres'!I24+'services aux entreprises'!I24+'services pr. non marchands'!I24+'services aux ménages'!I25</f>
        <v>82477.399999999994</v>
      </c>
      <c r="J24" s="66">
        <f>'commerce transport'!J24+'information communication'!J24+'activites financieres'!J24+'services aux entreprises'!J24+'services pr. non marchands'!J24+'services aux ménages'!J25</f>
        <v>85143.6</v>
      </c>
      <c r="K24" s="66">
        <f>'commerce transport'!K24+'information communication'!K24+'activites financieres'!K24+'services aux entreprises'!K24+'services pr. non marchands'!K24+'services aux ménages'!K25</f>
        <v>87451.199999999997</v>
      </c>
      <c r="L24" s="66">
        <f>'commerce transport'!L24+'information communication'!L24+'activites financieres'!L24+'services aux entreprises'!L24+'services pr. non marchands'!L24+'services aux ménages'!L25</f>
        <v>87905.1</v>
      </c>
      <c r="M24" s="66">
        <f>'commerce transport'!M24+'information communication'!M24+'activites financieres'!M24+'services aux entreprises'!M24+'services pr. non marchands'!M24+'services aux ménages'!M25</f>
        <v>86810.6</v>
      </c>
      <c r="N24" s="66">
        <f>'commerce transport'!N24+'information communication'!N24+'activites financieres'!N24+'services aux entreprises'!N24+'services pr. non marchands'!N24+'services aux ménages'!N25</f>
        <v>88261.9</v>
      </c>
      <c r="O24" s="66">
        <f>'commerce transport'!O24+'information communication'!O24+'activites financieres'!O24+'services aux entreprises'!O24+'services pr. non marchands'!O24+'services aux ménages'!O25</f>
        <v>90471.7</v>
      </c>
      <c r="P24" s="66">
        <f>'commerce transport'!P24+'information communication'!P24+'activites financieres'!P24+'services aux entreprises'!P24+'services pr. non marchands'!P24+'services aux ménages'!P25</f>
        <v>87434</v>
      </c>
      <c r="Q24" s="66">
        <f>'commerce transport'!Q24+'information communication'!Q24+'activites financieres'!Q24+'services aux entreprises'!Q24+'services pr. non marchands'!Q24+'services aux ménages'!Q25</f>
        <v>85564.1</v>
      </c>
      <c r="R24" s="66">
        <f>'commerce transport'!R24+'information communication'!R24+'activites financieres'!R24+'services aux entreprises'!R24+'services pr. non marchands'!R24+'services aux ménages'!R25</f>
        <v>86264.1</v>
      </c>
      <c r="S24" s="66">
        <f>'commerce transport'!S24+'information communication'!S24+'activites financieres'!S24+'services aux entreprises'!S24+'services pr. non marchands'!S24+'services aux ménages'!S25</f>
        <v>87099.6</v>
      </c>
      <c r="T24" s="66">
        <f>'commerce transport'!T24+'information communication'!T24+'activites financieres'!T24+'services aux entreprises'!T24+'services pr. non marchands'!T24+'services aux ménages'!T25</f>
        <v>88614.399999999994</v>
      </c>
      <c r="U24" s="66">
        <f>'commerce transport'!U24+'information communication'!U24+'activites financieres'!U24+'services aux entreprises'!U24+'services pr. non marchands'!U24+'services aux ménages'!U25</f>
        <v>90428</v>
      </c>
      <c r="V24" s="66">
        <f>'commerce transport'!V24+'information communication'!V24+'activites financieres'!V24+'services aux entreprises'!V24+'services pr. non marchands'!V24+'services aux ménages'!V25</f>
        <v>90778.4</v>
      </c>
      <c r="W24" s="66">
        <f>'commerce transport'!W24+'information communication'!W24+'activites financieres'!W24+'services aux entreprises'!W24+'services pr. non marchands'!W24+'services aux ménages'!W25</f>
        <v>91045.4</v>
      </c>
      <c r="X24" s="66">
        <f>'commerce transport'!X24+'information communication'!X24+'activites financieres'!X24+'services aux entreprises'!X24+'services pr. non marchands'!X24+'services aux ménages'!X25</f>
        <v>77785.100000000006</v>
      </c>
      <c r="Y24" s="66">
        <f>'commerce transport'!Y24+'information communication'!Y24+'activites financieres'!Y24+'services aux entreprises'!Y24+'services pr. non marchands'!Y24+'services aux ménages'!Y25</f>
        <v>83128.100000000006</v>
      </c>
      <c r="Z24" s="66">
        <f>'commerce transport'!Z24+'information communication'!Z24+'activites financieres'!Z24+'services aux entreprises'!Z24+'services pr. non marchands'!Z24+'services aux ménages'!Z25</f>
        <v>92233.5</v>
      </c>
      <c r="AA24" s="66">
        <f>'commerce transport'!AA24+'information communication'!AA24+'activites financieres'!AA24+'services aux entreprises'!AA24+'services pr. non marchands'!AA24+'services aux ménages'!AA25</f>
        <v>96758.1</v>
      </c>
      <c r="AB24" s="66">
        <f>'commerce transport'!AB24+'information communication'!AB24+'activites financieres'!AB24+'services aux entreprises'!AB24+'services pr. non marchands'!AB24+'services aux ménages'!AB25</f>
        <v>99230.9</v>
      </c>
      <c r="AC24" s="66">
        <f>'commerce transport'!AC24+'information communication'!AC24+'activites financieres'!AC24+'services aux entreprises'!AC24+'services pr. non marchands'!AC24+'services aux ménages'!AC25</f>
        <v>101009.40000000001</v>
      </c>
    </row>
    <row r="25" spans="2:29" ht="15" x14ac:dyDescent="0.25">
      <c r="B25" s="7" t="s">
        <v>55</v>
      </c>
      <c r="C25" s="66">
        <f>'commerce transport'!C25+'information communication'!C25+'activites financieres'!C25+'services aux entreprises'!C25+'services pr. non marchands'!C25+'services aux ménages'!C26</f>
        <v>786778.20000000007</v>
      </c>
      <c r="D25" s="66">
        <f>'commerce transport'!D25+'information communication'!D25+'activites financieres'!D25+'services aux entreprises'!D25+'services pr. non marchands'!D25+'services aux ménages'!D26</f>
        <v>826162.1</v>
      </c>
      <c r="E25" s="66">
        <f>'commerce transport'!E25+'information communication'!E25+'activites financieres'!E25+'services aux entreprises'!E25+'services pr. non marchands'!E25+'services aux ménages'!E26</f>
        <v>848068.3</v>
      </c>
      <c r="F25" s="66">
        <f>'commerce transport'!F25+'information communication'!F25+'activites financieres'!F25+'services aux entreprises'!F25+'services pr. non marchands'!F25+'services aux ménages'!F26</f>
        <v>852172.5</v>
      </c>
      <c r="G25" s="66">
        <f>'commerce transport'!G25+'information communication'!G25+'activites financieres'!G25+'services aux entreprises'!G25+'services pr. non marchands'!G25+'services aux ménages'!G26</f>
        <v>858006.9</v>
      </c>
      <c r="H25" s="66">
        <f>'commerce transport'!H25+'information communication'!H25+'activites financieres'!H25+'services aux entreprises'!H25+'services pr. non marchands'!H25+'services aux ménages'!H26</f>
        <v>866145.4</v>
      </c>
      <c r="I25" s="66">
        <f>'commerce transport'!I25+'information communication'!I25+'activites financieres'!I25+'services aux entreprises'!I25+'services pr. non marchands'!I25+'services aux ménages'!I26</f>
        <v>876784.9</v>
      </c>
      <c r="J25" s="66">
        <f>'commerce transport'!J25+'information communication'!J25+'activites financieres'!J25+'services aux entreprises'!J25+'services pr. non marchands'!J25+'services aux ménages'!J26</f>
        <v>889138.10000000009</v>
      </c>
      <c r="K25" s="66">
        <f>'commerce transport'!K25+'information communication'!K25+'activites financieres'!K25+'services aux entreprises'!K25+'services pr. non marchands'!K25+'services aux ménages'!K26</f>
        <v>905553.10000000009</v>
      </c>
      <c r="L25" s="66">
        <f>'commerce transport'!L25+'information communication'!L25+'activites financieres'!L25+'services aux entreprises'!L25+'services pr. non marchands'!L25+'services aux ménages'!L26</f>
        <v>902878.89999999991</v>
      </c>
      <c r="M25" s="66">
        <f>'commerce transport'!M25+'information communication'!M25+'activites financieres'!M25+'services aux entreprises'!M25+'services pr. non marchands'!M25+'services aux ménages'!M26</f>
        <v>877640.70000000007</v>
      </c>
      <c r="N25" s="66">
        <f>'commerce transport'!N25+'information communication'!N25+'activites financieres'!N25+'services aux entreprises'!N25+'services pr. non marchands'!N25+'services aux ménages'!N26</f>
        <v>890957.7</v>
      </c>
      <c r="O25" s="66">
        <f>'commerce transport'!O25+'information communication'!O25+'activites financieres'!O25+'services aux entreprises'!O25+'services pr. non marchands'!O25+'services aux ménages'!O26</f>
        <v>896156.2</v>
      </c>
      <c r="P25" s="66">
        <f>'commerce transport'!P25+'information communication'!P25+'activites financieres'!P25+'services aux entreprises'!P25+'services pr. non marchands'!P25+'services aux ménages'!P26</f>
        <v>874835.5</v>
      </c>
      <c r="Q25" s="66">
        <f>'commerce transport'!Q25+'information communication'!Q25+'activites financieres'!Q25+'services aux entreprises'!Q25+'services pr. non marchands'!Q25+'services aux ménages'!Q26</f>
        <v>864790.1</v>
      </c>
      <c r="R25" s="66">
        <f>'commerce transport'!R25+'information communication'!R25+'activites financieres'!R25+'services aux entreprises'!R25+'services pr. non marchands'!R25+'services aux ménages'!R26</f>
        <v>870934.29999999993</v>
      </c>
      <c r="S25" s="66">
        <f>'commerce transport'!S25+'information communication'!S25+'activites financieres'!S25+'services aux entreprises'!S25+'services pr. non marchands'!S25+'services aux ménages'!S26</f>
        <v>876870.7</v>
      </c>
      <c r="T25" s="66">
        <f>'commerce transport'!T25+'information communication'!T25+'activites financieres'!T25+'services aux entreprises'!T25+'services pr. non marchands'!T25+'services aux ménages'!T26</f>
        <v>888758.70000000007</v>
      </c>
      <c r="U25" s="66">
        <f>'commerce transport'!U25+'information communication'!U25+'activites financieres'!U25+'services aux entreprises'!U25+'services pr. non marchands'!U25+'services aux ménages'!U26</f>
        <v>905679.6</v>
      </c>
      <c r="V25" s="66">
        <f>'commerce transport'!V25+'information communication'!V25+'activites financieres'!V25+'services aux entreprises'!V25+'services pr. non marchands'!V25+'services aux ménages'!V26</f>
        <v>914074.79999999993</v>
      </c>
      <c r="W25" s="66">
        <f>'commerce transport'!W25+'information communication'!W25+'activites financieres'!W25+'services aux entreprises'!W25+'services pr. non marchands'!W25+'services aux ménages'!W26</f>
        <v>921283.3</v>
      </c>
      <c r="X25" s="66">
        <f>'commerce transport'!X25+'information communication'!X25+'activites financieres'!X25+'services aux entreprises'!X25+'services pr. non marchands'!X25+'services aux ménages'!X26</f>
        <v>848235.7</v>
      </c>
      <c r="Y25" s="66">
        <f>'commerce transport'!Y25+'information communication'!Y25+'activites financieres'!Y25+'services aux entreprises'!Y25+'services pr. non marchands'!Y25+'services aux ménages'!Y26</f>
        <v>923099.10000000009</v>
      </c>
      <c r="Z25" s="66">
        <f>'commerce transport'!Z25+'information communication'!Z25+'activites financieres'!Z25+'services aux entreprises'!Z25+'services pr. non marchands'!Z25+'services aux ménages'!Z26</f>
        <v>976420.1</v>
      </c>
      <c r="AA25" s="66">
        <f>'commerce transport'!AA25+'information communication'!AA25+'activites financieres'!AA25+'services aux entreprises'!AA25+'services pr. non marchands'!AA25+'services aux ménages'!AA26</f>
        <v>977841.2</v>
      </c>
      <c r="AB25" s="66">
        <f>'commerce transport'!AB25+'information communication'!AB25+'activites financieres'!AB25+'services aux entreprises'!AB25+'services pr. non marchands'!AB25+'services aux ménages'!AB26</f>
        <v>980786.3</v>
      </c>
      <c r="AC25" s="66">
        <f>'commerce transport'!AC25+'information communication'!AC25+'activites financieres'!AC25+'services aux entreprises'!AC25+'services pr. non marchands'!AC25+'services aux ménages'!AC26</f>
        <v>983927.7</v>
      </c>
    </row>
    <row r="26" spans="2:29" ht="15" x14ac:dyDescent="0.25">
      <c r="B26" s="7" t="s">
        <v>56</v>
      </c>
      <c r="C26" s="66">
        <f>'commerce transport'!C26+'information communication'!C26+'activites financieres'!C26+'services aux entreprises'!C26+'services pr. non marchands'!C26+'services aux ménages'!C27</f>
        <v>8050.2</v>
      </c>
      <c r="D26" s="66">
        <f>'commerce transport'!D26+'information communication'!D26+'activites financieres'!D26+'services aux entreprises'!D26+'services pr. non marchands'!D26+'services aux ménages'!D27</f>
        <v>8684.9</v>
      </c>
      <c r="E26" s="66">
        <f>'commerce transport'!E26+'information communication'!E26+'activites financieres'!E26+'services aux entreprises'!E26+'services pr. non marchands'!E26+'services aux ménages'!E27</f>
        <v>8944.4</v>
      </c>
      <c r="F26" s="66">
        <f>'commerce transport'!F26+'information communication'!F26+'activites financieres'!F26+'services aux entreprises'!F26+'services pr. non marchands'!F26+'services aux ménages'!F27</f>
        <v>9217.2999999999993</v>
      </c>
      <c r="G26" s="66">
        <f>'commerce transport'!G26+'information communication'!G26+'activites financieres'!G26+'services aux entreprises'!G26+'services pr. non marchands'!G26+'services aux ménages'!G27</f>
        <v>9359.6999999999989</v>
      </c>
      <c r="H26" s="66">
        <f>'commerce transport'!H26+'information communication'!H26+'activites financieres'!H26+'services aux entreprises'!H26+'services pr. non marchands'!H26+'services aux ménages'!H27</f>
        <v>9820.1</v>
      </c>
      <c r="I26" s="66">
        <f>'commerce transport'!I26+'information communication'!I26+'activites financieres'!I26+'services aux entreprises'!I26+'services pr. non marchands'!I26+'services aux ménages'!I27</f>
        <v>10463.5</v>
      </c>
      <c r="J26" s="66">
        <f>'commerce transport'!J26+'information communication'!J26+'activites financieres'!J26+'services aux entreprises'!J26+'services pr. non marchands'!J26+'services aux ménages'!J27</f>
        <v>11130.199999999999</v>
      </c>
      <c r="K26" s="66">
        <f>'commerce transport'!K26+'information communication'!K26+'activites financieres'!K26+'services aux entreprises'!K26+'services pr. non marchands'!K26+'services aux ménages'!K27</f>
        <v>11875.3</v>
      </c>
      <c r="L26" s="66">
        <f>'commerce transport'!L26+'information communication'!L26+'activites financieres'!L26+'services aux entreprises'!L26+'services pr. non marchands'!L26+'services aux ménages'!L27</f>
        <v>12307.8</v>
      </c>
      <c r="M26" s="66">
        <f>'commerce transport'!M26+'information communication'!M26+'activites financieres'!M26+'services aux entreprises'!M26+'services pr. non marchands'!M26+'services aux ménages'!M27</f>
        <v>12156.6</v>
      </c>
      <c r="N26" s="66">
        <f>'commerce transport'!N26+'information communication'!N26+'activites financieres'!N26+'services aux entreprises'!N26+'services pr. non marchands'!N26+'services aux ménages'!N27</f>
        <v>12626.3</v>
      </c>
      <c r="O26" s="66">
        <f>'commerce transport'!O26+'information communication'!O26+'activites financieres'!O26+'services aux entreprises'!O26+'services pr. non marchands'!O26+'services aux ménages'!O27</f>
        <v>12824.3</v>
      </c>
      <c r="P26" s="66">
        <f>'commerce transport'!P26+'information communication'!P26+'activites financieres'!P26+'services aux entreprises'!P26+'services pr. non marchands'!P26+'services aux ménages'!P27</f>
        <v>12625.7</v>
      </c>
      <c r="Q26" s="66">
        <f>'commerce transport'!Q26+'information communication'!Q26+'activites financieres'!Q26+'services aux entreprises'!Q26+'services pr. non marchands'!Q26+'services aux ménages'!Q27</f>
        <v>12065.300000000001</v>
      </c>
      <c r="R26" s="66">
        <f>'commerce transport'!R26+'information communication'!R26+'activites financieres'!R26+'services aux entreprises'!R26+'services pr. non marchands'!R26+'services aux ménages'!R27</f>
        <v>12032.9</v>
      </c>
      <c r="S26" s="66">
        <f>'commerce transport'!S26+'information communication'!S26+'activites financieres'!S26+'services aux entreprises'!S26+'services pr. non marchands'!S26+'services aux ménages'!S27</f>
        <v>12454.2</v>
      </c>
      <c r="T26" s="66">
        <f>'commerce transport'!T26+'information communication'!T26+'activites financieres'!T26+'services aux entreprises'!T26+'services pr. non marchands'!T26+'services aux ménages'!T27</f>
        <v>13058.199999999999</v>
      </c>
      <c r="U26" s="66">
        <f>'commerce transport'!U26+'information communication'!U26+'activites financieres'!U26+'services aux entreprises'!U26+'services pr. non marchands'!U26+'services aux ménages'!U27</f>
        <v>13844.7</v>
      </c>
      <c r="V26" s="66">
        <f>'commerce transport'!V26+'information communication'!V26+'activites financieres'!V26+'services aux entreprises'!V26+'services pr. non marchands'!V26+'services aux ménages'!V27</f>
        <v>14531.1</v>
      </c>
      <c r="W26" s="66">
        <f>'commerce transport'!W26+'information communication'!W26+'activites financieres'!W26+'services aux entreprises'!W26+'services pr. non marchands'!W26+'services aux ménages'!W27</f>
        <v>15149.600000000002</v>
      </c>
      <c r="X26" s="66">
        <f>'commerce transport'!X26+'information communication'!X26+'activites financieres'!X26+'services aux entreprises'!X26+'services pr. non marchands'!X26+'services aux ménages'!X27</f>
        <v>14542.800000000001</v>
      </c>
      <c r="Y26" s="66">
        <f>'commerce transport'!Y26+'information communication'!Y26+'activites financieres'!Y26+'services aux entreprises'!Y26+'services pr. non marchands'!Y26+'services aux ménages'!Y27</f>
        <v>16565.400000000001</v>
      </c>
      <c r="Z26" s="66">
        <f>'commerce transport'!Z26+'information communication'!Z26+'activites financieres'!Z26+'services aux entreprises'!Z26+'services pr. non marchands'!Z26+'services aux ménages'!Z27</f>
        <v>18517.400000000001</v>
      </c>
      <c r="AA26" s="66">
        <f>'commerce transport'!AA26+'information communication'!AA26+'activites financieres'!AA26+'services aux entreprises'!AA26+'services pr. non marchands'!AA26+'services aux ménages'!AA27</f>
        <v>18934.199999999997</v>
      </c>
      <c r="AB26" s="66">
        <f>'commerce transport'!AB26+'information communication'!AB26+'activites financieres'!AB26+'services aux entreprises'!AB26+'services pr. non marchands'!AB26+'services aux ménages'!AB27</f>
        <v>19739.900000000001</v>
      </c>
      <c r="AC26" s="66">
        <f>'commerce transport'!AC26+'information communication'!AC26+'activites financieres'!AC26+'services aux entreprises'!AC26+'services pr. non marchands'!AC26+'services aux ménages'!AC27</f>
        <v>20521.399999999998</v>
      </c>
    </row>
    <row r="27" spans="2:29" ht="15" x14ac:dyDescent="0.25">
      <c r="B27" s="7" t="s">
        <v>57</v>
      </c>
      <c r="C27" s="66">
        <f>'commerce transport'!C27+'information communication'!C27+'activites financieres'!C27+'services aux entreprises'!C27+'services pr. non marchands'!C27+'services aux ménages'!C28</f>
        <v>8563.2999999999993</v>
      </c>
      <c r="D27" s="66">
        <f>'commerce transport'!D27+'information communication'!D27+'activites financieres'!D27+'services aux entreprises'!D27+'services pr. non marchands'!D27+'services aux ménages'!D28</f>
        <v>9188</v>
      </c>
      <c r="E27" s="66">
        <f>'commerce transport'!E27+'information communication'!E27+'activites financieres'!E27+'services aux entreprises'!E27+'services pr. non marchands'!E27+'services aux ménages'!E28</f>
        <v>9781.4</v>
      </c>
      <c r="F27" s="66">
        <f>'commerce transport'!F27+'information communication'!F27+'activites financieres'!F27+'services aux entreprises'!F27+'services pr. non marchands'!F27+'services aux ménages'!F28</f>
        <v>10597.300000000001</v>
      </c>
      <c r="G27" s="66">
        <f>'commerce transport'!G27+'information communication'!G27+'activites financieres'!G27+'services aux entreprises'!G27+'services pr. non marchands'!G27+'services aux ménages'!G28</f>
        <v>11424.300000000001</v>
      </c>
      <c r="H27" s="66">
        <f>'commerce transport'!H27+'information communication'!H27+'activites financieres'!H27+'services aux entreprises'!H27+'services pr. non marchands'!H27+'services aux ménages'!H28</f>
        <v>12188.1</v>
      </c>
      <c r="I27" s="66">
        <f>'commerce transport'!I27+'information communication'!I27+'activites financieres'!I27+'services aux entreprises'!I27+'services pr. non marchands'!I27+'services aux ménages'!I28</f>
        <v>13645.300000000001</v>
      </c>
      <c r="J27" s="66">
        <f>'commerce transport'!J27+'information communication'!J27+'activites financieres'!J27+'services aux entreprises'!J27+'services pr. non marchands'!J27+'services aux ménages'!J28</f>
        <v>15007.4</v>
      </c>
      <c r="K27" s="66">
        <f>'commerce transport'!K27+'information communication'!K27+'activites financieres'!K27+'services aux entreprises'!K27+'services pr. non marchands'!K27+'services aux ménages'!K28</f>
        <v>16247</v>
      </c>
      <c r="L27" s="66">
        <f>'commerce transport'!L27+'information communication'!L27+'activites financieres'!L27+'services aux entreprises'!L27+'services pr. non marchands'!L27+'services aux ménages'!L28</f>
        <v>16378.399999999998</v>
      </c>
      <c r="M27" s="66">
        <f>'commerce transport'!M27+'information communication'!M27+'activites financieres'!M27+'services aux entreprises'!M27+'services pr. non marchands'!M27+'services aux ménages'!M28</f>
        <v>13930</v>
      </c>
      <c r="N27" s="66">
        <f>'commerce transport'!N27+'information communication'!N27+'activites financieres'!N27+'services aux entreprises'!N27+'services pr. non marchands'!N27+'services aux ménages'!N28</f>
        <v>13206.400000000001</v>
      </c>
      <c r="O27" s="66">
        <f>'commerce transport'!O27+'information communication'!O27+'activites financieres'!O27+'services aux entreprises'!O27+'services pr. non marchands'!O27+'services aux ménages'!O28</f>
        <v>13247.999999999998</v>
      </c>
      <c r="P27" s="66">
        <f>'commerce transport'!P27+'information communication'!P27+'activites financieres'!P27+'services aux entreprises'!P27+'services pr. non marchands'!P27+'services aux ménages'!P28</f>
        <v>14145.599999999999</v>
      </c>
      <c r="Q27" s="66">
        <f>'commerce transport'!Q27+'information communication'!Q27+'activites financieres'!Q27+'services aux entreprises'!Q27+'services pr. non marchands'!Q27+'services aux ménages'!Q28</f>
        <v>14543.000000000002</v>
      </c>
      <c r="R27" s="66">
        <f>'commerce transport'!R27+'information communication'!R27+'activites financieres'!R27+'services aux entreprises'!R27+'services pr. non marchands'!R27+'services aux ménages'!R28</f>
        <v>14929.5</v>
      </c>
      <c r="S27" s="66">
        <f>'commerce transport'!S27+'information communication'!S27+'activites financieres'!S27+'services aux entreprises'!S27+'services pr. non marchands'!S27+'services aux ménages'!S28</f>
        <v>15602</v>
      </c>
      <c r="T27" s="66">
        <f>'commerce transport'!T27+'information communication'!T27+'activites financieres'!T27+'services aux entreprises'!T27+'services pr. non marchands'!T27+'services aux ménages'!T28</f>
        <v>16033.199999999999</v>
      </c>
      <c r="U27" s="66">
        <f>'commerce transport'!U27+'information communication'!U27+'activites financieres'!U27+'services aux entreprises'!U27+'services pr. non marchands'!U27+'services aux ménages'!U28</f>
        <v>16481</v>
      </c>
      <c r="V27" s="66">
        <f>'commerce transport'!V27+'information communication'!V27+'activites financieres'!V27+'services aux entreprises'!V27+'services pr. non marchands'!V27+'services aux ménages'!V28</f>
        <v>17149.3</v>
      </c>
      <c r="W27" s="66">
        <f>'commerce transport'!W27+'information communication'!W27+'activites financieres'!W27+'services aux entreprises'!W27+'services pr. non marchands'!W27+'services aux ménages'!W28</f>
        <v>17141.900000000001</v>
      </c>
      <c r="X27" s="66">
        <f>'commerce transport'!X27+'information communication'!X27+'activites financieres'!X27+'services aux entreprises'!X27+'services pr. non marchands'!X27+'services aux ménages'!X28</f>
        <v>16257.3</v>
      </c>
      <c r="Y27" s="66">
        <f>'commerce transport'!Y27+'information communication'!Y27+'activites financieres'!Y27+'services aux entreprises'!Y27+'services pr. non marchands'!Y27+'services aux ménages'!Y28</f>
        <v>17715.3</v>
      </c>
      <c r="Z27" s="66">
        <f>'commerce transport'!Z27+'information communication'!Z27+'activites financieres'!Z27+'services aux entreprises'!Z27+'services pr. non marchands'!Z27+'services aux ménages'!Z28</f>
        <v>18723.099999999999</v>
      </c>
      <c r="AA27" s="66">
        <f>'commerce transport'!AA27+'information communication'!AA27+'activites financieres'!AA27+'services aux entreprises'!AA27+'services pr. non marchands'!AA27+'services aux ménages'!AA28</f>
        <v>18598.599999999999</v>
      </c>
      <c r="AB27" s="66">
        <f>'commerce transport'!AB27+'information communication'!AB27+'activites financieres'!AB27+'services aux entreprises'!AB27+'services pr. non marchands'!AB27+'services aux ménages'!AB28</f>
        <v>18784.400000000001</v>
      </c>
      <c r="AC27" s="66">
        <f>'commerce transport'!AC27+'information communication'!AC27+'activites financieres'!AC27+'services aux entreprises'!AC27+'services pr. non marchands'!AC27+'services aux ménages'!AC28</f>
        <v>19099.899999999998</v>
      </c>
    </row>
    <row r="28" spans="2:29" ht="15" x14ac:dyDescent="0.25">
      <c r="B28" s="7" t="s">
        <v>58</v>
      </c>
      <c r="C28" s="66">
        <f>'commerce transport'!C28+'information communication'!C28+'activites financieres'!C28+'services aux entreprises'!C28+'services pr. non marchands'!C28+'services aux ménages'!C29</f>
        <v>13262</v>
      </c>
      <c r="D28" s="66">
        <f>'commerce transport'!D28+'information communication'!D28+'activites financieres'!D28+'services aux entreprises'!D28+'services pr. non marchands'!D28+'services aux ménages'!D29</f>
        <v>13774.5</v>
      </c>
      <c r="E28" s="66">
        <f>'commerce transport'!E28+'information communication'!E28+'activites financieres'!E28+'services aux entreprises'!E28+'services pr. non marchands'!E28+'services aux ménages'!E29</f>
        <v>14352.1</v>
      </c>
      <c r="F28" s="66">
        <f>'commerce transport'!F28+'information communication'!F28+'activites financieres'!F28+'services aux entreprises'!F28+'services pr. non marchands'!F28+'services aux ménages'!F29</f>
        <v>15245.3</v>
      </c>
      <c r="G28" s="66">
        <f>'commerce transport'!G28+'information communication'!G28+'activites financieres'!G28+'services aux entreprises'!G28+'services pr. non marchands'!G28+'services aux ménages'!G29</f>
        <v>16408.2</v>
      </c>
      <c r="H28" s="66">
        <f>'commerce transport'!H28+'information communication'!H28+'activites financieres'!H28+'services aux entreprises'!H28+'services pr. non marchands'!H28+'services aux ménages'!H29</f>
        <v>17179.999999999996</v>
      </c>
      <c r="I28" s="66">
        <f>'commerce transport'!I28+'information communication'!I28+'activites financieres'!I28+'services aux entreprises'!I28+'services pr. non marchands'!I28+'services aux ménages'!I29</f>
        <v>18433.699999999997</v>
      </c>
      <c r="J28" s="66">
        <f>'commerce transport'!J28+'information communication'!J28+'activites financieres'!J28+'services aux entreprises'!J28+'services pr. non marchands'!J28+'services aux ménages'!J29</f>
        <v>19522.100000000002</v>
      </c>
      <c r="K28" s="66">
        <f>'commerce transport'!K28+'information communication'!K28+'activites financieres'!K28+'services aux entreprises'!K28+'services pr. non marchands'!K28+'services aux ménages'!K29</f>
        <v>21611.1</v>
      </c>
      <c r="L28" s="66">
        <f>'commerce transport'!L28+'information communication'!L28+'activites financieres'!L28+'services aux entreprises'!L28+'services pr. non marchands'!L28+'services aux ménages'!L29</f>
        <v>22167</v>
      </c>
      <c r="M28" s="66">
        <f>'commerce transport'!M28+'information communication'!M28+'activites financieres'!M28+'services aux entreprises'!M28+'services pr. non marchands'!M28+'services aux ménages'!M29</f>
        <v>19969.699999999997</v>
      </c>
      <c r="N28" s="66">
        <f>'commerce transport'!N28+'information communication'!N28+'activites financieres'!N28+'services aux entreprises'!N28+'services pr. non marchands'!N28+'services aux ménages'!N29</f>
        <v>19983.7</v>
      </c>
      <c r="O28" s="66">
        <f>'commerce transport'!O28+'information communication'!O28+'activites financieres'!O28+'services aux entreprises'!O28+'services pr. non marchands'!O28+'services aux ménages'!O29</f>
        <v>20747.3</v>
      </c>
      <c r="P28" s="66">
        <f>'commerce transport'!P28+'information communication'!P28+'activites financieres'!P28+'services aux entreprises'!P28+'services pr. non marchands'!P28+'services aux ménages'!P29</f>
        <v>21612.699999999997</v>
      </c>
      <c r="Q28" s="66">
        <f>'commerce transport'!Q28+'information communication'!Q28+'activites financieres'!Q28+'services aux entreprises'!Q28+'services pr. non marchands'!Q28+'services aux ménages'!Q29</f>
        <v>22434.2</v>
      </c>
      <c r="R28" s="66">
        <f>'commerce transport'!R28+'information communication'!R28+'activites financieres'!R28+'services aux entreprises'!R28+'services pr. non marchands'!R28+'services aux ménages'!R29</f>
        <v>22938.5</v>
      </c>
      <c r="S28" s="66">
        <f>'commerce transport'!S28+'information communication'!S28+'activites financieres'!S28+'services aux entreprises'!S28+'services pr. non marchands'!S28+'services aux ménages'!S29</f>
        <v>23592.400000000001</v>
      </c>
      <c r="T28" s="66">
        <f>'commerce transport'!T28+'information communication'!T28+'activites financieres'!T28+'services aux entreprises'!T28+'services pr. non marchands'!T28+'services aux ménages'!T29</f>
        <v>24496.3</v>
      </c>
      <c r="U28" s="66">
        <f>'commerce transport'!U28+'information communication'!U28+'activites financieres'!U28+'services aux entreprises'!U28+'services pr. non marchands'!U28+'services aux ménages'!U29</f>
        <v>25603.8</v>
      </c>
      <c r="V28" s="66">
        <f>'commerce transport'!V28+'information communication'!V28+'activites financieres'!V28+'services aux entreprises'!V28+'services pr. non marchands'!V28+'services aux ménages'!V29</f>
        <v>26937.599999999995</v>
      </c>
      <c r="W28" s="66">
        <f>'commerce transport'!W28+'information communication'!W28+'activites financieres'!W28+'services aux entreprises'!W28+'services pr. non marchands'!W28+'services aux ménages'!W29</f>
        <v>28154.9</v>
      </c>
      <c r="X28" s="66">
        <f>'commerce transport'!X28+'information communication'!X28+'activites financieres'!X28+'services aux entreprises'!X28+'services pr. non marchands'!X28+'services aux ménages'!X29</f>
        <v>27679.100000000002</v>
      </c>
      <c r="Y28" s="66">
        <f>'commerce transport'!Y28+'information communication'!Y28+'activites financieres'!Y28+'services aux entreprises'!Y28+'services pr. non marchands'!Y28+'services aux ménages'!Y29</f>
        <v>29844.5</v>
      </c>
      <c r="Z28" s="66">
        <f>'commerce transport'!Z28+'information communication'!Z28+'activites financieres'!Z28+'services aux entreprises'!Z28+'services pr. non marchands'!Z28+'services aux ménages'!Z29</f>
        <v>30431.9</v>
      </c>
      <c r="AA28" s="66">
        <f>'commerce transport'!AA28+'information communication'!AA28+'activites financieres'!AA28+'services aux entreprises'!AA28+'services pr. non marchands'!AA28+'services aux ménages'!AA29</f>
        <v>30978.699999999997</v>
      </c>
      <c r="AB28" s="66">
        <f>'commerce transport'!AB28+'information communication'!AB28+'activites financieres'!AB28+'services aux entreprises'!AB28+'services pr. non marchands'!AB28+'services aux ménages'!AB29</f>
        <v>31995.599999999999</v>
      </c>
      <c r="AC28" s="66">
        <f>'commerce transport'!AC28+'information communication'!AC28+'activites financieres'!AC28+'services aux entreprises'!AC28+'services pr. non marchands'!AC28+'services aux ménages'!AC29</f>
        <v>32966.9</v>
      </c>
    </row>
    <row r="29" spans="2:29" ht="15" x14ac:dyDescent="0.25">
      <c r="B29" s="7" t="s">
        <v>59</v>
      </c>
      <c r="C29" s="66">
        <f>'commerce transport'!C29+'information communication'!C29+'activites financieres'!C29+'services aux entreprises'!C29+'services pr. non marchands'!C29+'services aux ménages'!C30</f>
        <v>27172.800000000003</v>
      </c>
      <c r="D29" s="66">
        <f>'commerce transport'!D29+'information communication'!D29+'activites financieres'!D29+'services aux entreprises'!D29+'services pr. non marchands'!D29+'services aux ménages'!D30</f>
        <v>28878.799999999999</v>
      </c>
      <c r="E29" s="66">
        <f>'commerce transport'!E29+'information communication'!E29+'activites financieres'!E29+'services aux entreprises'!E29+'services pr. non marchands'!E29+'services aux ménages'!E30</f>
        <v>30310.999999999996</v>
      </c>
      <c r="F29" s="66">
        <f>'commerce transport'!F29+'information communication'!F29+'activites financieres'!F29+'services aux entreprises'!F29+'services pr. non marchands'!F29+'services aux ménages'!F30</f>
        <v>31276.899999999998</v>
      </c>
      <c r="G29" s="66">
        <f>'commerce transport'!G29+'information communication'!G29+'activites financieres'!G29+'services aux entreprises'!G29+'services pr. non marchands'!G29+'services aux ménages'!G30</f>
        <v>31443.999999999996</v>
      </c>
      <c r="H29" s="66">
        <f>'commerce transport'!H29+'information communication'!H29+'activites financieres'!H29+'services aux entreprises'!H29+'services pr. non marchands'!H29+'services aux ménages'!H30</f>
        <v>32923.1</v>
      </c>
      <c r="I29" s="66">
        <f>'commerce transport'!I29+'information communication'!I29+'activites financieres'!I29+'services aux entreprises'!I29+'services pr. non marchands'!I29+'services aux ménages'!I30</f>
        <v>33812.400000000001</v>
      </c>
      <c r="J29" s="66">
        <f>'commerce transport'!J29+'information communication'!J29+'activites financieres'!J29+'services aux entreprises'!J29+'services pr. non marchands'!J29+'services aux ménages'!J30</f>
        <v>36629.499999999993</v>
      </c>
      <c r="K29" s="66">
        <f>'commerce transport'!K29+'information communication'!K29+'activites financieres'!K29+'services aux entreprises'!K29+'services pr. non marchands'!K29+'services aux ménages'!K30</f>
        <v>39038</v>
      </c>
      <c r="L29" s="66">
        <f>'commerce transport'!L29+'information communication'!L29+'activites financieres'!L29+'services aux entreprises'!L29+'services pr. non marchands'!L29+'services aux ménages'!L30</f>
        <v>39846.9</v>
      </c>
      <c r="M29" s="66">
        <f>'commerce transport'!M29+'information communication'!M29+'activites financieres'!M29+'services aux entreprises'!M29+'services pr. non marchands'!M29+'services aux ménages'!M30</f>
        <v>38805.599999999999</v>
      </c>
      <c r="N29" s="66">
        <f>'commerce transport'!N29+'information communication'!N29+'activites financieres'!N29+'services aux entreprises'!N29+'services pr. non marchands'!N29+'services aux ménages'!N30</f>
        <v>40271.299999999996</v>
      </c>
      <c r="O29" s="66">
        <f>'commerce transport'!O29+'information communication'!O29+'activites financieres'!O29+'services aux entreprises'!O29+'services pr. non marchands'!O29+'services aux ménages'!O30</f>
        <v>40980.700000000004</v>
      </c>
      <c r="P29" s="66">
        <f>'commerce transport'!P29+'information communication'!P29+'activites financieres'!P29+'services aux entreprises'!P29+'services pr. non marchands'!P29+'services aux ménages'!P30</f>
        <v>41096.800000000003</v>
      </c>
      <c r="Q29" s="66">
        <f>'commerce transport'!Q29+'information communication'!Q29+'activites financieres'!Q29+'services aux entreprises'!Q29+'services pr. non marchands'!Q29+'services aux ménages'!Q30</f>
        <v>41782</v>
      </c>
      <c r="R29" s="66">
        <f>'commerce transport'!R29+'information communication'!R29+'activites financieres'!R29+'services aux entreprises'!R29+'services pr. non marchands'!R29+'services aux ménages'!R30</f>
        <v>42461.499999999993</v>
      </c>
      <c r="S29" s="66">
        <f>'commerce transport'!S29+'information communication'!S29+'activites financieres'!S29+'services aux entreprises'!S29+'services pr. non marchands'!S29+'services aux ménages'!S30</f>
        <v>44020.200000000004</v>
      </c>
      <c r="T29" s="66">
        <f>'commerce transport'!T29+'information communication'!T29+'activites financieres'!T29+'services aux entreprises'!T29+'services pr. non marchands'!T29+'services aux ménages'!T30</f>
        <v>46293.2</v>
      </c>
      <c r="U29" s="66">
        <f>'commerce transport'!U29+'information communication'!U29+'activites financieres'!U29+'services aux entreprises'!U29+'services pr. non marchands'!U29+'services aux ménages'!U30</f>
        <v>47504</v>
      </c>
      <c r="V29" s="66">
        <f>'commerce transport'!V29+'information communication'!V29+'activites financieres'!V29+'services aux entreprises'!V29+'services pr. non marchands'!V29+'services aux ménages'!V30</f>
        <v>48116.999999999993</v>
      </c>
      <c r="W29" s="66">
        <f>'commerce transport'!W29+'information communication'!W29+'activites financieres'!W29+'services aux entreprises'!W29+'services pr. non marchands'!W29+'services aux ménages'!W30</f>
        <v>49077.999999999993</v>
      </c>
      <c r="X29" s="66">
        <f>'commerce transport'!X29+'information communication'!X29+'activites financieres'!X29+'services aux entreprises'!X29+'services pr. non marchands'!X29+'services aux ménages'!X30</f>
        <v>48456.6</v>
      </c>
      <c r="Y29" s="66">
        <f>'commerce transport'!Y29+'information communication'!Y29+'activites financieres'!Y29+'services aux entreprises'!Y29+'services pr. non marchands'!Y29+'services aux ménages'!Y30</f>
        <v>52808.000000000007</v>
      </c>
      <c r="Z29" s="66">
        <f>'commerce transport'!Z29+'information communication'!Z29+'activites financieres'!Z29+'services aux entreprises'!Z29+'services pr. non marchands'!Z29+'services aux ménages'!Z30</f>
        <v>54146</v>
      </c>
      <c r="AA29" s="66">
        <f>'commerce transport'!AA29+'information communication'!AA29+'activites financieres'!AA29+'services aux entreprises'!AA29+'services pr. non marchands'!AA29+'services aux ménages'!AA30</f>
        <v>53806.400000000001</v>
      </c>
      <c r="AB29" s="66">
        <f>'commerce transport'!AB29+'information communication'!AB29+'activites financieres'!AB29+'services aux entreprises'!AB29+'services pr. non marchands'!AB29+'services aux ménages'!AB30</f>
        <v>52297.399999999994</v>
      </c>
      <c r="AC29" s="66">
        <f>'commerce transport'!AC29+'information communication'!AC29+'activites financieres'!AC29+'services aux entreprises'!AC29+'services pr. non marchands'!AC29+'services aux ménages'!AC30</f>
        <v>53142.6</v>
      </c>
    </row>
    <row r="30" spans="2:29" ht="15" x14ac:dyDescent="0.25">
      <c r="B30" s="7" t="s">
        <v>60</v>
      </c>
      <c r="C30" s="66">
        <f>'commerce transport'!C30+'information communication'!C30+'activites financieres'!C30+'services aux entreprises'!C30+'services pr. non marchands'!C30+'services aux ménages'!C30</f>
        <v>39518.199999999997</v>
      </c>
      <c r="D30" s="66">
        <f>'commerce transport'!D30+'information communication'!D30+'activites financieres'!D30+'services aux entreprises'!D30+'services pr. non marchands'!D30+'services aux ménages'!D30</f>
        <v>41971</v>
      </c>
      <c r="E30" s="66">
        <f>'commerce transport'!E30+'information communication'!E30+'activites financieres'!E30+'services aux entreprises'!E30+'services pr. non marchands'!E30+'services aux ménages'!E30</f>
        <v>43702.100000000006</v>
      </c>
      <c r="F30" s="66">
        <f>'commerce transport'!F30+'information communication'!F30+'activites financieres'!F30+'services aux entreprises'!F30+'services pr. non marchands'!F30+'services aux ménages'!F30</f>
        <v>46336.899999999994</v>
      </c>
      <c r="G30" s="66">
        <f>'commerce transport'!G30+'information communication'!G30+'activites financieres'!G30+'services aux entreprises'!G30+'services pr. non marchands'!G30+'services aux ménages'!G30</f>
        <v>48070.9</v>
      </c>
      <c r="H30" s="66">
        <f>'commerce transport'!H30+'information communication'!H30+'activites financieres'!H30+'services aux entreprises'!H30+'services pr. non marchands'!H30+'services aux ménages'!H30</f>
        <v>49048.899999999994</v>
      </c>
      <c r="I30" s="66">
        <f>'commerce transport'!I30+'information communication'!I30+'activites financieres'!I30+'services aux entreprises'!I30+'services pr. non marchands'!I30+'services aux ménages'!I30</f>
        <v>51263.1</v>
      </c>
      <c r="J30" s="66">
        <f>'commerce transport'!J30+'information communication'!J30+'activites financieres'!J30+'services aux entreprises'!J30+'services pr. non marchands'!J30+'services aux ménages'!J30</f>
        <v>53272.899999999994</v>
      </c>
      <c r="K30" s="66">
        <f>'commerce transport'!K30+'information communication'!K30+'activites financieres'!K30+'services aux entreprises'!K30+'services pr. non marchands'!K30+'services aux ménages'!K30</f>
        <v>53310</v>
      </c>
      <c r="L30" s="66">
        <f>'commerce transport'!L30+'information communication'!L30+'activites financieres'!L30+'services aux entreprises'!L30+'services pr. non marchands'!L30+'services aux ménages'!L30</f>
        <v>53394.100000000006</v>
      </c>
      <c r="M30" s="66">
        <f>'commerce transport'!M30+'information communication'!M30+'activites financieres'!M30+'services aux entreprises'!M30+'services pr. non marchands'!M30+'services aux ménages'!M30</f>
        <v>50679.799999999996</v>
      </c>
      <c r="N30" s="66">
        <f>'commerce transport'!N30+'information communication'!N30+'activites financieres'!N30+'services aux entreprises'!N30+'services pr. non marchands'!N30+'services aux ménages'!N30</f>
        <v>50754.999999999993</v>
      </c>
      <c r="O30" s="66">
        <f>'commerce transport'!O30+'information communication'!O30+'activites financieres'!O30+'services aux entreprises'!O30+'services pr. non marchands'!O30+'services aux ménages'!O30</f>
        <v>51649.5</v>
      </c>
      <c r="P30" s="66">
        <f>'commerce transport'!P30+'information communication'!P30+'activites financieres'!P30+'services aux entreprises'!P30+'services pr. non marchands'!P30+'services aux ménages'!P30</f>
        <v>52064.100000000006</v>
      </c>
      <c r="Q30" s="66">
        <f>'commerce transport'!Q30+'information communication'!Q30+'activites financieres'!Q30+'services aux entreprises'!Q30+'services pr. non marchands'!Q30+'services aux ménages'!Q30</f>
        <v>54185.4</v>
      </c>
      <c r="R30" s="66">
        <f>'commerce transport'!R30+'information communication'!R30+'activites financieres'!R30+'services aux entreprises'!R30+'services pr. non marchands'!R30+'services aux ménages'!R30</f>
        <v>55858.999999999993</v>
      </c>
      <c r="S30" s="66">
        <f>'commerce transport'!S30+'information communication'!S30+'activites financieres'!S30+'services aux entreprises'!S30+'services pr. non marchands'!S30+'services aux ménages'!S30</f>
        <v>57207.7</v>
      </c>
      <c r="T30" s="66">
        <f>'commerce transport'!T30+'information communication'!T30+'activites financieres'!T30+'services aux entreprises'!T30+'services pr. non marchands'!T30+'services aux ménages'!T30</f>
        <v>59076.7</v>
      </c>
      <c r="U30" s="66">
        <f>'commerce transport'!U30+'information communication'!U30+'activites financieres'!U30+'services aux entreprises'!U30+'services pr. non marchands'!U30+'services aux ménages'!U30</f>
        <v>61739</v>
      </c>
      <c r="V30" s="66">
        <f>'commerce transport'!V30+'information communication'!V30+'activites financieres'!V30+'services aux entreprises'!V30+'services pr. non marchands'!V30+'services aux ménages'!V30</f>
        <v>65824</v>
      </c>
      <c r="W30" s="66">
        <f>'commerce transport'!W30+'information communication'!W30+'activites financieres'!W30+'services aux entreprises'!W30+'services pr. non marchands'!W30+'services aux ménages'!W30</f>
        <v>69358.600000000006</v>
      </c>
      <c r="X30" s="66">
        <f>'commerce transport'!X30+'information communication'!X30+'activites financieres'!X30+'services aux entreprises'!X30+'services pr. non marchands'!X30+'services aux ménages'!X30</f>
        <v>66674.100000000006</v>
      </c>
      <c r="Y30" s="66">
        <f>'commerce transport'!Y30+'information communication'!Y30+'activites financieres'!Y30+'services aux entreprises'!Y30+'services pr. non marchands'!Y30+'services aux ménages'!Y30</f>
        <v>73385.2</v>
      </c>
      <c r="Z30" s="66">
        <f>'commerce transport'!Z30+'information communication'!Z30+'activites financieres'!Z30+'services aux entreprises'!Z30+'services pr. non marchands'!Z30+'services aux ménages'!Z30</f>
        <v>78593.600000000006</v>
      </c>
      <c r="AA30" s="66">
        <f>'commerce transport'!AA30+'information communication'!AA30+'activites financieres'!AA30+'services aux entreprises'!AA30+'services pr. non marchands'!AA30+'services aux ménages'!AA30</f>
        <v>77851.899999999994</v>
      </c>
      <c r="AB30" s="66">
        <f>'commerce transport'!AB30+'information communication'!AB30+'activites financieres'!AB30+'services aux entreprises'!AB30+'services pr. non marchands'!AB30+'services aux ménages'!AB30</f>
        <v>78855.8</v>
      </c>
      <c r="AC30" s="66">
        <f>'commerce transport'!AC30+'information communication'!AC30+'activites financieres'!AC30+'services aux entreprises'!AC30+'services pr. non marchands'!AC30+'services aux ménages'!AC30</f>
        <v>80229.899999999994</v>
      </c>
    </row>
    <row r="31" spans="2:29" ht="15" x14ac:dyDescent="0.25">
      <c r="B31" s="7" t="s">
        <v>61</v>
      </c>
      <c r="C31" s="66" t="e">
        <f>'commerce transport'!#REF!+'information communication'!#REF!+'activites financieres'!#REF!+'services aux entreprises'!#REF!+'services pr. non marchands'!#REF!+'services aux ménages'!C31</f>
        <v>#REF!</v>
      </c>
      <c r="D31" s="66" t="e">
        <f>'commerce transport'!#REF!+'information communication'!#REF!+'activites financieres'!#REF!+'services aux entreprises'!#REF!+'services pr. non marchands'!#REF!+'services aux ménages'!D31</f>
        <v>#REF!</v>
      </c>
      <c r="E31" s="66" t="e">
        <f>'commerce transport'!#REF!+'information communication'!#REF!+'activites financieres'!#REF!+'services aux entreprises'!#REF!+'services pr. non marchands'!#REF!+'services aux ménages'!E31</f>
        <v>#REF!</v>
      </c>
      <c r="F31" s="66" t="e">
        <f>'commerce transport'!#REF!+'information communication'!#REF!+'activites financieres'!#REF!+'services aux entreprises'!#REF!+'services pr. non marchands'!#REF!+'services aux ménages'!F31</f>
        <v>#REF!</v>
      </c>
      <c r="G31" s="66" t="e">
        <f>'commerce transport'!#REF!+'information communication'!#REF!+'activites financieres'!#REF!+'services aux entreprises'!#REF!+'services pr. non marchands'!#REF!+'services aux ménages'!G31</f>
        <v>#REF!</v>
      </c>
      <c r="H31" s="66" t="e">
        <f>'commerce transport'!#REF!+'information communication'!#REF!+'activites financieres'!#REF!+'services aux entreprises'!#REF!+'services pr. non marchands'!#REF!+'services aux ménages'!H31</f>
        <v>#REF!</v>
      </c>
      <c r="I31" s="66" t="e">
        <f>'commerce transport'!#REF!+'information communication'!#REF!+'activites financieres'!#REF!+'services aux entreprises'!#REF!+'services pr. non marchands'!#REF!+'services aux ménages'!I31</f>
        <v>#REF!</v>
      </c>
      <c r="J31" s="66" t="e">
        <f>'commerce transport'!#REF!+'information communication'!#REF!+'activites financieres'!#REF!+'services aux entreprises'!#REF!+'services pr. non marchands'!#REF!+'services aux ménages'!J31</f>
        <v>#REF!</v>
      </c>
      <c r="K31" s="66" t="e">
        <f>'commerce transport'!#REF!+'information communication'!#REF!+'activites financieres'!#REF!+'services aux entreprises'!#REF!+'services pr. non marchands'!#REF!+'services aux ménages'!K31</f>
        <v>#REF!</v>
      </c>
      <c r="L31" s="66" t="e">
        <f>'commerce transport'!#REF!+'information communication'!#REF!+'activites financieres'!#REF!+'services aux entreprises'!#REF!+'services pr. non marchands'!#REF!+'services aux ménages'!L31</f>
        <v>#REF!</v>
      </c>
      <c r="M31" s="66" t="e">
        <f>'commerce transport'!#REF!+'information communication'!#REF!+'activites financieres'!#REF!+'services aux entreprises'!#REF!+'services pr. non marchands'!#REF!+'services aux ménages'!M31</f>
        <v>#REF!</v>
      </c>
      <c r="N31" s="66" t="e">
        <f>'commerce transport'!#REF!+'information communication'!#REF!+'activites financieres'!#REF!+'services aux entreprises'!#REF!+'services pr. non marchands'!#REF!+'services aux ménages'!N31</f>
        <v>#REF!</v>
      </c>
      <c r="O31" s="66" t="e">
        <f>'commerce transport'!#REF!+'information communication'!#REF!+'activites financieres'!#REF!+'services aux entreprises'!#REF!+'services pr. non marchands'!#REF!+'services aux ménages'!O31</f>
        <v>#REF!</v>
      </c>
      <c r="P31" s="66" t="e">
        <f>'commerce transport'!#REF!+'information communication'!#REF!+'activites financieres'!#REF!+'services aux entreprises'!#REF!+'services pr. non marchands'!#REF!+'services aux ménages'!P31</f>
        <v>#REF!</v>
      </c>
      <c r="Q31" s="66" t="e">
        <f>'commerce transport'!#REF!+'information communication'!#REF!+'activites financieres'!#REF!+'services aux entreprises'!#REF!+'services pr. non marchands'!#REF!+'services aux ménages'!Q31</f>
        <v>#REF!</v>
      </c>
      <c r="R31" s="66" t="e">
        <f>'commerce transport'!#REF!+'information communication'!#REF!+'activites financieres'!#REF!+'services aux entreprises'!#REF!+'services pr. non marchands'!#REF!+'services aux ménages'!R31</f>
        <v>#REF!</v>
      </c>
      <c r="S31" s="66" t="e">
        <f>'commerce transport'!#REF!+'information communication'!#REF!+'activites financieres'!#REF!+'services aux entreprises'!#REF!+'services pr. non marchands'!#REF!+'services aux ménages'!S31</f>
        <v>#REF!</v>
      </c>
      <c r="T31" s="66" t="e">
        <f>'commerce transport'!#REF!+'information communication'!#REF!+'activites financieres'!#REF!+'services aux entreprises'!#REF!+'services pr. non marchands'!#REF!+'services aux ménages'!T31</f>
        <v>#REF!</v>
      </c>
      <c r="U31" s="66" t="e">
        <f>'commerce transport'!#REF!+'information communication'!#REF!+'activites financieres'!#REF!+'services aux entreprises'!#REF!+'services pr. non marchands'!#REF!+'services aux ménages'!U31</f>
        <v>#REF!</v>
      </c>
      <c r="V31" s="66" t="e">
        <f>'commerce transport'!#REF!+'information communication'!#REF!+'activites financieres'!#REF!+'services aux entreprises'!#REF!+'services pr. non marchands'!#REF!+'services aux ménages'!V31</f>
        <v>#REF!</v>
      </c>
      <c r="W31" s="66" t="e">
        <f>'commerce transport'!#REF!+'information communication'!#REF!+'activites financieres'!#REF!+'services aux entreprises'!#REF!+'services pr. non marchands'!#REF!+'services aux ménages'!W31</f>
        <v>#REF!</v>
      </c>
      <c r="X31" s="66" t="e">
        <f>'commerce transport'!#REF!+'information communication'!#REF!+'activites financieres'!#REF!+'services aux entreprises'!#REF!+'services pr. non marchands'!#REF!+'services aux ménages'!X31</f>
        <v>#REF!</v>
      </c>
      <c r="Y31" s="66" t="e">
        <f>'commerce transport'!#REF!+'information communication'!#REF!+'activites financieres'!#REF!+'services aux entreprises'!#REF!+'services pr. non marchands'!#REF!+'services aux ménages'!Y31</f>
        <v>#REF!</v>
      </c>
      <c r="Z31" s="66" t="e">
        <f>'commerce transport'!#REF!+'information communication'!#REF!+'activites financieres'!#REF!+'services aux entreprises'!#REF!+'services pr. non marchands'!#REF!+'services aux ménages'!Z31</f>
        <v>#REF!</v>
      </c>
      <c r="AA31" s="66" t="e">
        <f>'commerce transport'!#REF!+'information communication'!#REF!+'activites financieres'!#REF!+'services aux entreprises'!#REF!+'services pr. non marchands'!#REF!+'services aux ménages'!AA31</f>
        <v>#REF!</v>
      </c>
      <c r="AB31" s="66" t="e">
        <f>'commerce transport'!#REF!+'information communication'!#REF!+'activites financieres'!#REF!+'services aux entreprises'!#REF!+'services pr. non marchands'!#REF!+'services aux ménages'!AB31</f>
        <v>#REF!</v>
      </c>
      <c r="AC31" s="66" t="e">
        <f>'commerce transport'!#REF!+'information communication'!#REF!+'activites financieres'!#REF!+'services aux entreprises'!#REF!+'services pr. non marchands'!#REF!+'services aux ménages'!AC31</f>
        <v>#REF!</v>
      </c>
    </row>
    <row r="32" spans="2:29" ht="15" x14ac:dyDescent="0.25">
      <c r="B32" s="7" t="s">
        <v>62</v>
      </c>
      <c r="C32" s="66">
        <f>'commerce transport'!C31+'information communication'!C31+'activites financieres'!C31+'services aux entreprises'!C31+'services pr. non marchands'!C31+'services aux ménages'!C32</f>
        <v>373644.3</v>
      </c>
      <c r="D32" s="66">
        <f>'commerce transport'!D31+'information communication'!D31+'activites financieres'!D31+'services aux entreprises'!D31+'services pr. non marchands'!D31+'services aux ménages'!D32</f>
        <v>391181.7</v>
      </c>
      <c r="E32" s="66">
        <f>'commerce transport'!E31+'information communication'!E31+'activites financieres'!E31+'services aux entreprises'!E31+'services pr. non marchands'!E31+'services aux ménages'!E32</f>
        <v>401657.19999999995</v>
      </c>
      <c r="F32" s="66">
        <f>'commerce transport'!F31+'information communication'!F31+'activites financieres'!F31+'services aux entreprises'!F31+'services pr. non marchands'!F31+'services aux ménages'!F32</f>
        <v>403543</v>
      </c>
      <c r="G32" s="66">
        <f>'commerce transport'!G31+'information communication'!G31+'activites financieres'!G31+'services aux entreprises'!G31+'services pr. non marchands'!G31+'services aux ménages'!G32</f>
        <v>406318.60000000003</v>
      </c>
      <c r="H32" s="66">
        <f>'commerce transport'!H31+'information communication'!H31+'activites financieres'!H31+'services aux entreprises'!H31+'services pr. non marchands'!H31+'services aux ménages'!H32</f>
        <v>413485.10000000003</v>
      </c>
      <c r="I32" s="66">
        <f>'commerce transport'!I31+'information communication'!I31+'activites financieres'!I31+'services aux entreprises'!I31+'services pr. non marchands'!I31+'services aux ménages'!I32</f>
        <v>422017.99999999994</v>
      </c>
      <c r="J32" s="66">
        <f>'commerce transport'!J31+'information communication'!J31+'activites financieres'!J31+'services aux entreprises'!J31+'services pr. non marchands'!J31+'services aux ménages'!J32</f>
        <v>439004.4</v>
      </c>
      <c r="K32" s="66">
        <f>'commerce transport'!K31+'information communication'!K31+'activites financieres'!K31+'services aux entreprises'!K31+'services pr. non marchands'!K31+'services aux ménages'!K32</f>
        <v>457106.2</v>
      </c>
      <c r="L32" s="66">
        <f>'commerce transport'!L31+'information communication'!L31+'activites financieres'!L31+'services aux entreprises'!L31+'services pr. non marchands'!L31+'services aux ménages'!L32</f>
        <v>469821.1</v>
      </c>
      <c r="M32" s="66">
        <f>'commerce transport'!M31+'information communication'!M31+'activites financieres'!M31+'services aux entreprises'!M31+'services pr. non marchands'!M31+'services aux ménages'!M32</f>
        <v>460143.1</v>
      </c>
      <c r="N32" s="66">
        <f>'commerce transport'!N31+'information communication'!N31+'activites financieres'!N31+'services aux entreprises'!N31+'services pr. non marchands'!N31+'services aux ménages'!N32</f>
        <v>466980.7</v>
      </c>
      <c r="O32" s="66">
        <f>'commerce transport'!O31+'information communication'!O31+'activites financieres'!O31+'services aux entreprises'!O31+'services pr. non marchands'!O31+'services aux ménages'!O32</f>
        <v>478798.70000000007</v>
      </c>
      <c r="P32" s="66">
        <f>'commerce transport'!P31+'information communication'!P31+'activites financieres'!P31+'services aux entreprises'!P31+'services pr. non marchands'!P31+'services aux ménages'!P32</f>
        <v>476948.49999999994</v>
      </c>
      <c r="Q32" s="66">
        <f>'commerce transport'!Q31+'information communication'!Q31+'activites financieres'!Q31+'services aux entreprises'!Q31+'services pr. non marchands'!Q31+'services aux ménages'!Q32</f>
        <v>478672.10000000003</v>
      </c>
      <c r="R32" s="66">
        <f>'commerce transport'!R31+'information communication'!R31+'activites financieres'!R31+'services aux entreprises'!R31+'services pr. non marchands'!R31+'services aux ménages'!R32</f>
        <v>489460.2</v>
      </c>
      <c r="S32" s="66">
        <f>'commerce transport'!S31+'information communication'!S31+'activites financieres'!S31+'services aux entreprises'!S31+'services pr. non marchands'!S31+'services aux ménages'!S32</f>
        <v>501573.60000000003</v>
      </c>
      <c r="T32" s="66">
        <f>'commerce transport'!T31+'information communication'!T31+'activites financieres'!T31+'services aux entreprises'!T31+'services pr. non marchands'!T31+'services aux ménages'!T32</f>
        <v>512626.7</v>
      </c>
      <c r="U32" s="66">
        <f>'commerce transport'!U31+'information communication'!U31+'activites financieres'!U31+'services aux entreprises'!U31+'services pr. non marchands'!U31+'services aux ménages'!U32</f>
        <v>524527.80000000005</v>
      </c>
      <c r="V32" s="66">
        <f>'commerce transport'!V31+'information communication'!V31+'activites financieres'!V31+'services aux entreprises'!V31+'services pr. non marchands'!V31+'services aux ménages'!V32</f>
        <v>535334.80000000005</v>
      </c>
      <c r="W32" s="66">
        <f>'commerce transport'!W31+'information communication'!W31+'activites financieres'!W31+'services aux entreprises'!W31+'services pr. non marchands'!W31+'services aux ménages'!W32</f>
        <v>550076.9</v>
      </c>
      <c r="X32" s="66">
        <f>'commerce transport'!X31+'information communication'!X31+'activites financieres'!X31+'services aux entreprises'!X31+'services pr. non marchands'!X31+'services aux ménages'!X32</f>
        <v>522534</v>
      </c>
      <c r="Y32" s="66">
        <f>'commerce transport'!Y31+'information communication'!Y31+'activites financieres'!Y31+'services aux entreprises'!Y31+'services pr. non marchands'!Y31+'services aux ménages'!Y32</f>
        <v>559273.70000000007</v>
      </c>
      <c r="Z32" s="66">
        <f>'commerce transport'!Z31+'information communication'!Z31+'activites financieres'!Z31+'services aux entreprises'!Z31+'services pr. non marchands'!Z31+'services aux ménages'!Z32</f>
        <v>595348.10000000009</v>
      </c>
      <c r="AA32" s="66">
        <f>'commerce transport'!AA31+'information communication'!AA31+'activites financieres'!AA31+'services aux entreprises'!AA31+'services pr. non marchands'!AA31+'services aux ménages'!AA32</f>
        <v>596816.69999999995</v>
      </c>
      <c r="AB32" s="66">
        <f>'commerce transport'!AB31+'information communication'!AB31+'activites financieres'!AB31+'services aux entreprises'!AB31+'services pr. non marchands'!AB31+'services aux ménages'!AB32</f>
        <v>607203.20000000007</v>
      </c>
      <c r="AC32" s="66">
        <f>'commerce transport'!AC31+'information communication'!AC31+'activites financieres'!AC31+'services aux entreprises'!AC31+'services pr. non marchands'!AC31+'services aux ménages'!AC32</f>
        <v>618523.10000000009</v>
      </c>
    </row>
    <row r="33" spans="2:29" ht="15" x14ac:dyDescent="0.25">
      <c r="B33" s="7" t="s">
        <v>63</v>
      </c>
      <c r="C33" s="66">
        <f>'commerce transport'!C32+'information communication'!C32+'activites financieres'!C32+'services aux entreprises'!C32+'services pr. non marchands'!C32+'services aux ménages'!C33</f>
        <v>155631.59999999998</v>
      </c>
      <c r="D33" s="66">
        <f>'commerce transport'!D32+'information communication'!D32+'activites financieres'!D32+'services aux entreprises'!D32+'services pr. non marchands'!D32+'services aux ménages'!D33</f>
        <v>161158.6</v>
      </c>
      <c r="E33" s="66">
        <f>'commerce transport'!E32+'information communication'!E32+'activites financieres'!E32+'services aux entreprises'!E32+'services pr. non marchands'!E32+'services aux ménages'!E33</f>
        <v>163134.20000000001</v>
      </c>
      <c r="F33" s="66">
        <f>'commerce transport'!F32+'information communication'!F32+'activites financieres'!F32+'services aux entreprises'!F32+'services pr. non marchands'!F32+'services aux ménages'!F33</f>
        <v>166955.80000000002</v>
      </c>
      <c r="G33" s="66">
        <f>'commerce transport'!G32+'information communication'!G32+'activites financieres'!G32+'services aux entreprises'!G32+'services pr. non marchands'!G32+'services aux ménages'!G33</f>
        <v>168682.7</v>
      </c>
      <c r="H33" s="66">
        <f>'commerce transport'!H32+'information communication'!H32+'activites financieres'!H32+'services aux entreprises'!H32+'services pr. non marchands'!H32+'services aux ménages'!H33</f>
        <v>171867.8</v>
      </c>
      <c r="I33" s="66">
        <f>'commerce transport'!I32+'information communication'!I32+'activites financieres'!I32+'services aux entreprises'!I32+'services pr. non marchands'!I32+'services aux ménages'!I33</f>
        <v>175944.3</v>
      </c>
      <c r="J33" s="66">
        <f>'commerce transport'!J32+'information communication'!J32+'activites financieres'!J32+'services aux entreprises'!J32+'services pr. non marchands'!J32+'services aux ménages'!J33</f>
        <v>182044.1</v>
      </c>
      <c r="K33" s="66">
        <f>'commerce transport'!K32+'information communication'!K32+'activites financieres'!K32+'services aux entreprises'!K32+'services pr. non marchands'!K32+'services aux ménages'!K33</f>
        <v>188151.1</v>
      </c>
      <c r="L33" s="66">
        <f>'commerce transport'!L32+'information communication'!L32+'activites financieres'!L32+'services aux entreprises'!L32+'services pr. non marchands'!L32+'services aux ménages'!L33</f>
        <v>191735.6</v>
      </c>
      <c r="M33" s="66">
        <f>'commerce transport'!M32+'information communication'!M32+'activites financieres'!M32+'services aux entreprises'!M32+'services pr. non marchands'!M32+'services aux ménages'!M33</f>
        <v>190041.40000000002</v>
      </c>
      <c r="N33" s="66">
        <f>'commerce transport'!N32+'information communication'!N32+'activites financieres'!N32+'services aux entreprises'!N32+'services pr. non marchands'!N32+'services aux ménages'!N33</f>
        <v>192233.69999999998</v>
      </c>
      <c r="O33" s="66">
        <f>'commerce transport'!O32+'information communication'!O32+'activites financieres'!O32+'services aux entreprises'!O32+'services pr. non marchands'!O32+'services aux ménages'!O33</f>
        <v>197285.80000000002</v>
      </c>
      <c r="P33" s="66">
        <f>'commerce transport'!P32+'information communication'!P32+'activites financieres'!P32+'services aux entreprises'!P32+'services pr. non marchands'!P32+'services aux ménages'!P33</f>
        <v>197255.7</v>
      </c>
      <c r="Q33" s="66">
        <f>'commerce transport'!Q32+'information communication'!Q32+'activites financieres'!Q32+'services aux entreprises'!Q32+'services pr. non marchands'!Q32+'services aux ménages'!Q33</f>
        <v>196142</v>
      </c>
      <c r="R33" s="66">
        <f>'commerce transport'!R32+'information communication'!R32+'activites financieres'!R32+'services aux entreprises'!R32+'services pr. non marchands'!R32+'services aux ménages'!R33</f>
        <v>197538.8</v>
      </c>
      <c r="S33" s="66">
        <f>'commerce transport'!S32+'information communication'!S32+'activites financieres'!S32+'services aux entreprises'!S32+'services pr. non marchands'!S32+'services aux ménages'!S33</f>
        <v>201336.6</v>
      </c>
      <c r="T33" s="66">
        <f>'commerce transport'!T32+'information communication'!T32+'activites financieres'!T32+'services aux entreprises'!T32+'services pr. non marchands'!T32+'services aux ménages'!T33</f>
        <v>204243.20000000001</v>
      </c>
      <c r="U33" s="66">
        <f>'commerce transport'!U32+'information communication'!U32+'activites financieres'!U32+'services aux entreprises'!U32+'services pr. non marchands'!U32+'services aux ménages'!U33</f>
        <v>208771.3</v>
      </c>
      <c r="V33" s="66">
        <f>'commerce transport'!V32+'information communication'!V32+'activites financieres'!V32+'services aux entreprises'!V32+'services pr. non marchands'!V32+'services aux ménages'!V33</f>
        <v>214378.1</v>
      </c>
      <c r="W33" s="66">
        <f>'commerce transport'!W32+'information communication'!W32+'activites financieres'!W32+'services aux entreprises'!W32+'services pr. non marchands'!W32+'services aux ménages'!W33</f>
        <v>219929.60000000001</v>
      </c>
      <c r="X33" s="66">
        <f>'commerce transport'!X32+'information communication'!X32+'activites financieres'!X32+'services aux entreprises'!X32+'services pr. non marchands'!X32+'services aux ménages'!X33</f>
        <v>203533.1</v>
      </c>
      <c r="Y33" s="66">
        <f>'commerce transport'!Y32+'information communication'!Y32+'activites financieres'!Y32+'services aux entreprises'!Y32+'services pr. non marchands'!Y32+'services aux ménages'!Y33</f>
        <v>212730.60000000003</v>
      </c>
      <c r="Z33" s="66">
        <f>'commerce transport'!Z32+'information communication'!Z32+'activites financieres'!Z32+'services aux entreprises'!Z32+'services pr. non marchands'!Z32+'services aux ménages'!Z33</f>
        <v>229816.90000000002</v>
      </c>
      <c r="AA33" s="66">
        <f>'commerce transport'!AA32+'information communication'!AA32+'activites financieres'!AA32+'services aux entreprises'!AA32+'services pr. non marchands'!AA32+'services aux ménages'!AA33</f>
        <v>228736.7</v>
      </c>
      <c r="AB33" s="66">
        <f>'commerce transport'!AB32+'information communication'!AB32+'activites financieres'!AB32+'services aux entreprises'!AB32+'services pr. non marchands'!AB32+'services aux ménages'!AB33</f>
        <v>229855.9</v>
      </c>
      <c r="AC33" s="66">
        <f>'commerce transport'!AC32+'information communication'!AC32+'activites financieres'!AC32+'services aux entreprises'!AC32+'services pr. non marchands'!AC32+'services aux ménages'!AC33</f>
        <v>231630.00000000003</v>
      </c>
    </row>
    <row r="34" spans="2:29" ht="15" x14ac:dyDescent="0.25">
      <c r="B34" s="7" t="s">
        <v>64</v>
      </c>
      <c r="C34" s="66">
        <f>'commerce transport'!C33+'information communication'!C33+'activites financieres'!C33+'services aux entreprises'!C33+'services pr. non marchands'!C33+'services aux ménages'!C34</f>
        <v>133408.29999999999</v>
      </c>
      <c r="D34" s="66">
        <f>'commerce transport'!D33+'information communication'!D33+'activites financieres'!D33+'services aux entreprises'!D33+'services pr. non marchands'!D33+'services aux ménages'!D34</f>
        <v>144240.79999999999</v>
      </c>
      <c r="E34" s="66">
        <f>'commerce transport'!E33+'information communication'!E33+'activites financieres'!E33+'services aux entreprises'!E33+'services pr. non marchands'!E33+'services aux ménages'!E34</f>
        <v>148048.4</v>
      </c>
      <c r="F34" s="66">
        <f>'commerce transport'!F33+'information communication'!F33+'activites financieres'!F33+'services aux entreprises'!F33+'services pr. non marchands'!F33+'services aux ménages'!F34</f>
        <v>152497.20000000001</v>
      </c>
      <c r="G34" s="66">
        <f>'commerce transport'!G33+'information communication'!G33+'activites financieres'!G33+'services aux entreprises'!G33+'services pr. non marchands'!G33+'services aux ménages'!G34</f>
        <v>155461.30000000002</v>
      </c>
      <c r="H34" s="66">
        <f>'commerce transport'!H33+'information communication'!H33+'activites financieres'!H33+'services aux entreprises'!H33+'services pr. non marchands'!H33+'services aux ménages'!H34</f>
        <v>160872.1</v>
      </c>
      <c r="I34" s="66">
        <f>'commerce transport'!I33+'information communication'!I33+'activites financieres'!I33+'services aux entreprises'!I33+'services pr. non marchands'!I33+'services aux ménages'!I34</f>
        <v>165952.9</v>
      </c>
      <c r="J34" s="66">
        <f>'commerce transport'!J33+'information communication'!J33+'activites financieres'!J33+'services aux entreprises'!J33+'services pr. non marchands'!J33+'services aux ménages'!J34</f>
        <v>174141.3</v>
      </c>
      <c r="K34" s="66">
        <f>'commerce transport'!K33+'information communication'!K33+'activites financieres'!K33+'services aux entreprises'!K33+'services pr. non marchands'!K33+'services aux ménages'!K34</f>
        <v>184184.09999999998</v>
      </c>
      <c r="L34" s="66">
        <f>'commerce transport'!L33+'information communication'!L33+'activites financieres'!L33+'services aux entreprises'!L33+'services pr. non marchands'!L33+'services aux ménages'!L34</f>
        <v>193204.09999999998</v>
      </c>
      <c r="M34" s="66">
        <f>'commerce transport'!M33+'information communication'!M33+'activites financieres'!M33+'services aux entreprises'!M33+'services pr. non marchands'!M33+'services aux ménages'!M34</f>
        <v>197313.09999999998</v>
      </c>
      <c r="N34" s="66">
        <f>'commerce transport'!N33+'information communication'!N33+'activites financieres'!N33+'services aux entreprises'!N33+'services pr. non marchands'!N33+'services aux ménages'!N34</f>
        <v>197467.6</v>
      </c>
      <c r="O34" s="66">
        <f>'commerce transport'!O33+'information communication'!O33+'activites financieres'!O33+'services aux entreprises'!O33+'services pr. non marchands'!O33+'services aux ménages'!O34</f>
        <v>202459.6</v>
      </c>
      <c r="P34" s="66">
        <f>'commerce transport'!P33+'information communication'!P33+'activites financieres'!P33+'services aux entreprises'!P33+'services pr. non marchands'!P33+'services aux ménages'!P34</f>
        <v>206694.5</v>
      </c>
      <c r="Q34" s="66">
        <f>'commerce transport'!Q33+'information communication'!Q33+'activites financieres'!Q33+'services aux entreprises'!Q33+'services pr. non marchands'!Q33+'services aux ménages'!Q34</f>
        <v>211687.69999999998</v>
      </c>
      <c r="R34" s="66">
        <f>'commerce transport'!R33+'information communication'!R33+'activites financieres'!R33+'services aux entreprises'!R33+'services pr. non marchands'!R33+'services aux ménages'!R34</f>
        <v>215578.8</v>
      </c>
      <c r="S34" s="66">
        <f>'commerce transport'!S33+'information communication'!S33+'activites financieres'!S33+'services aux entreprises'!S33+'services pr. non marchands'!S33+'services aux ménages'!S34</f>
        <v>225578.59999999998</v>
      </c>
      <c r="T34" s="66">
        <f>'commerce transport'!T33+'information communication'!T33+'activites financieres'!T33+'services aux entreprises'!T33+'services pr. non marchands'!T33+'services aux ménages'!T34</f>
        <v>232109.4</v>
      </c>
      <c r="U34" s="66">
        <f>'commerce transport'!U33+'information communication'!U33+'activites financieres'!U33+'services aux entreprises'!U33+'services pr. non marchands'!U33+'services aux ménages'!U34</f>
        <v>250277.8</v>
      </c>
      <c r="V34" s="66">
        <f>'commerce transport'!V33+'information communication'!V33+'activites financieres'!V33+'services aux entreprises'!V33+'services pr. non marchands'!V33+'services aux ménages'!V34</f>
        <v>268027.89999999997</v>
      </c>
      <c r="W34" s="66">
        <f>'commerce transport'!W33+'information communication'!W33+'activites financieres'!W33+'services aux entreprises'!W33+'services pr. non marchands'!W33+'services aux ménages'!W34</f>
        <v>278859.5</v>
      </c>
      <c r="X34" s="66">
        <f>'commerce transport'!X33+'information communication'!X33+'activites financieres'!X33+'services aux entreprises'!X33+'services pr. non marchands'!X33+'services aux ménages'!X34</f>
        <v>272675.40000000002</v>
      </c>
      <c r="Y34" s="66">
        <f>'commerce transport'!Y33+'information communication'!Y33+'activites financieres'!Y33+'services aux entreprises'!Y33+'services pr. non marchands'!Y33+'services aux ménages'!Y34</f>
        <v>300388.7</v>
      </c>
      <c r="Z34" s="66">
        <f>'commerce transport'!Z33+'information communication'!Z33+'activites financieres'!Z33+'services aux entreprises'!Z33+'services pr. non marchands'!Z33+'services aux ménages'!Z34</f>
        <v>316261.7</v>
      </c>
      <c r="AA34" s="66">
        <f>'commerce transport'!AA33+'information communication'!AA33+'activites financieres'!AA33+'services aux entreprises'!AA33+'services pr. non marchands'!AA33+'services aux ménages'!AA34</f>
        <v>321354.5</v>
      </c>
      <c r="AB34" s="66">
        <f>'commerce transport'!AB33+'information communication'!AB33+'activites financieres'!AB33+'services aux entreprises'!AB33+'services pr. non marchands'!AB33+'services aux ménages'!AB34</f>
        <v>332949.09999999998</v>
      </c>
      <c r="AC34" s="66">
        <f>'commerce transport'!AC33+'information communication'!AC33+'activites financieres'!AC33+'services aux entreprises'!AC33+'services pr. non marchands'!AC33+'services aux ménages'!AC34</f>
        <v>344296.89999999997</v>
      </c>
    </row>
    <row r="35" spans="2:29" ht="15" x14ac:dyDescent="0.25">
      <c r="B35" s="7" t="s">
        <v>65</v>
      </c>
      <c r="C35" s="66">
        <f>'commerce transport'!C34+'information communication'!C34+'activites financieres'!C34+'services aux entreprises'!C34+'services pr. non marchands'!C34+'services aux ménages'!C35</f>
        <v>90216.5</v>
      </c>
      <c r="D35" s="66">
        <f>'commerce transport'!D34+'information communication'!D34+'activites financieres'!D34+'services aux entreprises'!D34+'services pr. non marchands'!D34+'services aux ménages'!D35</f>
        <v>94281</v>
      </c>
      <c r="E35" s="66">
        <f>'commerce transport'!E34+'information communication'!E34+'activites financieres'!E34+'services aux entreprises'!E34+'services pr. non marchands'!E34+'services aux ménages'!E35</f>
        <v>96743.8</v>
      </c>
      <c r="F35" s="66">
        <f>'commerce transport'!F34+'information communication'!F34+'activites financieres'!F34+'services aux entreprises'!F34+'services pr. non marchands'!F34+'services aux ménages'!F35</f>
        <v>98562.800000000017</v>
      </c>
      <c r="G35" s="66">
        <f>'commerce transport'!G34+'information communication'!G34+'activites financieres'!G34+'services aux entreprises'!G34+'services pr. non marchands'!G34+'services aux ménages'!G35</f>
        <v>98446.299999999988</v>
      </c>
      <c r="H35" s="66">
        <f>'commerce transport'!H34+'information communication'!H34+'activites financieres'!H34+'services aux entreprises'!H34+'services pr. non marchands'!H34+'services aux ménages'!H35</f>
        <v>101003.40000000001</v>
      </c>
      <c r="I35" s="66">
        <f>'commerce transport'!I34+'information communication'!I34+'activites financieres'!I34+'services aux entreprises'!I34+'services pr. non marchands'!I34+'services aux ménages'!I35</f>
        <v>102702.50000000001</v>
      </c>
      <c r="J35" s="66">
        <f>'commerce transport'!J34+'information communication'!J34+'activites financieres'!J34+'services aux entreprises'!J34+'services pr. non marchands'!J34+'services aux ménages'!J35</f>
        <v>105219.9</v>
      </c>
      <c r="K35" s="66">
        <f>'commerce transport'!K34+'information communication'!K34+'activites financieres'!K34+'services aux entreprises'!K34+'services pr. non marchands'!K34+'services aux ménages'!K35</f>
        <v>109069.8</v>
      </c>
      <c r="L35" s="66">
        <f>'commerce transport'!L34+'information communication'!L34+'activites financieres'!L34+'services aux entreprises'!L34+'services pr. non marchands'!L34+'services aux ménages'!L35</f>
        <v>110980.09999999999</v>
      </c>
      <c r="M35" s="66">
        <f>'commerce transport'!M34+'information communication'!M34+'activites financieres'!M34+'services aux entreprises'!M34+'services pr. non marchands'!M34+'services aux ménages'!M35</f>
        <v>110017.20000000001</v>
      </c>
      <c r="N35" s="66">
        <f>'commerce transport'!N34+'information communication'!N34+'activites financieres'!N34+'services aux entreprises'!N34+'services pr. non marchands'!N34+'services aux ménages'!N35</f>
        <v>110863.1</v>
      </c>
      <c r="O35" s="66">
        <f>'commerce transport'!O34+'information communication'!O34+'activites financieres'!O34+'services aux entreprises'!O34+'services pr. non marchands'!O34+'services aux ménages'!O35</f>
        <v>109467.50000000001</v>
      </c>
      <c r="P35" s="66">
        <f>'commerce transport'!P34+'information communication'!P34+'activites financieres'!P34+'services aux entreprises'!P34+'services pr. non marchands'!P34+'services aux ménages'!P35</f>
        <v>106547.3</v>
      </c>
      <c r="Q35" s="66">
        <f>'commerce transport'!Q34+'information communication'!Q34+'activites financieres'!Q34+'services aux entreprises'!Q34+'services pr. non marchands'!Q34+'services aux ménages'!Q35</f>
        <v>105834.90000000001</v>
      </c>
      <c r="R35" s="66">
        <f>'commerce transport'!R34+'information communication'!R34+'activites financieres'!R34+'services aux entreprises'!R34+'services pr. non marchands'!R34+'services aux ménages'!R35</f>
        <v>106282.00000000001</v>
      </c>
      <c r="S35" s="66">
        <f>'commerce transport'!S34+'information communication'!S34+'activites financieres'!S34+'services aux entreprises'!S34+'services pr. non marchands'!S34+'services aux ménages'!S35</f>
        <v>107452.90000000001</v>
      </c>
      <c r="T35" s="66">
        <f>'commerce transport'!T34+'information communication'!T34+'activites financieres'!T34+'services aux entreprises'!T34+'services pr. non marchands'!T34+'services aux ménages'!T35</f>
        <v>109417.19999999998</v>
      </c>
      <c r="U35" s="66">
        <f>'commerce transport'!U34+'information communication'!U34+'activites financieres'!U34+'services aux entreprises'!U34+'services pr. non marchands'!U34+'services aux ménages'!U35</f>
        <v>112478</v>
      </c>
      <c r="V35" s="66">
        <f>'commerce transport'!V34+'information communication'!V34+'activites financieres'!V34+'services aux entreprises'!V34+'services pr. non marchands'!V34+'services aux ménages'!V35</f>
        <v>115907.9</v>
      </c>
      <c r="W35" s="66">
        <f>'commerce transport'!W34+'information communication'!W34+'activites financieres'!W34+'services aux entreprises'!W34+'services pr. non marchands'!W34+'services aux ménages'!W35</f>
        <v>119889.5</v>
      </c>
      <c r="X35" s="66">
        <f>'commerce transport'!X34+'information communication'!X34+'activites financieres'!X34+'services aux entreprises'!X34+'services pr. non marchands'!X34+'services aux ménages'!X35</f>
        <v>108248.6</v>
      </c>
      <c r="Y35" s="66">
        <f>'commerce transport'!Y34+'information communication'!Y34+'activites financieres'!Y34+'services aux entreprises'!Y34+'services pr. non marchands'!Y34+'services aux ménages'!Y35</f>
        <v>115087</v>
      </c>
      <c r="Z35" s="66">
        <f>'commerce transport'!Z34+'information communication'!Z34+'activites financieres'!Z34+'services aux entreprises'!Z34+'services pr. non marchands'!Z34+'services aux ménages'!Z35</f>
        <v>127039.69999999998</v>
      </c>
      <c r="AA35" s="66">
        <f>'commerce transport'!AA34+'information communication'!AA34+'activites financieres'!AA34+'services aux entreprises'!AA34+'services pr. non marchands'!AA34+'services aux ménages'!AA35</f>
        <v>131436</v>
      </c>
      <c r="AB35" s="66">
        <f>'commerce transport'!AB34+'information communication'!AB34+'activites financieres'!AB34+'services aux entreprises'!AB34+'services pr. non marchands'!AB34+'services aux ménages'!AB35</f>
        <v>134096.20000000001</v>
      </c>
      <c r="AC35" s="66">
        <f>'commerce transport'!AC34+'information communication'!AC34+'activites financieres'!AC34+'services aux entreprises'!AC34+'services pr. non marchands'!AC34+'services aux ménages'!AC35</f>
        <v>137163.69999999998</v>
      </c>
    </row>
    <row r="36" spans="2:29" ht="15" x14ac:dyDescent="0.25">
      <c r="B36" s="7" t="s">
        <v>66</v>
      </c>
      <c r="C36" s="66">
        <f>'commerce transport'!C35+'information communication'!C35+'activites financieres'!C35+'services aux entreprises'!C35+'services pr. non marchands'!C35+'services aux ménages'!C36</f>
        <v>59153.200000000004</v>
      </c>
      <c r="D36" s="66">
        <f>'commerce transport'!D35+'information communication'!D35+'activites financieres'!D35+'services aux entreprises'!D35+'services pr. non marchands'!D35+'services aux ménages'!D36</f>
        <v>63956</v>
      </c>
      <c r="E36" s="66">
        <f>'commerce transport'!E35+'information communication'!E35+'activites financieres'!E35+'services aux entreprises'!E35+'services pr. non marchands'!E35+'services aux ménages'!E36</f>
        <v>61526.600000000006</v>
      </c>
      <c r="F36" s="66">
        <f>'commerce transport'!F35+'information communication'!F35+'activites financieres'!F35+'services aux entreprises'!F35+'services pr. non marchands'!F35+'services aux ménages'!F36</f>
        <v>65709.7</v>
      </c>
      <c r="G36" s="66">
        <f>'commerce transport'!G35+'information communication'!G35+'activites financieres'!G35+'services aux entreprises'!G35+'services pr. non marchands'!G35+'services aux ménages'!G36</f>
        <v>58268.899999999994</v>
      </c>
      <c r="H36" s="66">
        <f>'commerce transport'!H35+'information communication'!H35+'activites financieres'!H35+'services aux entreprises'!H35+'services pr. non marchands'!H35+'services aux ménages'!H36</f>
        <v>64670.3</v>
      </c>
      <c r="I36" s="66">
        <f>'commerce transport'!I35+'information communication'!I35+'activites financieres'!I35+'services aux entreprises'!I35+'services pr. non marchands'!I35+'services aux ménages'!I36</f>
        <v>69766.100000000006</v>
      </c>
      <c r="J36" s="66">
        <f>'commerce transport'!J35+'information communication'!J35+'activites financieres'!J35+'services aux entreprises'!J35+'services pr. non marchands'!J35+'services aux ménages'!J36</f>
        <v>71975.5</v>
      </c>
      <c r="K36" s="66">
        <f>'commerce transport'!K35+'information communication'!K35+'activites financieres'!K35+'services aux entreprises'!K35+'services pr. non marchands'!K35+'services aux ménages'!K36</f>
        <v>73613.2</v>
      </c>
      <c r="L36" s="66">
        <f>'commerce transport'!L35+'information communication'!L35+'activites financieres'!L35+'services aux entreprises'!L35+'services pr. non marchands'!L35+'services aux ménages'!L36</f>
        <v>78267.5</v>
      </c>
      <c r="M36" s="66">
        <f>'commerce transport'!M35+'information communication'!M35+'activites financieres'!M35+'services aux entreprises'!M35+'services pr. non marchands'!M35+'services aux ménages'!M36</f>
        <v>74457.099999999991</v>
      </c>
      <c r="N36" s="66">
        <f>'commerce transport'!N35+'information communication'!N35+'activites financieres'!N35+'services aux entreprises'!N35+'services pr. non marchands'!N35+'services aux ménages'!N36</f>
        <v>78233.099999999991</v>
      </c>
      <c r="O36" s="66">
        <f>'commerce transport'!O35+'information communication'!O35+'activites financieres'!O35+'services aux entreprises'!O35+'services pr. non marchands'!O35+'services aux ménages'!O36</f>
        <v>79796.3</v>
      </c>
      <c r="P36" s="66">
        <f>'commerce transport'!P35+'information communication'!P35+'activites financieres'!P35+'services aux entreprises'!P35+'services pr. non marchands'!P35+'services aux ménages'!P36</f>
        <v>95419.7</v>
      </c>
      <c r="Q36" s="66">
        <f>'commerce transport'!Q35+'information communication'!Q35+'activites financieres'!Q35+'services aux entreprises'!Q35+'services pr. non marchands'!Q35+'services aux ménages'!Q36</f>
        <v>93501</v>
      </c>
      <c r="R36" s="66">
        <f>'commerce transport'!R35+'information communication'!R35+'activites financieres'!R35+'services aux entreprises'!R35+'services pr. non marchands'!R35+'services aux ménages'!R36</f>
        <v>94360.1</v>
      </c>
      <c r="S36" s="66">
        <f>'commerce transport'!S35+'information communication'!S35+'activites financieres'!S35+'services aux entreprises'!S35+'services pr. non marchands'!S35+'services aux ménages'!S36</f>
        <v>93979.4</v>
      </c>
      <c r="T36" s="66">
        <f>'commerce transport'!T35+'information communication'!T35+'activites financieres'!T35+'services aux entreprises'!T35+'services pr. non marchands'!T35+'services aux ménages'!T36</f>
        <v>97071.099999999991</v>
      </c>
      <c r="U36" s="66">
        <f>'commerce transport'!U35+'information communication'!U35+'activites financieres'!U35+'services aux entreprises'!U35+'services pr. non marchands'!U35+'services aux ménages'!U36</f>
        <v>105538</v>
      </c>
      <c r="V36" s="66">
        <f>'commerce transport'!V35+'information communication'!V35+'activites financieres'!V35+'services aux entreprises'!V35+'services pr. non marchands'!V35+'services aux ménages'!V36</f>
        <v>110455.5</v>
      </c>
      <c r="W36" s="66">
        <f>'commerce transport'!W35+'information communication'!W35+'activites financieres'!W35+'services aux entreprises'!W35+'services pr. non marchands'!W35+'services aux ménages'!W36</f>
        <v>116326.20000000001</v>
      </c>
      <c r="X36" s="66">
        <f>'commerce transport'!X35+'information communication'!X35+'activites financieres'!X35+'services aux entreprises'!X35+'services pr. non marchands'!X35+'services aux ménages'!X36</f>
        <v>114610.4</v>
      </c>
      <c r="Y36" s="66">
        <f>'commerce transport'!Y35+'information communication'!Y35+'activites financieres'!Y35+'services aux entreprises'!Y35+'services pr. non marchands'!Y35+'services aux ménages'!Y36</f>
        <v>121009.20000000001</v>
      </c>
      <c r="Z36" s="66">
        <f>'commerce transport'!Z35+'information communication'!Z35+'activites financieres'!Z35+'services aux entreprises'!Z35+'services pr. non marchands'!Z35+'services aux ménages'!Z36</f>
        <v>132814.20000000001</v>
      </c>
      <c r="AA36" s="66">
        <f>'commerce transport'!AA35+'information communication'!AA35+'activites financieres'!AA35+'services aux entreprises'!AA35+'services pr. non marchands'!AA35+'services aux ménages'!AA36</f>
        <v>136292</v>
      </c>
      <c r="AB36" s="66">
        <f>'commerce transport'!AB35+'information communication'!AB35+'activites financieres'!AB35+'services aux entreprises'!AB35+'services pr. non marchands'!AB35+'services aux ménages'!AB36</f>
        <v>138090.30000000002</v>
      </c>
      <c r="AC36" s="66">
        <f>'commerce transport'!AC35+'information communication'!AC35+'activites financieres'!AC35+'services aux entreprises'!AC35+'services pr. non marchands'!AC35+'services aux ménages'!AC36</f>
        <v>137815.79999999999</v>
      </c>
    </row>
    <row r="37" spans="2:29" ht="15" x14ac:dyDescent="0.25">
      <c r="B37" s="7" t="s">
        <v>67</v>
      </c>
      <c r="C37" s="66">
        <f>'commerce transport'!C36+'information communication'!C36+'activites financieres'!C36+'services aux entreprises'!C36+'services pr. non marchands'!C36+'services aux ménages'!C37</f>
        <v>14708.300000000001</v>
      </c>
      <c r="D37" s="66">
        <f>'commerce transport'!D36+'information communication'!D36+'activites financieres'!D36+'services aux entreprises'!D36+'services pr. non marchands'!D36+'services aux ménages'!D37</f>
        <v>15204.2</v>
      </c>
      <c r="E37" s="66">
        <f>'commerce transport'!E36+'information communication'!E36+'activites financieres'!E36+'services aux entreprises'!E36+'services pr. non marchands'!E36+'services aux ménages'!E37</f>
        <v>15870.4</v>
      </c>
      <c r="F37" s="66">
        <f>'commerce transport'!F36+'information communication'!F36+'activites financieres'!F36+'services aux entreprises'!F36+'services pr. non marchands'!F36+'services aux ménages'!F37</f>
        <v>16375.5</v>
      </c>
      <c r="G37" s="66">
        <f>'commerce transport'!G36+'information communication'!G36+'activites financieres'!G36+'services aux entreprises'!G36+'services pr. non marchands'!G36+'services aux ménages'!G37</f>
        <v>16962.3</v>
      </c>
      <c r="H37" s="66">
        <f>'commerce transport'!H36+'information communication'!H36+'activites financieres'!H36+'services aux entreprises'!H36+'services pr. non marchands'!H36+'services aux ménages'!H37</f>
        <v>17552.5</v>
      </c>
      <c r="I37" s="66">
        <f>'commerce transport'!I36+'information communication'!I36+'activites financieres'!I36+'services aux entreprises'!I36+'services pr. non marchands'!I36+'services aux ménages'!I37</f>
        <v>18252.599999999999</v>
      </c>
      <c r="J37" s="66">
        <f>'commerce transport'!J36+'information communication'!J36+'activites financieres'!J36+'services aux entreprises'!J36+'services pr. non marchands'!J36+'services aux ménages'!J37</f>
        <v>19151.300000000003</v>
      </c>
      <c r="K37" s="66">
        <f>'commerce transport'!K36+'information communication'!K36+'activites financieres'!K36+'services aux entreprises'!K36+'services pr. non marchands'!K36+'services aux ménages'!K37</f>
        <v>20232.800000000003</v>
      </c>
      <c r="L37" s="66">
        <f>'commerce transport'!L36+'information communication'!L36+'activites financieres'!L36+'services aux entreprises'!L36+'services pr. non marchands'!L36+'services aux ménages'!L37</f>
        <v>20837.199999999997</v>
      </c>
      <c r="M37" s="66">
        <f>'commerce transport'!M36+'information communication'!M36+'activites financieres'!M36+'services aux entreprises'!M36+'services pr. non marchands'!M36+'services aux ménages'!M37</f>
        <v>20117.5</v>
      </c>
      <c r="N37" s="66">
        <f>'commerce transport'!N36+'information communication'!N36+'activites financieres'!N36+'services aux entreprises'!N36+'services pr. non marchands'!N36+'services aux ménages'!N37</f>
        <v>20457.300000000003</v>
      </c>
      <c r="O37" s="66">
        <f>'commerce transport'!O36+'information communication'!O36+'activites financieres'!O36+'services aux entreprises'!O36+'services pr. non marchands'!O36+'services aux ménages'!O37</f>
        <v>20586.900000000001</v>
      </c>
      <c r="P37" s="66">
        <f>'commerce transport'!P36+'information communication'!P36+'activites financieres'!P36+'services aux entreprises'!P36+'services pr. non marchands'!P36+'services aux ménages'!P37</f>
        <v>20171.3</v>
      </c>
      <c r="Q37" s="66">
        <f>'commerce transport'!Q36+'information communication'!Q36+'activites financieres'!Q36+'services aux entreprises'!Q36+'services pr. non marchands'!Q36+'services aux ménages'!Q37</f>
        <v>20184.8</v>
      </c>
      <c r="R37" s="66">
        <f>'commerce transport'!R36+'information communication'!R36+'activites financieres'!R36+'services aux entreprises'!R36+'services pr. non marchands'!R36+'services aux ménages'!R37</f>
        <v>20760.2</v>
      </c>
      <c r="S37" s="66">
        <f>'commerce transport'!S36+'information communication'!S36+'activites financieres'!S36+'services aux entreprises'!S36+'services pr. non marchands'!S36+'services aux ménages'!S37</f>
        <v>21270.7</v>
      </c>
      <c r="T37" s="66">
        <f>'commerce transport'!T36+'information communication'!T36+'activites financieres'!T36+'services aux entreprises'!T36+'services pr. non marchands'!T36+'services aux ménages'!T37</f>
        <v>22010.100000000002</v>
      </c>
      <c r="U37" s="66">
        <f>'commerce transport'!U36+'information communication'!U36+'activites financieres'!U36+'services aux entreprises'!U36+'services pr. non marchands'!U36+'services aux ménages'!U37</f>
        <v>23142.300000000003</v>
      </c>
      <c r="V37" s="66">
        <f>'commerce transport'!V36+'information communication'!V36+'activites financieres'!V36+'services aux entreprises'!V36+'services pr. non marchands'!V36+'services aux ménages'!V37</f>
        <v>24069.199999999997</v>
      </c>
      <c r="W37" s="66">
        <f>'commerce transport'!W36+'information communication'!W36+'activites financieres'!W36+'services aux entreprises'!W36+'services pr. non marchands'!W36+'services aux ménages'!W37</f>
        <v>24690.2</v>
      </c>
      <c r="X37" s="66">
        <f>'commerce transport'!X36+'information communication'!X36+'activites financieres'!X36+'services aux entreprises'!X36+'services pr. non marchands'!X36+'services aux ménages'!X37</f>
        <v>23665.599999999999</v>
      </c>
      <c r="Y37" s="66">
        <f>'commerce transport'!Y36+'information communication'!Y36+'activites financieres'!Y36+'services aux entreprises'!Y36+'services pr. non marchands'!Y36+'services aux ménages'!Y37</f>
        <v>25849.8</v>
      </c>
      <c r="Z37" s="66">
        <f>'commerce transport'!Z36+'information communication'!Z36+'activites financieres'!Z36+'services aux entreprises'!Z36+'services pr. non marchands'!Z36+'services aux ménages'!Z37</f>
        <v>26975.3</v>
      </c>
      <c r="AA37" s="66">
        <f>'commerce transport'!AA36+'information communication'!AA36+'activites financieres'!AA36+'services aux entreprises'!AA36+'services pr. non marchands'!AA36+'services aux ménages'!AA37</f>
        <v>27259.1</v>
      </c>
      <c r="AB37" s="66">
        <f>'commerce transport'!AB36+'information communication'!AB36+'activites financieres'!AB36+'services aux entreprises'!AB36+'services pr. non marchands'!AB36+'services aux ménages'!AB37</f>
        <v>27711.500000000004</v>
      </c>
      <c r="AC37" s="66">
        <f>'commerce transport'!AC36+'information communication'!AC36+'activites financieres'!AC36+'services aux entreprises'!AC36+'services pr. non marchands'!AC36+'services aux ménages'!AC37</f>
        <v>28092.3</v>
      </c>
    </row>
    <row r="38" spans="2:29" ht="15" x14ac:dyDescent="0.25">
      <c r="B38" s="7" t="s">
        <v>68</v>
      </c>
      <c r="C38" s="66">
        <f>'commerce transport'!C37+'information communication'!C37+'activites financieres'!C37+'services aux entreprises'!C37+'services pr. non marchands'!C37+'services aux ménages'!C38</f>
        <v>29578.2</v>
      </c>
      <c r="D38" s="66">
        <f>'commerce transport'!D37+'information communication'!D37+'activites financieres'!D37+'services aux entreprises'!D37+'services pr. non marchands'!D37+'services aux ménages'!D38</f>
        <v>28180.799999999996</v>
      </c>
      <c r="E38" s="66">
        <f>'commerce transport'!E37+'information communication'!E37+'activites financieres'!E37+'services aux entreprises'!E37+'services pr. non marchands'!E37+'services aux ménages'!E38</f>
        <v>28768.799999999996</v>
      </c>
      <c r="F38" s="66">
        <f>'commerce transport'!F37+'information communication'!F37+'activites financieres'!F37+'services aux entreprises'!F37+'services pr. non marchands'!F37+'services aux ménages'!F38</f>
        <v>29296.9</v>
      </c>
      <c r="G38" s="66">
        <f>'commerce transport'!G37+'information communication'!G37+'activites financieres'!G37+'services aux entreprises'!G37+'services pr. non marchands'!G37+'services aux ménages'!G38</f>
        <v>29612.300000000003</v>
      </c>
      <c r="H38" s="66">
        <f>'commerce transport'!H37+'information communication'!H37+'activites financieres'!H37+'services aux entreprises'!H37+'services pr. non marchands'!H37+'services aux ménages'!H38</f>
        <v>28599.600000000002</v>
      </c>
      <c r="I38" s="66">
        <f>'commerce transport'!I37+'information communication'!I37+'activites financieres'!I37+'services aux entreprises'!I37+'services pr. non marchands'!I37+'services aux ménages'!I38</f>
        <v>31375.600000000002</v>
      </c>
      <c r="J38" s="66">
        <f>'commerce transport'!J37+'information communication'!J37+'activites financieres'!J37+'services aux entreprises'!J37+'services pr. non marchands'!J37+'services aux ménages'!J38</f>
        <v>33178.199999999997</v>
      </c>
      <c r="K38" s="66">
        <f>'commerce transport'!K37+'information communication'!K37+'activites financieres'!K37+'services aux entreprises'!K37+'services pr. non marchands'!K37+'services aux ménages'!K38</f>
        <v>35970.300000000003</v>
      </c>
      <c r="L38" s="66">
        <f>'commerce transport'!L37+'information communication'!L37+'activites financieres'!L37+'services aux entreprises'!L37+'services pr. non marchands'!L37+'services aux ménages'!L38</f>
        <v>37771.799999999996</v>
      </c>
      <c r="M38" s="66">
        <f>'commerce transport'!M37+'information communication'!M37+'activites financieres'!M37+'services aux entreprises'!M37+'services pr. non marchands'!M37+'services aux ménages'!M38</f>
        <v>37744.700000000004</v>
      </c>
      <c r="N38" s="66">
        <f>'commerce transport'!N37+'information communication'!N37+'activites financieres'!N37+'services aux entreprises'!N37+'services pr. non marchands'!N37+'services aux ménages'!N38</f>
        <v>40430.100000000006</v>
      </c>
      <c r="O38" s="66">
        <f>'commerce transport'!O37+'information communication'!O37+'activites financieres'!O37+'services aux entreprises'!O37+'services pr. non marchands'!O37+'services aux ménages'!O38</f>
        <v>40473.5</v>
      </c>
      <c r="P38" s="66">
        <f>'commerce transport'!P37+'information communication'!P37+'activites financieres'!P37+'services aux entreprises'!P37+'services pr. non marchands'!P37+'services aux ménages'!P38</f>
        <v>41330</v>
      </c>
      <c r="Q38" s="66">
        <f>'commerce transport'!Q37+'information communication'!Q37+'activites financieres'!Q37+'services aux entreprises'!Q37+'services pr. non marchands'!Q37+'services aux ménages'!Q38</f>
        <v>40804.9</v>
      </c>
      <c r="R38" s="66">
        <f>'commerce transport'!R37+'information communication'!R37+'activites financieres'!R37+'services aux entreprises'!R37+'services pr. non marchands'!R37+'services aux ménages'!R38</f>
        <v>41260.6</v>
      </c>
      <c r="S38" s="66">
        <f>'commerce transport'!S37+'information communication'!S37+'activites financieres'!S37+'services aux entreprises'!S37+'services pr. non marchands'!S37+'services aux ménages'!S38</f>
        <v>43145.700000000004</v>
      </c>
      <c r="T38" s="66">
        <f>'commerce transport'!T37+'information communication'!T37+'activites financieres'!T37+'services aux entreprises'!T37+'services pr. non marchands'!T37+'services aux ménages'!T38</f>
        <v>43937.299999999996</v>
      </c>
      <c r="U38" s="66">
        <f>'commerce transport'!U37+'information communication'!U37+'activites financieres'!U37+'services aux entreprises'!U37+'services pr. non marchands'!U37+'services aux ménages'!U38</f>
        <v>45383.799999999996</v>
      </c>
      <c r="V38" s="66">
        <f>'commerce transport'!V37+'information communication'!V37+'activites financieres'!V37+'services aux entreprises'!V37+'services pr. non marchands'!V37+'services aux ménages'!V38</f>
        <v>46372.1</v>
      </c>
      <c r="W38" s="66">
        <f>'commerce transport'!W37+'information communication'!W37+'activites financieres'!W37+'services aux entreprises'!W37+'services pr. non marchands'!W37+'services aux ménages'!W38</f>
        <v>47491.5</v>
      </c>
      <c r="X38" s="66">
        <f>'commerce transport'!X37+'information communication'!X37+'activites financieres'!X37+'services aux entreprises'!X37+'services pr. non marchands'!X37+'services aux ménages'!X38</f>
        <v>47274.000000000007</v>
      </c>
      <c r="Y38" s="66">
        <f>'commerce transport'!Y37+'information communication'!Y37+'activites financieres'!Y37+'services aux entreprises'!Y37+'services pr. non marchands'!Y37+'services aux ménages'!Y38</f>
        <v>50816.799999999996</v>
      </c>
      <c r="Z38" s="66">
        <f>'commerce transport'!Z37+'information communication'!Z37+'activites financieres'!Z37+'services aux entreprises'!Z37+'services pr. non marchands'!Z37+'services aux ménages'!Z38</f>
        <v>51678.599999999991</v>
      </c>
      <c r="AA38" s="66">
        <f>'commerce transport'!AA37+'information communication'!AA37+'activites financieres'!AA37+'services aux entreprises'!AA37+'services pr. non marchands'!AA37+'services aux ménages'!AA38</f>
        <v>55695.4</v>
      </c>
      <c r="AB38" s="66">
        <f>'commerce transport'!AB37+'information communication'!AB37+'activites financieres'!AB37+'services aux entreprises'!AB37+'services pr. non marchands'!AB37+'services aux ménages'!AB38</f>
        <v>56269.899999999994</v>
      </c>
      <c r="AC38" s="66">
        <f>'commerce transport'!AC37+'information communication'!AC37+'activites financieres'!AC37+'services aux entreprises'!AC37+'services pr. non marchands'!AC37+'services aux ménages'!AC38</f>
        <v>56570.1</v>
      </c>
    </row>
    <row r="39" spans="2:29" ht="15" x14ac:dyDescent="0.25">
      <c r="B39" s="7" t="s">
        <v>69</v>
      </c>
      <c r="C39" s="66">
        <f>'commerce transport'!C38+'information communication'!C38+'activites financieres'!C38+'services aux entreprises'!C38+'services pr. non marchands'!C38+'services aux ménages'!C39</f>
        <v>93232.9</v>
      </c>
      <c r="D39" s="66">
        <f>'commerce transport'!D38+'information communication'!D38+'activites financieres'!D38+'services aux entreprises'!D38+'services pr. non marchands'!D38+'services aux ménages'!D39</f>
        <v>96501.199999999983</v>
      </c>
      <c r="E39" s="66">
        <f>'commerce transport'!E38+'information communication'!E38+'activites financieres'!E38+'services aux entreprises'!E38+'services pr. non marchands'!E38+'services aux ménages'!E39</f>
        <v>99524</v>
      </c>
      <c r="F39" s="66">
        <f>'commerce transport'!F38+'information communication'!F38+'activites financieres'!F38+'services aux entreprises'!F38+'services pr. non marchands'!F38+'services aux ménages'!F39</f>
        <v>99711.6</v>
      </c>
      <c r="G39" s="66">
        <f>'commerce transport'!G38+'information communication'!G38+'activites financieres'!G38+'services aux entreprises'!G38+'services pr. non marchands'!G38+'services aux ménages'!G39</f>
        <v>99868.599999999991</v>
      </c>
      <c r="H39" s="66">
        <f>'commerce transport'!H38+'information communication'!H38+'activites financieres'!H38+'services aux entreprises'!H38+'services pr. non marchands'!H38+'services aux ménages'!H39</f>
        <v>103075.9</v>
      </c>
      <c r="I39" s="66">
        <f>'commerce transport'!I38+'information communication'!I38+'activites financieres'!I38+'services aux entreprises'!I38+'services pr. non marchands'!I38+'services aux ménages'!I39</f>
        <v>105105.4</v>
      </c>
      <c r="J39" s="66">
        <f>'commerce transport'!J38+'information communication'!J38+'activites financieres'!J38+'services aux entreprises'!J38+'services pr. non marchands'!J38+'services aux ménages'!J39</f>
        <v>106134.09999999999</v>
      </c>
      <c r="K39" s="66">
        <f>'commerce transport'!K38+'information communication'!K38+'activites financieres'!K38+'services aux entreprises'!K38+'services pr. non marchands'!K38+'services aux ménages'!K39</f>
        <v>111037</v>
      </c>
      <c r="L39" s="66">
        <f>'commerce transport'!L38+'information communication'!L38+'activites financieres'!L38+'services aux entreprises'!L38+'services pr. non marchands'!L38+'services aux ménages'!L39</f>
        <v>113628.6</v>
      </c>
      <c r="M39" s="66">
        <f>'commerce transport'!M38+'information communication'!M38+'activites financieres'!M38+'services aux entreprises'!M38+'services pr. non marchands'!M38+'services aux ménages'!M39</f>
        <v>108307.09999999999</v>
      </c>
      <c r="N39" s="66">
        <f>'commerce transport'!N38+'information communication'!N38+'activites financieres'!N38+'services aux entreprises'!N38+'services pr. non marchands'!N38+'services aux ménages'!N39</f>
        <v>110103.5</v>
      </c>
      <c r="O39" s="66">
        <f>'commerce transport'!O38+'information communication'!O38+'activites financieres'!O38+'services aux entreprises'!O38+'services pr. non marchands'!O38+'services aux ménages'!O39</f>
        <v>112471.29999999999</v>
      </c>
      <c r="P39" s="66">
        <f>'commerce transport'!P38+'information communication'!P38+'activites financieres'!P38+'services aux entreprises'!P38+'services pr. non marchands'!P38+'services aux ménages'!P39</f>
        <v>113334.70000000001</v>
      </c>
      <c r="Q39" s="66">
        <f>'commerce transport'!Q38+'information communication'!Q38+'activites financieres'!Q38+'services aux entreprises'!Q38+'services pr. non marchands'!Q38+'services aux ménages'!Q39</f>
        <v>111466.20000000001</v>
      </c>
      <c r="R39" s="66">
        <f>'commerce transport'!R38+'information communication'!R38+'activites financieres'!R38+'services aux entreprises'!R38+'services pr. non marchands'!R38+'services aux ménages'!R39</f>
        <v>110765</v>
      </c>
      <c r="S39" s="66">
        <f>'commerce transport'!S38+'information communication'!S38+'activites financieres'!S38+'services aux entreprises'!S38+'services pr. non marchands'!S38+'services aux ménages'!S39</f>
        <v>110384.50000000001</v>
      </c>
      <c r="T39" s="66">
        <f>'commerce transport'!T38+'information communication'!T38+'activites financieres'!T38+'services aux entreprises'!T38+'services pr. non marchands'!T38+'services aux ménages'!T39</f>
        <v>112536.6</v>
      </c>
      <c r="U39" s="66">
        <f>'commerce transport'!U38+'information communication'!U38+'activites financieres'!U38+'services aux entreprises'!U38+'services pr. non marchands'!U38+'services aux ménages'!U39</f>
        <v>115744.5</v>
      </c>
      <c r="V39" s="66">
        <f>'commerce transport'!V38+'information communication'!V38+'activites financieres'!V38+'services aux entreprises'!V38+'services pr. non marchands'!V38+'services aux ménages'!V39</f>
        <v>117684.8</v>
      </c>
      <c r="W39" s="66">
        <f>'commerce transport'!W38+'information communication'!W38+'activites financieres'!W38+'services aux entreprises'!W38+'services pr. non marchands'!W38+'services aux ménages'!W39</f>
        <v>119092.1</v>
      </c>
      <c r="X39" s="66">
        <f>'commerce transport'!X38+'information communication'!X38+'activites financieres'!X38+'services aux entreprises'!X38+'services pr. non marchands'!X38+'services aux ménages'!X39</f>
        <v>114654</v>
      </c>
      <c r="Y39" s="66">
        <f>'commerce transport'!Y38+'information communication'!Y38+'activites financieres'!Y38+'services aux entreprises'!Y38+'services pr. non marchands'!Y38+'services aux ménages'!Y39</f>
        <v>119813</v>
      </c>
      <c r="Z39" s="66">
        <f>'commerce transport'!Z38+'information communication'!Z38+'activites financieres'!Z38+'services aux entreprises'!Z38+'services pr. non marchands'!Z38+'services aux ménages'!Z39</f>
        <v>123369.2</v>
      </c>
      <c r="AA39" s="66">
        <f>'commerce transport'!AA38+'information communication'!AA38+'activites financieres'!AA38+'services aux entreprises'!AA38+'services pr. non marchands'!AA38+'services aux ménages'!AA39</f>
        <v>124149.9</v>
      </c>
      <c r="AB39" s="66">
        <f>'commerce transport'!AB38+'information communication'!AB38+'activites financieres'!AB38+'services aux entreprises'!AB38+'services pr. non marchands'!AB38+'services aux ménages'!AB39</f>
        <v>124332.29999999999</v>
      </c>
      <c r="AC39" s="66">
        <f>'commerce transport'!AC38+'information communication'!AC38+'activites financieres'!AC38+'services aux entreprises'!AC38+'services pr. non marchands'!AC38+'services aux ménages'!AC39</f>
        <v>123866.3</v>
      </c>
    </row>
    <row r="40" spans="2:29" ht="15" x14ac:dyDescent="0.25">
      <c r="B40" s="7" t="s">
        <v>70</v>
      </c>
      <c r="C40" s="66">
        <f>'commerce transport'!C39+'information communication'!C39+'activites financieres'!C39+'services aux entreprises'!C39+'services pr. non marchands'!C39+'services aux ménages'!C40</f>
        <v>181113.09999999998</v>
      </c>
      <c r="D40" s="66">
        <f>'commerce transport'!D39+'information communication'!D39+'activites financieres'!D39+'services aux entreprises'!D39+'services pr. non marchands'!D39+'services aux ménages'!D40</f>
        <v>187014.3</v>
      </c>
      <c r="E40" s="66">
        <f>'commerce transport'!E39+'information communication'!E39+'activites financieres'!E39+'services aux entreprises'!E39+'services pr. non marchands'!E39+'services aux ménages'!E40</f>
        <v>189114.1</v>
      </c>
      <c r="F40" s="66">
        <f>'commerce transport'!F39+'information communication'!F39+'activites financieres'!F39+'services aux entreprises'!F39+'services pr. non marchands'!F39+'services aux ménages'!F40</f>
        <v>192500.3</v>
      </c>
      <c r="G40" s="66">
        <f>'commerce transport'!G39+'information communication'!G39+'activites financieres'!G39+'services aux entreprises'!G39+'services pr. non marchands'!G39+'services aux ménages'!G40</f>
        <v>196308.4</v>
      </c>
      <c r="H40" s="66">
        <f>'commerce transport'!H39+'information communication'!H39+'activites financieres'!H39+'services aux entreprises'!H39+'services pr. non marchands'!H39+'services aux ménages'!H40</f>
        <v>202715.9</v>
      </c>
      <c r="I40" s="66">
        <f>'commerce transport'!I39+'information communication'!I39+'activites financieres'!I39+'services aux entreprises'!I39+'services pr. non marchands'!I39+'services aux ménages'!I40</f>
        <v>208062.4</v>
      </c>
      <c r="J40" s="66">
        <f>'commerce transport'!J39+'information communication'!J39+'activites financieres'!J39+'services aux entreprises'!J39+'services pr. non marchands'!J39+'services aux ménages'!J40</f>
        <v>216271.69999999998</v>
      </c>
      <c r="K40" s="66">
        <f>'commerce transport'!K39+'information communication'!K39+'activites financieres'!K39+'services aux entreprises'!K39+'services pr. non marchands'!K39+'services aux ménages'!K40</f>
        <v>221769.5</v>
      </c>
      <c r="L40" s="66">
        <f>'commerce transport'!L39+'information communication'!L39+'activites financieres'!L39+'services aux entreprises'!L39+'services pr. non marchands'!L39+'services aux ménages'!L40</f>
        <v>221969</v>
      </c>
      <c r="M40" s="66">
        <f>'commerce transport'!M39+'information communication'!M39+'activites financieres'!M39+'services aux entreprises'!M39+'services pr. non marchands'!M39+'services aux ménages'!M40</f>
        <v>220405.10000000003</v>
      </c>
      <c r="N40" s="66">
        <f>'commerce transport'!N39+'information communication'!N39+'activites financieres'!N39+'services aux entreprises'!N39+'services pr. non marchands'!N39+'services aux ménages'!N40</f>
        <v>228830.4</v>
      </c>
      <c r="O40" s="66">
        <f>'commerce transport'!O39+'information communication'!O39+'activites financieres'!O39+'services aux entreprises'!O39+'services pr. non marchands'!O39+'services aux ménages'!O40</f>
        <v>236015.6</v>
      </c>
      <c r="P40" s="66">
        <f>'commerce transport'!P39+'information communication'!P39+'activites financieres'!P39+'services aux entreprises'!P39+'services pr. non marchands'!P39+'services aux ménages'!P40</f>
        <v>235953.6</v>
      </c>
      <c r="Q40" s="66">
        <f>'commerce transport'!Q39+'information communication'!Q39+'activites financieres'!Q39+'services aux entreprises'!Q39+'services pr. non marchands'!Q39+'services aux ménages'!Q40</f>
        <v>242728.19999999998</v>
      </c>
      <c r="R40" s="66">
        <f>'commerce transport'!R39+'information communication'!R39+'activites financieres'!R39+'services aux entreprises'!R39+'services pr. non marchands'!R39+'services aux ménages'!R40</f>
        <v>249584.4</v>
      </c>
      <c r="S40" s="66">
        <f>'commerce transport'!S39+'information communication'!S39+'activites financieres'!S39+'services aux entreprises'!S39+'services pr. non marchands'!S39+'services aux ménages'!S40</f>
        <v>259556.3</v>
      </c>
      <c r="T40" s="66">
        <f>'commerce transport'!T39+'information communication'!T39+'activites financieres'!T39+'services aux entreprises'!T39+'services pr. non marchands'!T39+'services aux ménages'!T40</f>
        <v>266388.40000000002</v>
      </c>
      <c r="U40" s="66">
        <f>'commerce transport'!U39+'information communication'!U39+'activites financieres'!U39+'services aux entreprises'!U39+'services pr. non marchands'!U39+'services aux ménages'!U40</f>
        <v>270620.79999999999</v>
      </c>
      <c r="V40" s="66">
        <f>'commerce transport'!V39+'information communication'!V39+'activites financieres'!V39+'services aux entreprises'!V39+'services pr. non marchands'!V39+'services aux ménages'!V40</f>
        <v>275559.8</v>
      </c>
      <c r="W40" s="66">
        <f>'commerce transport'!W39+'information communication'!W39+'activites financieres'!W39+'services aux entreprises'!W39+'services pr. non marchands'!W39+'services aux ménages'!W40</f>
        <v>283688.10000000003</v>
      </c>
      <c r="X40" s="66">
        <f>'commerce transport'!X39+'information communication'!X39+'activites financieres'!X39+'services aux entreprises'!X39+'services pr. non marchands'!X39+'services aux ménages'!X40</f>
        <v>275706.8</v>
      </c>
      <c r="Y40" s="66">
        <f>'commerce transport'!Y39+'information communication'!Y39+'activites financieres'!Y39+'services aux entreprises'!Y39+'services pr. non marchands'!Y39+'services aux ménages'!Y40</f>
        <v>290669.29999999993</v>
      </c>
      <c r="Z40" s="66">
        <f>'commerce transport'!Z39+'information communication'!Z39+'activites financieres'!Z39+'services aux entreprises'!Z39+'services pr. non marchands'!Z39+'services aux ménages'!Z40</f>
        <v>293103.69999999995</v>
      </c>
      <c r="AA40" s="66">
        <f>'commerce transport'!AA39+'information communication'!AA39+'activites financieres'!AA39+'services aux entreprises'!AA39+'services pr. non marchands'!AA39+'services aux ménages'!AA40</f>
        <v>297664.40000000002</v>
      </c>
      <c r="AB40" s="66">
        <f>'commerce transport'!AB39+'information communication'!AB39+'activites financieres'!AB39+'services aux entreprises'!AB39+'services pr. non marchands'!AB39+'services aux ménages'!AB40</f>
        <v>303481.40000000002</v>
      </c>
      <c r="AC40" s="66">
        <f>'commerce transport'!AC39+'information communication'!AC39+'activites financieres'!AC39+'services aux entreprises'!AC39+'services pr. non marchands'!AC39+'services aux ménages'!AC40</f>
        <v>310134.7</v>
      </c>
    </row>
    <row r="41" spans="2:29" ht="15" x14ac:dyDescent="0.25">
      <c r="B41" s="7" t="s">
        <v>71</v>
      </c>
      <c r="C41" s="66">
        <f>'commerce transport'!C40+'information communication'!C40+'activites financieres'!C40+'services aux entreprises'!C40+'services pr. non marchands'!C40+'services aux ménages'!C41</f>
        <v>6931.4</v>
      </c>
      <c r="D41" s="66">
        <f>'commerce transport'!D40+'information communication'!D40+'activites financieres'!D40+'services aux entreprises'!D40+'services pr. non marchands'!D40+'services aux ménages'!D41</f>
        <v>7211.2</v>
      </c>
      <c r="E41" s="66">
        <f>'commerce transport'!E40+'information communication'!E40+'activites financieres'!E40+'services aux entreprises'!E40+'services pr. non marchands'!E40+'services aux ménages'!E41</f>
        <v>7574.7000000000007</v>
      </c>
      <c r="F41" s="66">
        <f>'commerce transport'!F40+'information communication'!F40+'activites financieres'!F40+'services aux entreprises'!F40+'services pr. non marchands'!F40+'services aux ménages'!F41</f>
        <v>7638.6</v>
      </c>
      <c r="G41" s="66">
        <f>'commerce transport'!G40+'information communication'!G40+'activites financieres'!G40+'services aux entreprises'!G40+'services pr. non marchands'!G40+'services aux ménages'!G41</f>
        <v>7781.3</v>
      </c>
      <c r="H41" s="66">
        <f>'commerce transport'!H40+'information communication'!H40+'activites financieres'!H40+'services aux entreprises'!H40+'services pr. non marchands'!H40+'services aux ménages'!H41</f>
        <v>8154.5999999999995</v>
      </c>
      <c r="I41" s="66">
        <f>'commerce transport'!I40+'information communication'!I40+'activites financieres'!I40+'services aux entreprises'!I40+'services pr. non marchands'!I40+'services aux ménages'!I41</f>
        <v>8701.5</v>
      </c>
      <c r="J41" s="66">
        <f>'commerce transport'!J40+'information communication'!J40+'activites financieres'!J40+'services aux entreprises'!J40+'services pr. non marchands'!J40+'services aux ménages'!J41</f>
        <v>9071.9</v>
      </c>
      <c r="K41" s="66">
        <f>'commerce transport'!K40+'information communication'!K40+'activites financieres'!K40+'services aux entreprises'!K40+'services pr. non marchands'!K40+'services aux ménages'!K41</f>
        <v>9544.6999999999989</v>
      </c>
      <c r="L41" s="66">
        <f>'commerce transport'!L40+'information communication'!L40+'activites financieres'!L40+'services aux entreprises'!L40+'services pr. non marchands'!L40+'services aux ménages'!L41</f>
        <v>9736.6</v>
      </c>
      <c r="M41" s="66">
        <f>'commerce transport'!M40+'information communication'!M40+'activites financieres'!M40+'services aux entreprises'!M40+'services pr. non marchands'!M40+'services aux ménages'!M41</f>
        <v>9052.7000000000007</v>
      </c>
      <c r="N41" s="66">
        <f>'commerce transport'!N40+'information communication'!N40+'activites financieres'!N40+'services aux entreprises'!N40+'services pr. non marchands'!N40+'services aux ménages'!N41</f>
        <v>8835</v>
      </c>
      <c r="O41" s="66">
        <f>'commerce transport'!O40+'information communication'!O40+'activites financieres'!O40+'services aux entreprises'!O40+'services pr. non marchands'!O40+'services aux ménages'!O41</f>
        <v>8954.2000000000007</v>
      </c>
      <c r="P41" s="66">
        <f>'commerce transport'!P40+'information communication'!P40+'activites financieres'!P40+'services aux entreprises'!P40+'services pr. non marchands'!P40+'services aux ménages'!P41</f>
        <v>8896.6999999999989</v>
      </c>
      <c r="Q41" s="66">
        <f>'commerce transport'!Q40+'information communication'!Q40+'activites financieres'!Q40+'services aux entreprises'!Q40+'services pr. non marchands'!Q40+'services aux ménages'!Q41</f>
        <v>9258.2000000000007</v>
      </c>
      <c r="R41" s="66">
        <f>'commerce transport'!R40+'information communication'!R40+'activites financieres'!R40+'services aux entreprises'!R40+'services pr. non marchands'!R40+'services aux ménages'!R41</f>
        <v>9393.1</v>
      </c>
      <c r="S41" s="66">
        <f>'commerce transport'!S40+'information communication'!S40+'activites financieres'!S40+'services aux entreprises'!S40+'services pr. non marchands'!S40+'services aux ménages'!S41</f>
        <v>9800.5000000000018</v>
      </c>
      <c r="T41" s="66">
        <f>'commerce transport'!T40+'information communication'!T40+'activites financieres'!T40+'services aux entreprises'!T40+'services pr. non marchands'!T40+'services aux ménages'!T41</f>
        <v>10525.1</v>
      </c>
      <c r="U41" s="66">
        <f>'commerce transport'!U40+'information communication'!U40+'activites financieres'!U40+'services aux entreprises'!U40+'services pr. non marchands'!U40+'services aux ménages'!U41</f>
        <v>10961</v>
      </c>
      <c r="V41" s="66">
        <f>'commerce transport'!V40+'information communication'!V40+'activites financieres'!V40+'services aux entreprises'!V40+'services pr. non marchands'!V40+'services aux ménages'!V41</f>
        <v>11335.099999999999</v>
      </c>
      <c r="W41" s="66">
        <f>'commerce transport'!W40+'information communication'!W40+'activites financieres'!W40+'services aux entreprises'!W40+'services pr. non marchands'!W40+'services aux ménages'!W41</f>
        <v>11649.2</v>
      </c>
      <c r="X41" s="66">
        <f>'commerce transport'!X40+'information communication'!X40+'activites financieres'!X40+'services aux entreprises'!X40+'services pr. non marchands'!X40+'services aux ménages'!X41</f>
        <v>10446</v>
      </c>
      <c r="Y41" s="66">
        <f>'commerce transport'!Y40+'information communication'!Y40+'activites financieres'!Y40+'services aux entreprises'!Y40+'services pr. non marchands'!Y40+'services aux ménages'!Y41</f>
        <v>11183</v>
      </c>
      <c r="Z41" s="66">
        <f>'commerce transport'!Z40+'information communication'!Z40+'activites financieres'!Z40+'services aux entreprises'!Z40+'services pr. non marchands'!Z40+'services aux ménages'!Z41</f>
        <v>12490</v>
      </c>
      <c r="AA41" s="66">
        <f>'commerce transport'!AA40+'information communication'!AA40+'activites financieres'!AA40+'services aux entreprises'!AA40+'services pr. non marchands'!AA40+'services aux ménages'!AA41</f>
        <v>13332</v>
      </c>
      <c r="AB41" s="66">
        <f>'commerce transport'!AB40+'information communication'!AB40+'activites financieres'!AB40+'services aux entreprises'!AB40+'services pr. non marchands'!AB40+'services aux ménages'!AB41</f>
        <v>13182.500000000002</v>
      </c>
      <c r="AC41" s="66">
        <f>'commerce transport'!AC40+'information communication'!AC40+'activites financieres'!AC40+'services aux entreprises'!AC40+'services pr. non marchands'!AC40+'services aux ménages'!AC41</f>
        <v>13528</v>
      </c>
    </row>
    <row r="42" spans="2:29" ht="15" x14ac:dyDescent="0.25">
      <c r="B42" s="7" t="s">
        <v>73</v>
      </c>
      <c r="C42" s="66">
        <f>'commerce transport'!C41+'information communication'!C41+'activites financieres'!C41+'services aux entreprises'!C41+'services pr. non marchands'!C41+'services aux ménages'!C42</f>
        <v>110947.7</v>
      </c>
      <c r="D42" s="66">
        <f>'commerce transport'!D41+'information communication'!D41+'activites financieres'!D41+'services aux entreprises'!D41+'services pr. non marchands'!D41+'services aux ménages'!D42</f>
        <v>114176.7</v>
      </c>
      <c r="E42" s="66">
        <f>'commerce transport'!E41+'information communication'!E41+'activites financieres'!E41+'services aux entreprises'!E41+'services pr. non marchands'!E41+'services aux ménages'!E42</f>
        <v>115967</v>
      </c>
      <c r="F42" s="66">
        <f>'commerce transport'!F41+'information communication'!F41+'activites financieres'!F41+'services aux entreprises'!F41+'services pr. non marchands'!F41+'services aux ménages'!F42</f>
        <v>116773.4</v>
      </c>
      <c r="G42" s="66">
        <f>'commerce transport'!G41+'information communication'!G41+'activites financieres'!G41+'services aux entreprises'!G41+'services pr. non marchands'!G41+'services aux ménages'!G42</f>
        <v>118674.9</v>
      </c>
      <c r="H42" s="66">
        <f>'commerce transport'!H41+'information communication'!H41+'activites financieres'!H41+'services aux entreprises'!H41+'services pr. non marchands'!H41+'services aux ménages'!H42</f>
        <v>123510.6</v>
      </c>
      <c r="I42" s="66">
        <f>'commerce transport'!I41+'information communication'!I41+'activites financieres'!I41+'services aux entreprises'!I41+'services pr. non marchands'!I41+'services aux ménages'!I42</f>
        <v>128564.2</v>
      </c>
      <c r="J42" s="66">
        <f>'commerce transport'!J41+'information communication'!J41+'activites financieres'!J41+'services aux entreprises'!J41+'services pr. non marchands'!J41+'services aux ménages'!J42</f>
        <v>135517.1</v>
      </c>
      <c r="K42" s="66">
        <f>'commerce transport'!K41+'information communication'!K41+'activites financieres'!K41+'services aux entreprises'!K41+'services pr. non marchands'!K41+'services aux ménages'!K42</f>
        <v>143518.20000000001</v>
      </c>
      <c r="L42" s="66">
        <f>'commerce transport'!L41+'information communication'!L41+'activites financieres'!L41+'services aux entreprises'!L41+'services pr. non marchands'!L41+'services aux ménages'!L42</f>
        <v>146722.79999999999</v>
      </c>
      <c r="M42" s="66">
        <f>'commerce transport'!M41+'information communication'!M41+'activites financieres'!M41+'services aux entreprises'!M41+'services pr. non marchands'!M41+'services aux ménages'!M42</f>
        <v>146528.4</v>
      </c>
      <c r="N42" s="66">
        <f>'commerce transport'!N41+'information communication'!N41+'activites financieres'!N41+'services aux entreprises'!N41+'services pr. non marchands'!N41+'services aux ménages'!N42</f>
        <v>149674.5</v>
      </c>
      <c r="O42" s="66">
        <f>'commerce transport'!O41+'information communication'!O41+'activites financieres'!O41+'services aux entreprises'!O41+'services pr. non marchands'!O41+'services aux ménages'!O42</f>
        <v>152477.5</v>
      </c>
      <c r="P42" s="66">
        <f>'commerce transport'!P41+'information communication'!P41+'activites financieres'!P41+'services aux entreprises'!P41+'services pr. non marchands'!P41+'services aux ménages'!P42</f>
        <v>157471.6</v>
      </c>
      <c r="Q42" s="66">
        <f>'commerce transport'!Q41+'information communication'!Q41+'activites financieres'!Q41+'services aux entreprises'!Q41+'services pr. non marchands'!Q41+'services aux ménages'!Q42</f>
        <v>161122</v>
      </c>
      <c r="R42" s="66">
        <f>'commerce transport'!R41+'information communication'!R41+'activites financieres'!R41+'services aux entreprises'!R41+'services pr. non marchands'!R41+'services aux ménages'!R42</f>
        <v>164479.9</v>
      </c>
      <c r="S42" s="66">
        <f>'commerce transport'!S41+'information communication'!S41+'activites financieres'!S41+'services aux entreprises'!S41+'services pr. non marchands'!S41+'services aux ménages'!S42</f>
        <v>167602.70000000001</v>
      </c>
      <c r="T42" s="66">
        <f>'commerce transport'!T41+'information communication'!T41+'activites financieres'!T41+'services aux entreprises'!T41+'services pr. non marchands'!T41+'services aux ménages'!T42</f>
        <v>169901.30000000002</v>
      </c>
      <c r="U42" s="66">
        <f>'commerce transport'!U41+'information communication'!U41+'activites financieres'!U41+'services aux entreprises'!U41+'services pr. non marchands'!U41+'services aux ménages'!U42</f>
        <v>173230.6</v>
      </c>
      <c r="V42" s="66">
        <f>'commerce transport'!V41+'information communication'!V41+'activites financieres'!V41+'services aux entreprises'!V41+'services pr. non marchands'!V41+'services aux ménages'!V42</f>
        <v>177297.6</v>
      </c>
      <c r="W42" s="66">
        <f>'commerce transport'!W41+'information communication'!W41+'activites financieres'!W41+'services aux entreprises'!W41+'services pr. non marchands'!W41+'services aux ménages'!W42</f>
        <v>180855.1</v>
      </c>
      <c r="X42" s="66">
        <f>'commerce transport'!X41+'information communication'!X41+'activites financieres'!X41+'services aux entreprises'!X41+'services pr. non marchands'!X41+'services aux ménages'!X42</f>
        <v>172145.6</v>
      </c>
      <c r="Y42" s="66">
        <f>'commerce transport'!Y41+'information communication'!Y41+'activites financieres'!Y41+'services aux entreprises'!Y41+'services pr. non marchands'!Y41+'services aux ménages'!Y42</f>
        <v>178718</v>
      </c>
      <c r="Z42" s="66">
        <f>'commerce transport'!Z41+'information communication'!Z41+'activites financieres'!Z41+'services aux entreprises'!Z41+'services pr. non marchands'!Z41+'services aux ménages'!Z42</f>
        <v>191987.5</v>
      </c>
      <c r="AA42" s="66">
        <f>'commerce transport'!AA41+'information communication'!AA41+'activites financieres'!AA41+'services aux entreprises'!AA41+'services pr. non marchands'!AA41+'services aux ménages'!AA42</f>
        <v>194941.7</v>
      </c>
      <c r="AB42" s="66">
        <f>'commerce transport'!AB41+'information communication'!AB41+'activites financieres'!AB41+'services aux entreprises'!AB41+'services pr. non marchands'!AB41+'services aux ménages'!AB42</f>
        <v>197422.19999999998</v>
      </c>
      <c r="AC42" s="66">
        <f>'commerce transport'!AC41+'information communication'!AC41+'activites financieres'!AC41+'services aux entreprises'!AC41+'services pr. non marchands'!AC41+'services aux ménages'!AC42</f>
        <v>200407.5</v>
      </c>
    </row>
    <row r="43" spans="2:29" ht="15" x14ac:dyDescent="0.25">
      <c r="B43" s="7" t="s">
        <v>74</v>
      </c>
      <c r="C43" s="66">
        <f>'commerce transport'!C42+'information communication'!C42+'activites financieres'!C42+'services aux entreprises'!C42+'services pr. non marchands'!C42+'services aux ménages'!C43</f>
        <v>287722.40000000002</v>
      </c>
      <c r="D43" s="66">
        <f>'commerce transport'!D42+'information communication'!D42+'activites financieres'!D42+'services aux entreprises'!D42+'services pr. non marchands'!D42+'services aux ménages'!D43</f>
        <v>299397.90000000002</v>
      </c>
      <c r="E43" s="66">
        <f>'commerce transport'!E42+'information communication'!E42+'activites financieres'!E42+'services aux entreprises'!E42+'services pr. non marchands'!E42+'services aux ménages'!E43</f>
        <v>304097.40000000002</v>
      </c>
      <c r="F43" s="66">
        <f>'commerce transport'!F42+'information communication'!F42+'activites financieres'!F42+'services aux entreprises'!F42+'services pr. non marchands'!F42+'services aux ménages'!F43</f>
        <v>307099.3</v>
      </c>
      <c r="G43" s="66">
        <f>'commerce transport'!G42+'information communication'!G42+'activites financieres'!G42+'services aux entreprises'!G42+'services pr. non marchands'!G42+'services aux ménages'!G43</f>
        <v>305497.7</v>
      </c>
      <c r="H43" s="66">
        <f>'commerce transport'!H42+'information communication'!H42+'activites financieres'!H42+'services aux entreprises'!H42+'services pr. non marchands'!H42+'services aux ménages'!H43</f>
        <v>315951.19999999995</v>
      </c>
      <c r="I43" s="66">
        <f>'commerce transport'!I42+'information communication'!I42+'activites financieres'!I42+'services aux entreprises'!I42+'services pr. non marchands'!I42+'services aux ménages'!I43</f>
        <v>323007.40000000002</v>
      </c>
      <c r="J43" s="66">
        <f>'commerce transport'!J42+'information communication'!J42+'activites financieres'!J42+'services aux entreprises'!J42+'services pr. non marchands'!J42+'services aux ménages'!J43</f>
        <v>336080</v>
      </c>
      <c r="K43" s="66">
        <f>'commerce transport'!K42+'information communication'!K42+'activites financieres'!K42+'services aux entreprises'!K42+'services pr. non marchands'!K42+'services aux ménages'!K43</f>
        <v>349379.1</v>
      </c>
      <c r="L43" s="66">
        <f>'commerce transport'!L42+'information communication'!L42+'activites financieres'!L42+'services aux entreprises'!L42+'services pr. non marchands'!L42+'services aux ménages'!L43</f>
        <v>359174.3</v>
      </c>
      <c r="M43" s="66">
        <f>'commerce transport'!M42+'information communication'!M42+'activites financieres'!M42+'services aux entreprises'!M42+'services pr. non marchands'!M42+'services aux ménages'!M43</f>
        <v>361760.5</v>
      </c>
      <c r="N43" s="66">
        <f>'commerce transport'!N42+'information communication'!N42+'activites financieres'!N42+'services aux entreprises'!N42+'services pr. non marchands'!N42+'services aux ménages'!N43</f>
        <v>370917.1</v>
      </c>
      <c r="O43" s="66">
        <f>'commerce transport'!O42+'information communication'!O42+'activites financieres'!O42+'services aux entreprises'!O42+'services pr. non marchands'!O42+'services aux ménages'!O43</f>
        <v>368760.49999999994</v>
      </c>
      <c r="P43" s="66">
        <f>'commerce transport'!P42+'information communication'!P42+'activites financieres'!P42+'services aux entreprises'!P42+'services pr. non marchands'!P42+'services aux ménages'!P43</f>
        <v>378138.2</v>
      </c>
      <c r="Q43" s="66">
        <f>'commerce transport'!Q42+'information communication'!Q42+'activites financieres'!Q42+'services aux entreprises'!Q42+'services pr. non marchands'!Q42+'services aux ménages'!Q43</f>
        <v>385139.20000000007</v>
      </c>
      <c r="R43" s="66">
        <f>'commerce transport'!R42+'information communication'!R42+'activites financieres'!R42+'services aux entreprises'!R42+'services pr. non marchands'!R42+'services aux ménages'!R43</f>
        <v>397905.30000000005</v>
      </c>
      <c r="S43" s="66">
        <f>'commerce transport'!S42+'information communication'!S42+'activites financieres'!S42+'services aux entreprises'!S42+'services pr. non marchands'!S42+'services aux ménages'!S43</f>
        <v>406620.00000000006</v>
      </c>
      <c r="T43" s="66">
        <f>'commerce transport'!T42+'information communication'!T42+'activites financieres'!T42+'services aux entreprises'!T42+'services pr. non marchands'!T42+'services aux ménages'!T43</f>
        <v>413504.80000000005</v>
      </c>
      <c r="U43" s="66">
        <f>'commerce transport'!U42+'information communication'!U42+'activites financieres'!U42+'services aux entreprises'!U42+'services pr. non marchands'!U42+'services aux ménages'!U43</f>
        <v>415414.5</v>
      </c>
      <c r="V43" s="66">
        <f>'commerce transport'!V42+'information communication'!V42+'activites financieres'!V42+'services aux entreprises'!V42+'services pr. non marchands'!V42+'services aux ménages'!V43</f>
        <v>428269.80000000005</v>
      </c>
      <c r="W43" s="66">
        <f>'commerce transport'!W42+'information communication'!W42+'activites financieres'!W42+'services aux entreprises'!W42+'services pr. non marchands'!W42+'services aux ménages'!W43</f>
        <v>426806.80000000005</v>
      </c>
      <c r="X43" s="66">
        <f>'commerce transport'!X42+'information communication'!X42+'activites financieres'!X42+'services aux entreprises'!X42+'services pr. non marchands'!X42+'services aux ménages'!X43</f>
        <v>418956.60000000003</v>
      </c>
      <c r="Y43" s="66">
        <f>'commerce transport'!Y42+'information communication'!Y42+'activites financieres'!Y42+'services aux entreprises'!Y42+'services pr. non marchands'!Y42+'services aux ménages'!Y43</f>
        <v>431467.70000000007</v>
      </c>
      <c r="Z43" s="66">
        <f>'commerce transport'!Z42+'information communication'!Z42+'activites financieres'!Z42+'services aux entreprises'!Z42+'services pr. non marchands'!Z42+'services aux ménages'!Z43</f>
        <v>445450.10000000003</v>
      </c>
      <c r="AA43" s="66">
        <f>'commerce transport'!AA42+'information communication'!AA42+'activites financieres'!AA42+'services aux entreprises'!AA42+'services pr. non marchands'!AA42+'services aux ménages'!AA43</f>
        <v>453791.60000000003</v>
      </c>
      <c r="AB43" s="66">
        <f>'commerce transport'!AB42+'information communication'!AB42+'activites financieres'!AB42+'services aux entreprises'!AB42+'services pr. non marchands'!AB42+'services aux ménages'!AB43</f>
        <v>464868.19999999995</v>
      </c>
      <c r="AC43" s="66">
        <f>'commerce transport'!AC42+'information communication'!AC42+'activites financieres'!AC42+'services aux entreprises'!AC42+'services pr. non marchands'!AC42+'services aux ménages'!AC43</f>
        <v>473442.80000000005</v>
      </c>
    </row>
    <row r="44" spans="2:29" ht="15" x14ac:dyDescent="0.25">
      <c r="B44" s="7" t="s">
        <v>75</v>
      </c>
      <c r="C44" s="9" t="s">
        <v>132</v>
      </c>
      <c r="D44" s="9" t="s">
        <v>132</v>
      </c>
      <c r="E44" s="9" t="s">
        <v>132</v>
      </c>
      <c r="F44" s="9" t="s">
        <v>132</v>
      </c>
      <c r="G44" s="9" t="s">
        <v>132</v>
      </c>
      <c r="H44" s="9" t="s">
        <v>132</v>
      </c>
      <c r="I44" s="9" t="s">
        <v>132</v>
      </c>
      <c r="J44" s="9" t="s">
        <v>132</v>
      </c>
      <c r="K44" s="9" t="s">
        <v>132</v>
      </c>
      <c r="L44" s="9" t="s">
        <v>132</v>
      </c>
      <c r="M44" s="9" t="s">
        <v>132</v>
      </c>
      <c r="N44" s="9" t="s">
        <v>132</v>
      </c>
      <c r="O44" s="9" t="s">
        <v>132</v>
      </c>
      <c r="P44" s="9" t="s">
        <v>132</v>
      </c>
      <c r="Q44" s="9" t="s">
        <v>132</v>
      </c>
      <c r="R44" s="9" t="s">
        <v>132</v>
      </c>
      <c r="S44" s="9" t="s">
        <v>132</v>
      </c>
      <c r="T44" s="9" t="s">
        <v>132</v>
      </c>
      <c r="U44" s="9" t="s">
        <v>132</v>
      </c>
      <c r="V44" s="9" t="s">
        <v>132</v>
      </c>
      <c r="W44" s="9" t="s">
        <v>132</v>
      </c>
      <c r="X44" s="9" t="s">
        <v>132</v>
      </c>
      <c r="Y44" s="9" t="s">
        <v>132</v>
      </c>
      <c r="Z44" s="9" t="s">
        <v>132</v>
      </c>
      <c r="AA44" s="9" t="s">
        <v>132</v>
      </c>
      <c r="AB44" s="9" t="s">
        <v>132</v>
      </c>
      <c r="AC44" s="9" t="s">
        <v>132</v>
      </c>
    </row>
    <row r="46" spans="2:29" ht="15" x14ac:dyDescent="0.25">
      <c r="B46" s="1" t="s">
        <v>133</v>
      </c>
    </row>
    <row r="47" spans="2:29" ht="15" x14ac:dyDescent="0.25">
      <c r="B47" s="1" t="s">
        <v>132</v>
      </c>
    </row>
    <row r="48" spans="2:29" ht="11.45" customHeight="1" x14ac:dyDescent="0.25">
      <c r="B48" s="24" t="s">
        <v>134</v>
      </c>
    </row>
    <row r="49" spans="1:29" ht="11.45" customHeight="1" x14ac:dyDescent="0.25">
      <c r="B49" s="24" t="s">
        <v>127</v>
      </c>
    </row>
    <row r="50" spans="1:29" ht="11.45" customHeight="1" x14ac:dyDescent="0.25">
      <c r="B50" s="24" t="s">
        <v>128</v>
      </c>
    </row>
    <row r="52" spans="1:29" ht="11.45" customHeight="1" x14ac:dyDescent="0.25">
      <c r="B52" s="23" t="s">
        <v>12</v>
      </c>
    </row>
    <row r="53" spans="1:29" ht="11.45" customHeight="1" x14ac:dyDescent="0.25">
      <c r="B53" s="23" t="s">
        <v>13</v>
      </c>
    </row>
    <row r="54" spans="1:29" ht="11.45" customHeight="1" x14ac:dyDescent="0.25">
      <c r="B54" s="23" t="s">
        <v>14</v>
      </c>
    </row>
    <row r="55" spans="1:29" ht="11.45" customHeight="1" x14ac:dyDescent="0.25">
      <c r="B55" s="23" t="s">
        <v>15</v>
      </c>
    </row>
    <row r="57" spans="1:29" s="70" customFormat="1" ht="15" x14ac:dyDescent="0.25">
      <c r="A57" s="142"/>
      <c r="B57" s="143" t="s">
        <v>129</v>
      </c>
      <c r="C57" s="142" t="s">
        <v>101</v>
      </c>
      <c r="D57" s="142" t="s">
        <v>102</v>
      </c>
      <c r="E57" s="142" t="s">
        <v>103</v>
      </c>
      <c r="F57" s="142" t="s">
        <v>104</v>
      </c>
      <c r="G57" s="142" t="s">
        <v>105</v>
      </c>
      <c r="H57" s="142" t="s">
        <v>106</v>
      </c>
      <c r="I57" s="142" t="s">
        <v>107</v>
      </c>
      <c r="J57" s="142" t="s">
        <v>108</v>
      </c>
      <c r="K57" s="142" t="s">
        <v>109</v>
      </c>
      <c r="L57" s="142" t="s">
        <v>110</v>
      </c>
      <c r="M57" s="142" t="s">
        <v>111</v>
      </c>
      <c r="N57" s="142" t="s">
        <v>112</v>
      </c>
      <c r="O57" s="142" t="s">
        <v>113</v>
      </c>
      <c r="P57" s="142" t="s">
        <v>114</v>
      </c>
      <c r="Q57" s="142" t="s">
        <v>115</v>
      </c>
      <c r="R57" s="142" t="s">
        <v>116</v>
      </c>
      <c r="S57" s="142" t="s">
        <v>117</v>
      </c>
      <c r="T57" s="142" t="s">
        <v>118</v>
      </c>
      <c r="U57" s="142" t="s">
        <v>119</v>
      </c>
      <c r="V57" s="142" t="s">
        <v>120</v>
      </c>
      <c r="W57" s="142" t="s">
        <v>121</v>
      </c>
      <c r="X57" s="142" t="s">
        <v>122</v>
      </c>
      <c r="Y57" s="142" t="s">
        <v>123</v>
      </c>
      <c r="Z57" s="142" t="s">
        <v>124</v>
      </c>
      <c r="AA57" s="142" t="s">
        <v>125</v>
      </c>
      <c r="AB57" s="142" t="s">
        <v>196</v>
      </c>
      <c r="AC57" s="142" t="s">
        <v>200</v>
      </c>
    </row>
    <row r="58" spans="1:29" ht="11.45" customHeight="1" x14ac:dyDescent="0.25">
      <c r="B58" s="27" t="s">
        <v>130</v>
      </c>
      <c r="C58" s="8" t="s">
        <v>131</v>
      </c>
      <c r="D58" s="8" t="s">
        <v>131</v>
      </c>
      <c r="E58" s="8" t="s">
        <v>131</v>
      </c>
      <c r="F58" s="8" t="s">
        <v>131</v>
      </c>
      <c r="G58" s="8" t="s">
        <v>131</v>
      </c>
      <c r="H58" s="8" t="s">
        <v>131</v>
      </c>
      <c r="I58" s="8" t="s">
        <v>131</v>
      </c>
      <c r="J58" s="8" t="s">
        <v>131</v>
      </c>
      <c r="K58" s="8" t="s">
        <v>131</v>
      </c>
      <c r="L58" s="8" t="s">
        <v>131</v>
      </c>
      <c r="M58" s="8" t="s">
        <v>131</v>
      </c>
      <c r="N58" s="8" t="s">
        <v>131</v>
      </c>
      <c r="O58" s="8" t="s">
        <v>131</v>
      </c>
      <c r="P58" s="8" t="s">
        <v>131</v>
      </c>
      <c r="Q58" s="8" t="s">
        <v>131</v>
      </c>
      <c r="R58" s="8" t="s">
        <v>131</v>
      </c>
      <c r="S58" s="8" t="s">
        <v>131</v>
      </c>
      <c r="T58" s="8" t="s">
        <v>131</v>
      </c>
      <c r="U58" s="8" t="s">
        <v>131</v>
      </c>
      <c r="V58" s="8" t="s">
        <v>131</v>
      </c>
      <c r="W58" s="8" t="s">
        <v>131</v>
      </c>
      <c r="X58" s="8" t="s">
        <v>131</v>
      </c>
      <c r="Y58" s="8" t="s">
        <v>131</v>
      </c>
      <c r="Z58" s="8" t="s">
        <v>131</v>
      </c>
      <c r="AA58" s="8" t="s">
        <v>131</v>
      </c>
      <c r="AB58" s="8" t="s">
        <v>131</v>
      </c>
      <c r="AC58" s="8" t="s">
        <v>131</v>
      </c>
    </row>
    <row r="59" spans="1:29" ht="11.45" customHeight="1" x14ac:dyDescent="0.25">
      <c r="B59" s="22" t="s">
        <v>42</v>
      </c>
      <c r="C59" s="17">
        <f>'commerce transport'!C57+'information communication'!C57+'activites financieres'!C57+'services aux entreprises'!C57+'services pr. non marchands'!C57+'services aux ménages'!C58</f>
        <v>192327732</v>
      </c>
      <c r="D59" s="66">
        <f>'commerce transport'!D57+'information communication'!D57+'activites financieres'!D57+'services aux entreprises'!D57+'services pr. non marchands'!D57+'services aux ménages'!D58</f>
        <v>195865988</v>
      </c>
      <c r="E59" s="66">
        <f>'commerce transport'!E57+'information communication'!E57+'activites financieres'!E57+'services aux entreprises'!E57+'services pr. non marchands'!E57+'services aux ménages'!E58</f>
        <v>196863897</v>
      </c>
      <c r="F59" s="66">
        <f>'commerce transport'!F57+'information communication'!F57+'activites financieres'!F57+'services aux entreprises'!F57+'services pr. non marchands'!F57+'services aux ménages'!F58</f>
        <v>198150289</v>
      </c>
      <c r="G59" s="66">
        <f>'commerce transport'!G57+'information communication'!G57+'activites financieres'!G57+'services aux entreprises'!G57+'services pr. non marchands'!G57+'services aux ménages'!G58</f>
        <v>199591520</v>
      </c>
      <c r="H59" s="66">
        <f>'commerce transport'!H57+'information communication'!H57+'activites financieres'!H57+'services aux entreprises'!H57+'services pr. non marchands'!H57+'services aux ménages'!H58</f>
        <v>203437420</v>
      </c>
      <c r="I59" s="66">
        <f>'commerce transport'!I57+'information communication'!I57+'activites financieres'!I57+'services aux entreprises'!I57+'services pr. non marchands'!I57+'services aux ménages'!I58</f>
        <v>205851545</v>
      </c>
      <c r="J59" s="66">
        <f>'commerce transport'!J57+'information communication'!J57+'activites financieres'!J57+'services aux entreprises'!J57+'services pr. non marchands'!J57+'services aux ménages'!J58</f>
        <v>211138084</v>
      </c>
      <c r="K59" s="66">
        <f>'commerce transport'!K57+'information communication'!K57+'activites financieres'!K57+'services aux entreprises'!K57+'services pr. non marchands'!K57+'services aux ménages'!K58</f>
        <v>216645241</v>
      </c>
      <c r="L59" s="66">
        <f>'commerce transport'!L57+'information communication'!L57+'activites financieres'!L57+'services aux entreprises'!L57+'services pr. non marchands'!L57+'services aux ménages'!L58</f>
        <v>220111039</v>
      </c>
      <c r="M59" s="66">
        <f>'commerce transport'!M57+'information communication'!M57+'activites financieres'!M57+'services aux entreprises'!M57+'services pr. non marchands'!M57+'services aux ménages'!M58</f>
        <v>217700725</v>
      </c>
      <c r="N59" s="66">
        <f>'commerce transport'!N57+'information communication'!N57+'activites financieres'!N57+'services aux entreprises'!N57+'services pr. non marchands'!N57+'services aux ménages'!N58</f>
        <v>218324734</v>
      </c>
      <c r="O59" s="66">
        <f>'commerce transport'!O57+'information communication'!O57+'activites financieres'!O57+'services aux entreprises'!O57+'services pr. non marchands'!O57+'services aux ménages'!O58</f>
        <v>219317081</v>
      </c>
      <c r="P59" s="66">
        <f>'commerce transport'!P57+'information communication'!P57+'activites financieres'!P57+'services aux entreprises'!P57+'services pr. non marchands'!P57+'services aux ménages'!P58</f>
        <v>218097464</v>
      </c>
      <c r="Q59" s="66">
        <f>'commerce transport'!Q57+'information communication'!Q57+'activites financieres'!Q57+'services aux entreprises'!Q57+'services pr. non marchands'!Q57+'services aux ménages'!Q58</f>
        <v>217187998</v>
      </c>
      <c r="R59" s="66">
        <f>'commerce transport'!R57+'information communication'!R57+'activites financieres'!R57+'services aux entreprises'!R57+'services pr. non marchands'!R57+'services aux ménages'!R58</f>
        <v>220018084</v>
      </c>
      <c r="S59" s="66">
        <f>'commerce transport'!S57+'information communication'!S57+'activites financieres'!S57+'services aux entreprises'!S57+'services pr. non marchands'!S57+'services aux ménages'!S58</f>
        <v>223169558</v>
      </c>
      <c r="T59" s="66">
        <f>'commerce transport'!T57+'information communication'!T57+'activites financieres'!T57+'services aux entreprises'!T57+'services pr. non marchands'!T57+'services aux ménages'!T58</f>
        <v>227617500</v>
      </c>
      <c r="U59" s="66">
        <f>'commerce transport'!U57+'information communication'!U57+'activites financieres'!U57+'services aux entreprises'!U57+'services pr. non marchands'!U57+'services aux ménages'!U58</f>
        <v>230437393</v>
      </c>
      <c r="V59" s="66">
        <f>'commerce transport'!V57+'information communication'!V57+'activites financieres'!V57+'services aux entreprises'!V57+'services pr. non marchands'!V57+'services aux ménages'!V58</f>
        <v>233861314</v>
      </c>
      <c r="W59" s="66">
        <f>'commerce transport'!W57+'information communication'!W57+'activites financieres'!W57+'services aux entreprises'!W57+'services pr. non marchands'!W57+'services aux ménages'!W58</f>
        <v>237020204</v>
      </c>
      <c r="X59" s="66">
        <f>'commerce transport'!X57+'information communication'!X57+'activites financieres'!X57+'services aux entreprises'!X57+'services pr. non marchands'!X57+'services aux ménages'!X58</f>
        <v>219484287</v>
      </c>
      <c r="Y59" s="66">
        <f>'commerce transport'!Y57+'information communication'!Y57+'activites financieres'!Y57+'services aux entreprises'!Y57+'services pr. non marchands'!Y57+'services aux ménages'!Y58</f>
        <v>233056221</v>
      </c>
      <c r="Z59" s="66">
        <f>'commerce transport'!Z57+'information communication'!Z57+'activites financieres'!Z57+'services aux entreprises'!Z57+'services pr. non marchands'!Z57+'services aux ménages'!Z58</f>
        <v>242185143</v>
      </c>
      <c r="AA59" s="66">
        <f>'commerce transport'!AA57+'information communication'!AA57+'activites financieres'!AA57+'services aux entreprises'!AA57+'services pr. non marchands'!AA57+'services aux ménages'!AA58</f>
        <v>246608446</v>
      </c>
      <c r="AB59" s="66">
        <f>'commerce transport'!AB57+'information communication'!AB57+'activites financieres'!AB57+'services aux entreprises'!AB57+'services pr. non marchands'!AB57+'services aux ménages'!AB58</f>
        <v>250000921</v>
      </c>
      <c r="AC59" s="66">
        <f>'commerce transport'!AC57+'information communication'!AC57+'activites financieres'!AC57+'services aux entreprises'!AC57+'services pr. non marchands'!AC57+'services aux ménages'!AC58</f>
        <v>251505502</v>
      </c>
    </row>
    <row r="60" spans="1:29" ht="11.45" customHeight="1" x14ac:dyDescent="0.25">
      <c r="B60" s="22" t="s">
        <v>43</v>
      </c>
      <c r="C60" s="66">
        <f>'commerce transport'!C58+'information communication'!C58+'activites financieres'!C58+'services aux entreprises'!C58+'services pr. non marchands'!C58+'services aux ménages'!C59</f>
        <v>154610979</v>
      </c>
      <c r="D60" s="66">
        <f>'commerce transport'!D58+'information communication'!D58+'activites financieres'!D58+'services aux entreprises'!D58+'services pr. non marchands'!D58+'services aux ménages'!D59</f>
        <v>157446924</v>
      </c>
      <c r="E60" s="66">
        <f>'commerce transport'!E58+'information communication'!E58+'activites financieres'!E58+'services aux entreprises'!E58+'services pr. non marchands'!E58+'services aux ménages'!E59</f>
        <v>159481333</v>
      </c>
      <c r="F60" s="66">
        <f>'commerce transport'!F58+'information communication'!F58+'activites financieres'!F58+'services aux entreprises'!F58+'services pr. non marchands'!F58+'services aux ménages'!F59</f>
        <v>160628766</v>
      </c>
      <c r="G60" s="66">
        <f>'commerce transport'!G58+'information communication'!G58+'activites financieres'!G58+'services aux entreprises'!G58+'services pr. non marchands'!G58+'services aux ménages'!G59</f>
        <v>161874771</v>
      </c>
      <c r="H60" s="66">
        <f>'commerce transport'!H58+'information communication'!H58+'activites financieres'!H58+'services aux entreprises'!H58+'services pr. non marchands'!H58+'services aux ménages'!H59</f>
        <v>164843054</v>
      </c>
      <c r="I60" s="66">
        <f>'commerce transport'!I58+'information communication'!I58+'activites financieres'!I58+'services aux entreprises'!I58+'services pr. non marchands'!I58+'services aux ménages'!I59</f>
        <v>166971603</v>
      </c>
      <c r="J60" s="66">
        <f>'commerce transport'!J58+'information communication'!J58+'activites financieres'!J58+'services aux entreprises'!J58+'services pr. non marchands'!J58+'services aux ménages'!J59</f>
        <v>170962682</v>
      </c>
      <c r="K60" s="66">
        <f>'commerce transport'!K58+'information communication'!K58+'activites financieres'!K58+'services aux entreprises'!K58+'services pr. non marchands'!K58+'services aux ménages'!K59</f>
        <v>175338950</v>
      </c>
      <c r="L60" s="66">
        <f>'commerce transport'!L58+'information communication'!L58+'activites financieres'!L58+'services aux entreprises'!L58+'services pr. non marchands'!L58+'services aux ménages'!L59</f>
        <v>178022548</v>
      </c>
      <c r="M60" s="66">
        <f>'commerce transport'!M58+'information communication'!M58+'activites financieres'!M58+'services aux entreprises'!M58+'services pr. non marchands'!M58+'services aux ménages'!M59</f>
        <v>175467008</v>
      </c>
      <c r="N60" s="66">
        <f>'commerce transport'!N58+'information communication'!N58+'activites financieres'!N58+'services aux entreprises'!N58+'services pr. non marchands'!N58+'services aux ménages'!N59</f>
        <v>176210463</v>
      </c>
      <c r="O60" s="66">
        <f>'commerce transport'!O58+'information communication'!O58+'activites financieres'!O58+'services aux entreprises'!O58+'services pr. non marchands'!O58+'services aux ménages'!O59</f>
        <v>177001217</v>
      </c>
      <c r="P60" s="66">
        <f>'commerce transport'!P58+'information communication'!P58+'activites financieres'!P58+'services aux entreprises'!P58+'services pr. non marchands'!P58+'services aux ménages'!P59</f>
        <v>175769386</v>
      </c>
      <c r="Q60" s="66">
        <f>'commerce transport'!Q58+'information communication'!Q58+'activites financieres'!Q58+'services aux entreprises'!Q58+'services pr. non marchands'!Q58+'services aux ménages'!Q59</f>
        <v>174617648</v>
      </c>
      <c r="R60" s="66">
        <f>'commerce transport'!R58+'information communication'!R58+'activites financieres'!R58+'services aux entreprises'!R58+'services pr. non marchands'!R58+'services aux ménages'!R59</f>
        <v>176418737</v>
      </c>
      <c r="S60" s="66">
        <f>'commerce transport'!S58+'information communication'!S58+'activites financieres'!S58+'services aux entreprises'!S58+'services pr. non marchands'!S58+'services aux ménages'!S59</f>
        <v>178527999</v>
      </c>
      <c r="T60" s="66">
        <f>'commerce transport'!T58+'information communication'!T58+'activites financieres'!T58+'services aux entreprises'!T58+'services pr. non marchands'!T58+'services aux ménages'!T59</f>
        <v>181944859</v>
      </c>
      <c r="U60" s="66">
        <f>'commerce transport'!U58+'information communication'!U58+'activites financieres'!U58+'services aux entreprises'!U58+'services pr. non marchands'!U58+'services aux ménages'!U59</f>
        <v>184242718</v>
      </c>
      <c r="V60" s="66">
        <f>'commerce transport'!V58+'information communication'!V58+'activites financieres'!V58+'services aux entreprises'!V58+'services pr. non marchands'!V58+'services aux ménages'!V59</f>
        <v>187394639</v>
      </c>
      <c r="W60" s="66">
        <f>'commerce transport'!W58+'information communication'!W58+'activites financieres'!W58+'services aux entreprises'!W58+'services pr. non marchands'!W58+'services aux ménages'!W59</f>
        <v>189456369</v>
      </c>
      <c r="X60" s="66">
        <f>'commerce transport'!X58+'information communication'!X58+'activites financieres'!X58+'services aux entreprises'!X58+'services pr. non marchands'!X58+'services aux ménages'!X59</f>
        <v>173293189</v>
      </c>
      <c r="Y60" s="66">
        <f>'commerce transport'!Y58+'information communication'!Y58+'activites financieres'!Y58+'services aux entreprises'!Y58+'services pr. non marchands'!Y58+'services aux ménages'!Y59</f>
        <v>184131318</v>
      </c>
      <c r="Z60" s="66">
        <f>'commerce transport'!Z58+'information communication'!Z58+'activites financieres'!Z58+'services aux entreprises'!Z58+'services pr. non marchands'!Z58+'services aux ménages'!Z59</f>
        <v>192235104</v>
      </c>
      <c r="AA60" s="66">
        <f>'commerce transport'!AA58+'information communication'!AA58+'activites financieres'!AA58+'services aux entreprises'!AA58+'services pr. non marchands'!AA58+'services aux ménages'!AA59</f>
        <v>196337221</v>
      </c>
      <c r="AB60" s="66">
        <f>'commerce transport'!AB58+'information communication'!AB58+'activites financieres'!AB58+'services aux entreprises'!AB58+'services pr. non marchands'!AB58+'services aux ménages'!AB59</f>
        <v>199043799</v>
      </c>
      <c r="AC60" s="66">
        <f>'commerce transport'!AC58+'information communication'!AC58+'activites financieres'!AC58+'services aux entreprises'!AC58+'services pr. non marchands'!AC58+'services aux ménages'!AC59</f>
        <v>200416821</v>
      </c>
    </row>
    <row r="61" spans="1:29" ht="11.45" customHeight="1" x14ac:dyDescent="0.25">
      <c r="B61" s="22" t="s">
        <v>44</v>
      </c>
      <c r="C61" s="66">
        <f>'commerce transport'!C59+'information communication'!C59+'activites financieres'!C59+'services aux entreprises'!C59+'services pr. non marchands'!C59+'services aux ménages'!C60</f>
        <v>4659883</v>
      </c>
      <c r="D61" s="66">
        <f>'commerce transport'!D59+'information communication'!D59+'activites financieres'!D59+'services aux entreprises'!D59+'services pr. non marchands'!D59+'services aux ménages'!D60</f>
        <v>4817952</v>
      </c>
      <c r="E61" s="66">
        <f>'commerce transport'!E59+'information communication'!E59+'activites financieres'!E59+'services aux entreprises'!E59+'services pr. non marchands'!E59+'services aux ménages'!E60</f>
        <v>4883011</v>
      </c>
      <c r="F61" s="66">
        <f>'commerce transport'!F59+'information communication'!F59+'activites financieres'!F59+'services aux entreprises'!F59+'services pr. non marchands'!F59+'services aux ménages'!F60</f>
        <v>4973708</v>
      </c>
      <c r="G61" s="66">
        <f>'commerce transport'!G59+'information communication'!G59+'activites financieres'!G59+'services aux entreprises'!G59+'services pr. non marchands'!G59+'services aux ménages'!G60</f>
        <v>5033867</v>
      </c>
      <c r="H61" s="66">
        <f>'commerce transport'!H59+'information communication'!H59+'activites financieres'!H59+'services aux entreprises'!H59+'services pr. non marchands'!H59+'services aux ménages'!H60</f>
        <v>5076791</v>
      </c>
      <c r="I61" s="66">
        <f>'commerce transport'!I59+'information communication'!I59+'activites financieres'!I59+'services aux entreprises'!I59+'services pr. non marchands'!I59+'services aux ménages'!I60</f>
        <v>5139432</v>
      </c>
      <c r="J61" s="66">
        <f>'commerce transport'!J59+'information communication'!J59+'activites financieres'!J59+'services aux entreprises'!J59+'services pr. non marchands'!J59+'services aux ménages'!J60</f>
        <v>5244978</v>
      </c>
      <c r="K61" s="66">
        <f>'commerce transport'!K59+'information communication'!K59+'activites financieres'!K59+'services aux entreprises'!K59+'services pr. non marchands'!K59+'services aux ménages'!K60</f>
        <v>5357377</v>
      </c>
      <c r="L61" s="66">
        <f>'commerce transport'!L59+'information communication'!L59+'activites financieres'!L59+'services aux entreprises'!L59+'services pr. non marchands'!L59+'services aux ménages'!L60</f>
        <v>5439666</v>
      </c>
      <c r="M61" s="66">
        <f>'commerce transport'!M59+'information communication'!M59+'activites financieres'!M59+'services aux entreprises'!M59+'services pr. non marchands'!M59+'services aux ménages'!M60</f>
        <v>5455099</v>
      </c>
      <c r="N61" s="66">
        <f>'commerce transport'!N59+'information communication'!N59+'activites financieres'!N59+'services aux entreprises'!N59+'services pr. non marchands'!N59+'services aux ménages'!N60</f>
        <v>5584077</v>
      </c>
      <c r="O61" s="66">
        <f>'commerce transport'!O59+'information communication'!O59+'activites financieres'!O59+'services aux entreprises'!O59+'services pr. non marchands'!O59+'services aux ménages'!O60</f>
        <v>5698114</v>
      </c>
      <c r="P61" s="66">
        <f>'commerce transport'!P59+'information communication'!P59+'activites financieres'!P59+'services aux entreprises'!P59+'services pr. non marchands'!P59+'services aux ménages'!P60</f>
        <v>5738264</v>
      </c>
      <c r="Q61" s="66">
        <f>'commerce transport'!Q59+'information communication'!Q59+'activites financieres'!Q59+'services aux entreprises'!Q59+'services pr. non marchands'!Q59+'services aux ménages'!Q60</f>
        <v>5747177</v>
      </c>
      <c r="R61" s="66">
        <f>'commerce transport'!R59+'information communication'!R59+'activites financieres'!R59+'services aux entreprises'!R59+'services pr. non marchands'!R59+'services aux ménages'!R60</f>
        <v>5769040</v>
      </c>
      <c r="S61" s="66">
        <f>'commerce transport'!S59+'information communication'!S59+'activites financieres'!S59+'services aux entreprises'!S59+'services pr. non marchands'!S59+'services aux ménages'!S60</f>
        <v>5823816</v>
      </c>
      <c r="T61" s="66">
        <f>'commerce transport'!T59+'information communication'!T59+'activites financieres'!T59+'services aux entreprises'!T59+'services pr. non marchands'!T59+'services aux ménages'!T60</f>
        <v>5898416</v>
      </c>
      <c r="U61" s="66">
        <f>'commerce transport'!U59+'information communication'!U59+'activites financieres'!U59+'services aux entreprises'!U59+'services pr. non marchands'!U59+'services aux ménages'!U60</f>
        <v>6003392</v>
      </c>
      <c r="V61" s="66">
        <f>'commerce transport'!V59+'information communication'!V59+'activites financieres'!V59+'services aux entreprises'!V59+'services pr. non marchands'!V59+'services aux ménages'!V60</f>
        <v>6106457</v>
      </c>
      <c r="W61" s="66">
        <f>'commerce transport'!W59+'information communication'!W59+'activites financieres'!W59+'services aux entreprises'!W59+'services pr. non marchands'!W59+'services aux ménages'!W60</f>
        <v>6213818</v>
      </c>
      <c r="X61" s="66">
        <f>'commerce transport'!X59+'information communication'!X59+'activites financieres'!X59+'services aux entreprises'!X59+'services pr. non marchands'!X59+'services aux ménages'!X60</f>
        <v>5674488</v>
      </c>
      <c r="Y61" s="66">
        <f>'commerce transport'!Y59+'information communication'!Y59+'activites financieres'!Y59+'services aux entreprises'!Y59+'services pr. non marchands'!Y59+'services aux ménages'!Y60</f>
        <v>6151594</v>
      </c>
      <c r="Z61" s="66">
        <f>'commerce transport'!Z59+'information communication'!Z59+'activites financieres'!Z59+'services aux entreprises'!Z59+'services pr. non marchands'!Z59+'services aux ménages'!Z60</f>
        <v>6457658</v>
      </c>
      <c r="AA61" s="66">
        <f>'commerce transport'!AA59+'information communication'!AA59+'activites financieres'!AA59+'services aux entreprises'!AA59+'services pr. non marchands'!AA59+'services aux ménages'!AA60</f>
        <v>6525748</v>
      </c>
      <c r="AB61" s="66">
        <f>'commerce transport'!AB59+'information communication'!AB59+'activites financieres'!AB59+'services aux entreprises'!AB59+'services pr. non marchands'!AB59+'services aux ménages'!AB60</f>
        <v>6528566</v>
      </c>
      <c r="AC61" s="66" t="e">
        <f>'commerce transport'!AC59+'information communication'!AC59+'activites financieres'!AC59+'services aux entreprises'!AC59+'services pr. non marchands'!AC59+'services aux ménages'!AC60</f>
        <v>#VALUE!</v>
      </c>
    </row>
    <row r="62" spans="1:29" ht="11.45" customHeight="1" x14ac:dyDescent="0.25">
      <c r="B62" s="22" t="s">
        <v>45</v>
      </c>
      <c r="C62" s="66">
        <f>'commerce transport'!C60+'information communication'!C60+'activites financieres'!C60+'services aux entreprises'!C60+'services pr. non marchands'!C60+'services aux ménages'!C61</f>
        <v>2809130</v>
      </c>
      <c r="D62" s="66">
        <f>'commerce transport'!D60+'information communication'!D60+'activites financieres'!D60+'services aux entreprises'!D60+'services pr. non marchands'!D60+'services aux ménages'!D61</f>
        <v>2654905</v>
      </c>
      <c r="E62" s="66">
        <f>'commerce transport'!E60+'information communication'!E60+'activites financieres'!E60+'services aux entreprises'!E60+'services pr. non marchands'!E60+'services aux ménages'!E61</f>
        <v>2718098</v>
      </c>
      <c r="F62" s="66">
        <f>'commerce transport'!F60+'information communication'!F60+'activites financieres'!F60+'services aux entreprises'!F60+'services pr. non marchands'!F60+'services aux ménages'!F61</f>
        <v>2708276</v>
      </c>
      <c r="G62" s="66">
        <f>'commerce transport'!G60+'information communication'!G60+'activites financieres'!G60+'services aux entreprises'!G60+'services pr. non marchands'!G60+'services aux ménages'!G61</f>
        <v>2803798</v>
      </c>
      <c r="H62" s="66">
        <f>'commerce transport'!H60+'information communication'!H60+'activites financieres'!H60+'services aux entreprises'!H60+'services pr. non marchands'!H60+'services aux ménages'!H61</f>
        <v>2947202</v>
      </c>
      <c r="I62" s="66">
        <f>'commerce transport'!I60+'information communication'!I60+'activites financieres'!I60+'services aux entreprises'!I60+'services pr. non marchands'!I60+'services aux ménages'!I61</f>
        <v>3019797</v>
      </c>
      <c r="J62" s="66">
        <f>'commerce transport'!J60+'information communication'!J60+'activites financieres'!J60+'services aux entreprises'!J60+'services pr. non marchands'!J60+'services aux ménages'!J61</f>
        <v>3100360</v>
      </c>
      <c r="K62" s="66">
        <f>'commerce transport'!K60+'information communication'!K60+'activites financieres'!K60+'services aux entreprises'!K60+'services pr. non marchands'!K60+'services aux ménages'!K61</f>
        <v>3208829</v>
      </c>
      <c r="L62" s="66">
        <f>'commerce transport'!L60+'information communication'!L60+'activites financieres'!L60+'services aux entreprises'!L60+'services pr. non marchands'!L60+'services aux ménages'!L61</f>
        <v>3265131</v>
      </c>
      <c r="M62" s="66">
        <f>'commerce transport'!M60+'information communication'!M60+'activites financieres'!M60+'services aux entreprises'!M60+'services pr. non marchands'!M60+'services aux ménages'!M61</f>
        <v>3259279</v>
      </c>
      <c r="N62" s="66">
        <f>'commerce transport'!N60+'information communication'!N60+'activites financieres'!N60+'services aux entreprises'!N60+'services pr. non marchands'!N60+'services aux ménages'!N61</f>
        <v>3215637</v>
      </c>
      <c r="O62" s="66">
        <f>'commerce transport'!O60+'information communication'!O60+'activites financieres'!O60+'services aux entreprises'!O60+'services pr. non marchands'!O60+'services aux ménages'!O61</f>
        <v>3172139</v>
      </c>
      <c r="P62" s="66">
        <f>'commerce transport'!P60+'information communication'!P60+'activites financieres'!P60+'services aux entreprises'!P60+'services pr. non marchands'!P60+'services aux ménages'!P61</f>
        <v>3139712</v>
      </c>
      <c r="Q62" s="66">
        <f>'commerce transport'!Q60+'information communication'!Q60+'activites financieres'!Q60+'services aux entreprises'!Q60+'services pr. non marchands'!Q60+'services aux ménages'!Q61</f>
        <v>3151091</v>
      </c>
      <c r="R62" s="66">
        <f>'commerce transport'!R60+'information communication'!R60+'activites financieres'!R60+'services aux entreprises'!R60+'services pr. non marchands'!R60+'services aux ménages'!R61</f>
        <v>3151591</v>
      </c>
      <c r="S62" s="66">
        <f>'commerce transport'!S60+'information communication'!S60+'activites financieres'!S60+'services aux entreprises'!S60+'services pr. non marchands'!S60+'services aux ménages'!S61</f>
        <v>3170379</v>
      </c>
      <c r="T62" s="66">
        <f>'commerce transport'!T60+'information communication'!T60+'activites financieres'!T60+'services aux entreprises'!T60+'services pr. non marchands'!T60+'services aux ménages'!T61</f>
        <v>3233656</v>
      </c>
      <c r="U62" s="66">
        <f>'commerce transport'!U60+'information communication'!U60+'activites financieres'!U60+'services aux entreprises'!U60+'services pr. non marchands'!U60+'services aux ménages'!U61</f>
        <v>3261556</v>
      </c>
      <c r="V62" s="66">
        <f>'commerce transport'!V60+'information communication'!V60+'activites financieres'!V60+'services aux entreprises'!V60+'services pr. non marchands'!V60+'services aux ménages'!V61</f>
        <v>3300947</v>
      </c>
      <c r="W62" s="66">
        <f>'commerce transport'!W60+'information communication'!W60+'activites financieres'!W60+'services aux entreprises'!W60+'services pr. non marchands'!W60+'services aux ménages'!W61</f>
        <v>3316272</v>
      </c>
      <c r="X62" s="66">
        <f>'commerce transport'!X60+'information communication'!X60+'activites financieres'!X60+'services aux entreprises'!X60+'services pr. non marchands'!X60+'services aux ménages'!X61</f>
        <v>3173742</v>
      </c>
      <c r="Y62" s="66">
        <f>'commerce transport'!Y60+'information communication'!Y60+'activites financieres'!Y60+'services aux entreprises'!Y60+'services pr. non marchands'!Y60+'services aux ménages'!Y61</f>
        <v>3259962</v>
      </c>
      <c r="Z62" s="66">
        <f>'commerce transport'!Z60+'information communication'!Z60+'activites financieres'!Z60+'services aux entreprises'!Z60+'services pr. non marchands'!Z60+'services aux ménages'!Z61</f>
        <v>3348954</v>
      </c>
      <c r="AA62" s="66">
        <f>'commerce transport'!AA60+'information communication'!AA60+'activites financieres'!AA60+'services aux entreprises'!AA60+'services pr. non marchands'!AA60+'services aux ménages'!AA61</f>
        <v>3532342</v>
      </c>
      <c r="AB62" s="66">
        <f>'commerce transport'!AB60+'information communication'!AB60+'activites financieres'!AB60+'services aux entreprises'!AB60+'services pr. non marchands'!AB60+'services aux ménages'!AB61</f>
        <v>3554964</v>
      </c>
      <c r="AC62" s="66">
        <f>'commerce transport'!AC60+'information communication'!AC60+'activites financieres'!AC60+'services aux entreprises'!AC60+'services pr. non marchands'!AC60+'services aux ménages'!AC61</f>
        <v>3653922</v>
      </c>
    </row>
    <row r="63" spans="1:29" ht="11.45" customHeight="1" x14ac:dyDescent="0.25">
      <c r="B63" s="22" t="s">
        <v>46</v>
      </c>
      <c r="C63" s="66">
        <f>'commerce transport'!C61+'information communication'!C61+'activites financieres'!C61+'services aux entreprises'!C61+'services pr. non marchands'!C61+'services aux ménages'!C62</f>
        <v>5009023</v>
      </c>
      <c r="D63" s="66">
        <f>'commerce transport'!D61+'information communication'!D61+'activites financieres'!D61+'services aux entreprises'!D61+'services pr. non marchands'!D61+'services aux ménages'!D62</f>
        <v>5070806</v>
      </c>
      <c r="E63" s="66">
        <f>'commerce transport'!E61+'information communication'!E61+'activites financieres'!E61+'services aux entreprises'!E61+'services pr. non marchands'!E61+'services aux ménages'!E62</f>
        <v>4851563</v>
      </c>
      <c r="F63" s="66">
        <f>'commerce transport'!F61+'information communication'!F61+'activites financieres'!F61+'services aux entreprises'!F61+'services pr. non marchands'!F61+'services aux ménages'!F62</f>
        <v>4905075</v>
      </c>
      <c r="G63" s="66">
        <f>'commerce transport'!G61+'information communication'!G61+'activites financieres'!G61+'services aux entreprises'!G61+'services pr. non marchands'!G61+'services aux ménages'!G62</f>
        <v>4882980</v>
      </c>
      <c r="H63" s="66">
        <f>'commerce transport'!H61+'information communication'!H61+'activites financieres'!H61+'services aux entreprises'!H61+'services pr. non marchands'!H61+'services aux ménages'!H62</f>
        <v>4886585</v>
      </c>
      <c r="I63" s="66">
        <f>'commerce transport'!I61+'information communication'!I61+'activites financieres'!I61+'services aux entreprises'!I61+'services pr. non marchands'!I61+'services aux ménages'!I62</f>
        <v>4909284</v>
      </c>
      <c r="J63" s="66">
        <f>'commerce transport'!J61+'information communication'!J61+'activites financieres'!J61+'services aux entreprises'!J61+'services pr. non marchands'!J61+'services aux ménages'!J62</f>
        <v>4986893</v>
      </c>
      <c r="K63" s="66">
        <f>'commerce transport'!K61+'information communication'!K61+'activites financieres'!K61+'services aux entreprises'!K61+'services pr. non marchands'!K61+'services aux ménages'!K62</f>
        <v>5050401</v>
      </c>
      <c r="L63" s="66">
        <f>'commerce transport'!L61+'information communication'!L61+'activites financieres'!L61+'services aux entreprises'!L61+'services pr. non marchands'!L61+'services aux ménages'!L62</f>
        <v>5261727</v>
      </c>
      <c r="M63" s="66">
        <f>'commerce transport'!M61+'information communication'!M61+'activites financieres'!M61+'services aux entreprises'!M61+'services pr. non marchands'!M61+'services aux ménages'!M62</f>
        <v>5253577</v>
      </c>
      <c r="N63" s="66">
        <f>'commerce transport'!N61+'information communication'!N61+'activites financieres'!N61+'services aux entreprises'!N61+'services pr. non marchands'!N61+'services aux ménages'!N62</f>
        <v>5255950</v>
      </c>
      <c r="O63" s="66">
        <f>'commerce transport'!O61+'information communication'!O61+'activites financieres'!O61+'services aux entreprises'!O61+'services pr. non marchands'!O61+'services aux ménages'!O62</f>
        <v>5224653</v>
      </c>
      <c r="P63" s="66">
        <f>'commerce transport'!P61+'information communication'!P61+'activites financieres'!P61+'services aux entreprises'!P61+'services pr. non marchands'!P61+'services aux ménages'!P62</f>
        <v>5173662</v>
      </c>
      <c r="Q63" s="66">
        <f>'commerce transport'!Q61+'information communication'!Q61+'activites financieres'!Q61+'services aux entreprises'!Q61+'services pr. non marchands'!Q61+'services aux ménages'!Q62</f>
        <v>5169954</v>
      </c>
      <c r="R63" s="66">
        <f>'commerce transport'!R61+'information communication'!R61+'activites financieres'!R61+'services aux entreprises'!R61+'services pr. non marchands'!R61+'services aux ménages'!R62</f>
        <v>5255723</v>
      </c>
      <c r="S63" s="66">
        <f>'commerce transport'!S61+'information communication'!S61+'activites financieres'!S61+'services aux entreprises'!S61+'services pr. non marchands'!S61+'services aux ménages'!S62</f>
        <v>5239458</v>
      </c>
      <c r="T63" s="66">
        <f>'commerce transport'!T61+'information communication'!T61+'activites financieres'!T61+'services aux entreprises'!T61+'services pr. non marchands'!T61+'services aux ménages'!T62</f>
        <v>5410698</v>
      </c>
      <c r="U63" s="66">
        <f>'commerce transport'!U61+'information communication'!U61+'activites financieres'!U61+'services aux entreprises'!U61+'services pr. non marchands'!U61+'services aux ménages'!U62</f>
        <v>5532966</v>
      </c>
      <c r="V63" s="66">
        <f>'commerce transport'!V61+'information communication'!V61+'activites financieres'!V61+'services aux entreprises'!V61+'services pr. non marchands'!V61+'services aux ménages'!V62</f>
        <v>5641205</v>
      </c>
      <c r="W63" s="66">
        <f>'commerce transport'!W61+'information communication'!W61+'activites financieres'!W61+'services aux entreprises'!W61+'services pr. non marchands'!W61+'services aux ménages'!W62</f>
        <v>5704590</v>
      </c>
      <c r="X63" s="66">
        <f>'commerce transport'!X61+'information communication'!X61+'activites financieres'!X61+'services aux entreprises'!X61+'services pr. non marchands'!X61+'services aux ménages'!X62</f>
        <v>5233590</v>
      </c>
      <c r="Y63" s="66">
        <f>'commerce transport'!Y61+'information communication'!Y61+'activites financieres'!Y61+'services aux entreprises'!Y61+'services pr. non marchands'!Y61+'services aux ménages'!Y62</f>
        <v>5462069</v>
      </c>
      <c r="Z63" s="66">
        <f>'commerce transport'!Z61+'information communication'!Z61+'activites financieres'!Z61+'services aux entreprises'!Z61+'services pr. non marchands'!Z61+'services aux ménages'!Z62</f>
        <v>5750875</v>
      </c>
      <c r="AA63" s="66">
        <f>'commerce transport'!AA61+'information communication'!AA61+'activites financieres'!AA61+'services aux entreprises'!AA61+'services pr. non marchands'!AA61+'services aux ménages'!AA62</f>
        <v>5893983</v>
      </c>
      <c r="AB63" s="66">
        <f>'commerce transport'!AB61+'information communication'!AB61+'activites financieres'!AB61+'services aux entreprises'!AB61+'services pr. non marchands'!AB61+'services aux ménages'!AB62</f>
        <v>6034702</v>
      </c>
      <c r="AC63" s="66">
        <f>'commerce transport'!AC61+'information communication'!AC61+'activites financieres'!AC61+'services aux entreprises'!AC61+'services pr. non marchands'!AC61+'services aux ménages'!AC62</f>
        <v>6173161</v>
      </c>
    </row>
    <row r="64" spans="1:29" ht="11.45" customHeight="1" x14ac:dyDescent="0.25">
      <c r="B64" s="22" t="s">
        <v>47</v>
      </c>
      <c r="C64" s="66">
        <f>'commerce transport'!C62+'information communication'!C62+'activites financieres'!C62+'services aux entreprises'!C62+'services pr. non marchands'!C62+'services aux ménages'!C63</f>
        <v>2773384</v>
      </c>
      <c r="D64" s="66">
        <f>'commerce transport'!D62+'information communication'!D62+'activites financieres'!D62+'services aux entreprises'!D62+'services pr. non marchands'!D62+'services aux ménages'!D63</f>
        <v>2813757</v>
      </c>
      <c r="E64" s="66">
        <f>'commerce transport'!E62+'information communication'!E62+'activites financieres'!E62+'services aux entreprises'!E62+'services pr. non marchands'!E62+'services aux ménages'!E63</f>
        <v>2863069</v>
      </c>
      <c r="F64" s="66">
        <f>'commerce transport'!F62+'information communication'!F62+'activites financieres'!F62+'services aux entreprises'!F62+'services pr. non marchands'!F62+'services aux ménages'!F63</f>
        <v>2870853</v>
      </c>
      <c r="G64" s="66">
        <f>'commerce transport'!G62+'information communication'!G62+'activites financieres'!G62+'services aux entreprises'!G62+'services pr. non marchands'!G62+'services aux ménages'!G63</f>
        <v>2884894</v>
      </c>
      <c r="H64" s="66">
        <f>'commerce transport'!H62+'information communication'!H62+'activites financieres'!H62+'services aux entreprises'!H62+'services pr. non marchands'!H62+'services aux ménages'!H63</f>
        <v>2883552</v>
      </c>
      <c r="I64" s="66">
        <f>'commerce transport'!I62+'information communication'!I62+'activites financieres'!I62+'services aux entreprises'!I62+'services pr. non marchands'!I62+'services aux ménages'!I63</f>
        <v>2925992</v>
      </c>
      <c r="J64" s="66">
        <f>'commerce transport'!J62+'information communication'!J62+'activites financieres'!J62+'services aux entreprises'!J62+'services pr. non marchands'!J62+'services aux ménages'!J63</f>
        <v>3024208</v>
      </c>
      <c r="K64" s="66">
        <f>'commerce transport'!K62+'information communication'!K62+'activites financieres'!K62+'services aux entreprises'!K62+'services pr. non marchands'!K62+'services aux ménages'!K63</f>
        <v>3049052</v>
      </c>
      <c r="L64" s="66">
        <f>'commerce transport'!L62+'information communication'!L62+'activites financieres'!L62+'services aux entreprises'!L62+'services pr. non marchands'!L62+'services aux ménages'!L63</f>
        <v>3107419</v>
      </c>
      <c r="M64" s="66">
        <f>'commerce transport'!M62+'information communication'!M62+'activites financieres'!M62+'services aux entreprises'!M62+'services pr. non marchands'!M62+'services aux ménages'!M63</f>
        <v>3056180</v>
      </c>
      <c r="N64" s="66">
        <f>'commerce transport'!N62+'information communication'!N62+'activites financieres'!N62+'services aux entreprises'!N62+'services pr. non marchands'!N62+'services aux ménages'!N63</f>
        <v>3033336</v>
      </c>
      <c r="O64" s="66">
        <f>'commerce transport'!O62+'information communication'!O62+'activites financieres'!O62+'services aux entreprises'!O62+'services pr. non marchands'!O62+'services aux ménages'!O63</f>
        <v>3053327</v>
      </c>
      <c r="P64" s="66">
        <f>'commerce transport'!P62+'information communication'!P62+'activites financieres'!P62+'services aux entreprises'!P62+'services pr. non marchands'!P62+'services aux ménages'!P63</f>
        <v>3006076</v>
      </c>
      <c r="Q64" s="66">
        <f>'commerce transport'!Q62+'information communication'!Q62+'activites financieres'!Q62+'services aux entreprises'!Q62+'services pr. non marchands'!Q62+'services aux ménages'!Q63</f>
        <v>3030510</v>
      </c>
      <c r="R64" s="66">
        <f>'commerce transport'!R62+'information communication'!R62+'activites financieres'!R62+'services aux entreprises'!R62+'services pr. non marchands'!R62+'services aux ménages'!R63</f>
        <v>3023745</v>
      </c>
      <c r="S64" s="66">
        <f>'commerce transport'!S62+'information communication'!S62+'activites financieres'!S62+'services aux entreprises'!S62+'services pr. non marchands'!S62+'services aux ménages'!S63</f>
        <v>3048296</v>
      </c>
      <c r="T64" s="66">
        <f>'commerce transport'!T62+'information communication'!T62+'activites financieres'!T62+'services aux entreprises'!T62+'services pr. non marchands'!T62+'services aux ménages'!T63</f>
        <v>3112396</v>
      </c>
      <c r="U64" s="66">
        <f>'commerce transport'!U62+'information communication'!U62+'activites financieres'!U62+'services aux entreprises'!U62+'services pr. non marchands'!U62+'services aux ménages'!U63</f>
        <v>3136028</v>
      </c>
      <c r="V64" s="66">
        <f>'commerce transport'!V62+'information communication'!V62+'activites financieres'!V62+'services aux entreprises'!V62+'services pr. non marchands'!V62+'services aux ménages'!V63</f>
        <v>3140488</v>
      </c>
      <c r="W64" s="66">
        <f>'commerce transport'!W62+'information communication'!W62+'activites financieres'!W62+'services aux entreprises'!W62+'services pr. non marchands'!W62+'services aux ménages'!W63</f>
        <v>3175241</v>
      </c>
      <c r="X64" s="66">
        <f>'commerce transport'!X62+'information communication'!X62+'activites financieres'!X62+'services aux entreprises'!X62+'services pr. non marchands'!X62+'services aux ménages'!X63</f>
        <v>3047082</v>
      </c>
      <c r="Y64" s="66">
        <f>'commerce transport'!Y62+'information communication'!Y62+'activites financieres'!Y62+'services aux entreprises'!Y62+'services pr. non marchands'!Y62+'services aux ménages'!Y63</f>
        <v>3243031</v>
      </c>
      <c r="Z64" s="66">
        <f>'commerce transport'!Z62+'information communication'!Z62+'activites financieres'!Z62+'services aux entreprises'!Z62+'services pr. non marchands'!Z62+'services aux ménages'!Z63</f>
        <v>3371266</v>
      </c>
      <c r="AA64" s="66">
        <f>'commerce transport'!AA62+'information communication'!AA62+'activites financieres'!AA62+'services aux entreprises'!AA62+'services pr. non marchands'!AA62+'services aux ménages'!AA63</f>
        <v>3383307</v>
      </c>
      <c r="AB64" s="66">
        <f>'commerce transport'!AB62+'information communication'!AB62+'activites financieres'!AB62+'services aux entreprises'!AB62+'services pr. non marchands'!AB62+'services aux ménages'!AB63</f>
        <v>3390218</v>
      </c>
      <c r="AC64" s="66">
        <f>'commerce transport'!AC62+'information communication'!AC62+'activites financieres'!AC62+'services aux entreprises'!AC62+'services pr. non marchands'!AC62+'services aux ménages'!AC63</f>
        <v>3418499</v>
      </c>
    </row>
    <row r="65" spans="2:29" ht="11.45" customHeight="1" x14ac:dyDescent="0.25">
      <c r="B65" s="22" t="s">
        <v>48</v>
      </c>
      <c r="C65" s="66">
        <f>'commerce transport'!C63+'information communication'!C63+'activites financieres'!C63+'services aux entreprises'!C63+'services pr. non marchands'!C63+'services aux ménages'!C64</f>
        <v>38303017</v>
      </c>
      <c r="D65" s="66">
        <f>'commerce transport'!D63+'information communication'!D63+'activites financieres'!D63+'services aux entreprises'!D63+'services pr. non marchands'!D63+'services aux ménages'!D64</f>
        <v>38871182</v>
      </c>
      <c r="E65" s="66">
        <f>'commerce transport'!E63+'information communication'!E63+'activites financieres'!E63+'services aux entreprises'!E63+'services pr. non marchands'!E63+'services aux ménages'!E64</f>
        <v>38973246</v>
      </c>
      <c r="F65" s="66">
        <f>'commerce transport'!F63+'information communication'!F63+'activites financieres'!F63+'services aux entreprises'!F63+'services pr. non marchands'!F63+'services aux ménages'!F64</f>
        <v>38928965</v>
      </c>
      <c r="G65" s="66">
        <f>'commerce transport'!G63+'information communication'!G63+'activites financieres'!G63+'services aux entreprises'!G63+'services pr. non marchands'!G63+'services aux ménages'!G64</f>
        <v>38654402</v>
      </c>
      <c r="H65" s="66">
        <f>'commerce transport'!H63+'information communication'!H63+'activites financieres'!H63+'services aux entreprises'!H63+'services pr. non marchands'!H63+'services aux ménages'!H64</f>
        <v>38972347</v>
      </c>
      <c r="I65" s="66">
        <f>'commerce transport'!I63+'information communication'!I63+'activites financieres'!I63+'services aux entreprises'!I63+'services pr. non marchands'!I63+'services aux ménages'!I64</f>
        <v>38996408</v>
      </c>
      <c r="J65" s="66">
        <f>'commerce transport'!J63+'information communication'!J63+'activites financieres'!J63+'services aux entreprises'!J63+'services pr. non marchands'!J63+'services aux ménages'!J64</f>
        <v>40160500</v>
      </c>
      <c r="K65" s="66">
        <f>'commerce transport'!K63+'information communication'!K63+'activites financieres'!K63+'services aux entreprises'!K63+'services pr. non marchands'!K63+'services aux ménages'!K64</f>
        <v>40931758</v>
      </c>
      <c r="L65" s="66">
        <f>'commerce transport'!L63+'information communication'!L63+'activites financieres'!L63+'services aux entreprises'!L63+'services pr. non marchands'!L63+'services aux ménages'!L64</f>
        <v>41259216</v>
      </c>
      <c r="M65" s="66">
        <f>'commerce transport'!M63+'information communication'!M63+'activites financieres'!M63+'services aux entreprises'!M63+'services pr. non marchands'!M63+'services aux ménages'!M64</f>
        <v>40754561</v>
      </c>
      <c r="N65" s="66">
        <f>'commerce transport'!N63+'information communication'!N63+'activites financieres'!N63+'services aux entreprises'!N63+'services pr. non marchands'!N63+'services aux ménages'!N64</f>
        <v>41547235</v>
      </c>
      <c r="O65" s="66">
        <f>'commerce transport'!O63+'information communication'!O63+'activites financieres'!O63+'services aux entreprises'!O63+'services pr. non marchands'!O63+'services aux ménages'!O64</f>
        <v>41869721</v>
      </c>
      <c r="P65" s="66">
        <f>'commerce transport'!P63+'information communication'!P63+'activites financieres'!P63+'services aux entreprises'!P63+'services pr. non marchands'!P63+'services aux ménages'!P64</f>
        <v>41773255</v>
      </c>
      <c r="Q65" s="66">
        <f>'commerce transport'!Q63+'information communication'!Q63+'activites financieres'!Q63+'services aux entreprises'!Q63+'services pr. non marchands'!Q63+'services aux ménages'!Q64</f>
        <v>41777240</v>
      </c>
      <c r="R65" s="66">
        <f>'commerce transport'!R63+'information communication'!R63+'activites financieres'!R63+'services aux entreprises'!R63+'services pr. non marchands'!R63+'services aux ménages'!R64</f>
        <v>42284206</v>
      </c>
      <c r="S65" s="66">
        <f>'commerce transport'!S63+'information communication'!S63+'activites financieres'!S63+'services aux entreprises'!S63+'services pr. non marchands'!S63+'services aux ménages'!S64</f>
        <v>42826452</v>
      </c>
      <c r="T65" s="66">
        <f>'commerce transport'!T63+'information communication'!T63+'activites financieres'!T63+'services aux entreprises'!T63+'services pr. non marchands'!T63+'services aux ménages'!T64</f>
        <v>43375682</v>
      </c>
      <c r="U65" s="66">
        <f>'commerce transport'!U63+'information communication'!U63+'activites financieres'!U63+'services aux entreprises'!U63+'services pr. non marchands'!U63+'services aux ménages'!U64</f>
        <v>43876387</v>
      </c>
      <c r="V65" s="66">
        <f>'commerce transport'!V63+'information communication'!V63+'activites financieres'!V63+'services aux entreprises'!V63+'services pr. non marchands'!V63+'services aux ménages'!V64</f>
        <v>44179191</v>
      </c>
      <c r="W65" s="66">
        <f>'commerce transport'!W63+'information communication'!W63+'activites financieres'!W63+'services aux entreprises'!W63+'services pr. non marchands'!W63+'services aux ménages'!W64</f>
        <v>44397641</v>
      </c>
      <c r="X65" s="66">
        <f>'commerce transport'!X63+'information communication'!X63+'activites financieres'!X63+'services aux entreprises'!X63+'services pr. non marchands'!X63+'services aux ménages'!X64</f>
        <v>42159222</v>
      </c>
      <c r="Y65" s="66">
        <f>'commerce transport'!Y63+'information communication'!Y63+'activites financieres'!Y63+'services aux entreprises'!Y63+'services pr. non marchands'!Y63+'services aux ménages'!Y64</f>
        <v>43171094</v>
      </c>
      <c r="Z65" s="66">
        <f>'commerce transport'!Z63+'information communication'!Z63+'activites financieres'!Z63+'services aux entreprises'!Z63+'services pr. non marchands'!Z63+'services aux ménages'!Z64</f>
        <v>44126191</v>
      </c>
      <c r="AA65" s="66">
        <f>'commerce transport'!AA63+'information communication'!AA63+'activites financieres'!AA63+'services aux entreprises'!AA63+'services pr. non marchands'!AA63+'services aux ménages'!AA64</f>
        <v>44395390</v>
      </c>
      <c r="AB65" s="66">
        <f>'commerce transport'!AB63+'information communication'!AB63+'activites financieres'!AB63+'services aux entreprises'!AB63+'services pr. non marchands'!AB63+'services aux ménages'!AB64</f>
        <v>44475599</v>
      </c>
      <c r="AC65" s="66">
        <f>'commerce transport'!AC63+'information communication'!AC63+'activites financieres'!AC63+'services aux entreprises'!AC63+'services pr. non marchands'!AC63+'services aux ménages'!AC64</f>
        <v>44636011</v>
      </c>
    </row>
    <row r="66" spans="2:29" ht="11.45" customHeight="1" x14ac:dyDescent="0.25">
      <c r="B66" s="22" t="s">
        <v>49</v>
      </c>
      <c r="C66" s="66">
        <f>'commerce transport'!C64+'information communication'!C64+'activites financieres'!C64+'services aux entreprises'!C64+'services pr. non marchands'!C64+'services aux ménages'!C65</f>
        <v>665974</v>
      </c>
      <c r="D66" s="66">
        <f>'commerce transport'!D64+'information communication'!D64+'activites financieres'!D64+'services aux entreprises'!D64+'services pr. non marchands'!D64+'services aux ménages'!D65</f>
        <v>672213</v>
      </c>
      <c r="E66" s="66">
        <f>'commerce transport'!E64+'information communication'!E64+'activites financieres'!E64+'services aux entreprises'!E64+'services pr. non marchands'!E64+'services aux ménages'!E65</f>
        <v>678567</v>
      </c>
      <c r="F66" s="66">
        <f>'commerce transport'!F64+'information communication'!F64+'activites financieres'!F64+'services aux entreprises'!F64+'services pr. non marchands'!F64+'services aux ménages'!F65</f>
        <v>683608</v>
      </c>
      <c r="G66" s="66">
        <f>'commerce transport'!G64+'information communication'!G64+'activites financieres'!G64+'services aux entreprises'!G64+'services pr. non marchands'!G64+'services aux ménages'!G65</f>
        <v>696272</v>
      </c>
      <c r="H66" s="66">
        <f>'commerce transport'!H64+'information communication'!H64+'activites financieres'!H64+'services aux entreprises'!H64+'services pr. non marchands'!H64+'services aux ménages'!H65</f>
        <v>688891</v>
      </c>
      <c r="I66" s="66">
        <f>'commerce transport'!I64+'information communication'!I64+'activites financieres'!I64+'services aux entreprises'!I64+'services pr. non marchands'!I64+'services aux ménages'!I65</f>
        <v>723195</v>
      </c>
      <c r="J66" s="66">
        <f>'commerce transport'!J64+'information communication'!J64+'activites financieres'!J64+'services aux entreprises'!J64+'services pr. non marchands'!J64+'services aux ménages'!J65</f>
        <v>769031</v>
      </c>
      <c r="K66" s="66">
        <f>'commerce transport'!K64+'information communication'!K64+'activites financieres'!K64+'services aux entreprises'!K64+'services pr. non marchands'!K64+'services aux ménages'!K65</f>
        <v>755320</v>
      </c>
      <c r="L66" s="66">
        <f>'commerce transport'!L64+'information communication'!L64+'activites financieres'!L64+'services aux entreprises'!L64+'services pr. non marchands'!L64+'services aux ménages'!L65</f>
        <v>752809</v>
      </c>
      <c r="M66" s="66">
        <f>'commerce transport'!M64+'information communication'!M64+'activites financieres'!M64+'services aux entreprises'!M64+'services pr. non marchands'!M64+'services aux ménages'!M65</f>
        <v>676693</v>
      </c>
      <c r="N66" s="66">
        <f>'commerce transport'!N64+'information communication'!N64+'activites financieres'!N64+'services aux entreprises'!N64+'services pr. non marchands'!N64+'services aux ménages'!N65</f>
        <v>661230</v>
      </c>
      <c r="O66" s="66">
        <f>'commerce transport'!O64+'information communication'!O64+'activites financieres'!O64+'services aux entreprises'!O64+'services pr. non marchands'!O64+'services aux ménages'!O65</f>
        <v>693158</v>
      </c>
      <c r="P66" s="66">
        <f>'commerce transport'!P64+'information communication'!P64+'activites financieres'!P64+'services aux entreprises'!P64+'services pr. non marchands'!P64+'services aux ménages'!P65</f>
        <v>706157</v>
      </c>
      <c r="Q66" s="66">
        <f>'commerce transport'!Q64+'information communication'!Q64+'activites financieres'!Q64+'services aux entreprises'!Q64+'services pr. non marchands'!Q64+'services aux ménages'!Q65</f>
        <v>718840</v>
      </c>
      <c r="R66" s="66">
        <f>'commerce transport'!R64+'information communication'!R64+'activites financieres'!R64+'services aux entreprises'!R64+'services pr. non marchands'!R64+'services aux ménages'!R65</f>
        <v>729656</v>
      </c>
      <c r="S66" s="66">
        <f>'commerce transport'!S64+'information communication'!S64+'activites financieres'!S64+'services aux entreprises'!S64+'services pr. non marchands'!S64+'services aux ménages'!S65</f>
        <v>738816</v>
      </c>
      <c r="T66" s="66">
        <f>'commerce transport'!T64+'information communication'!T64+'activites financieres'!T64+'services aux entreprises'!T64+'services pr. non marchands'!T64+'services aux ménages'!T65</f>
        <v>751645</v>
      </c>
      <c r="U66" s="66">
        <f>'commerce transport'!U64+'information communication'!U64+'activites financieres'!U64+'services aux entreprises'!U64+'services pr. non marchands'!U64+'services aux ménages'!U65</f>
        <v>776308</v>
      </c>
      <c r="V66" s="66">
        <f>'commerce transport'!V64+'information communication'!V64+'activites financieres'!V64+'services aux entreprises'!V64+'services pr. non marchands'!V64+'services aux ménages'!V65</f>
        <v>755087</v>
      </c>
      <c r="W66" s="66">
        <f>'commerce transport'!W64+'information communication'!W64+'activites financieres'!W64+'services aux entreprises'!W64+'services pr. non marchands'!W64+'services aux ménages'!W65</f>
        <v>765394</v>
      </c>
      <c r="X66" s="66">
        <f>'commerce transport'!X64+'information communication'!X64+'activites financieres'!X64+'services aux entreprises'!X64+'services pr. non marchands'!X64+'services aux ménages'!X65</f>
        <v>721082</v>
      </c>
      <c r="Y66" s="66">
        <f>'commerce transport'!Y64+'information communication'!Y64+'activites financieres'!Y64+'services aux entreprises'!Y64+'services pr. non marchands'!Y64+'services aux ménages'!Y65</f>
        <v>725159</v>
      </c>
      <c r="Z66" s="66">
        <f>'commerce transport'!Z64+'information communication'!Z64+'activites financieres'!Z64+'services aux entreprises'!Z64+'services pr. non marchands'!Z64+'services aux ménages'!Z65</f>
        <v>747660</v>
      </c>
      <c r="AA66" s="66">
        <f>'commerce transport'!AA64+'information communication'!AA64+'activites financieres'!AA64+'services aux entreprises'!AA64+'services pr. non marchands'!AA64+'services aux ménages'!AA65</f>
        <v>787583</v>
      </c>
      <c r="AB66" s="66">
        <f>'commerce transport'!AB64+'information communication'!AB64+'activites financieres'!AB64+'services aux entreprises'!AB64+'services pr. non marchands'!AB64+'services aux ménages'!AB65</f>
        <v>801480</v>
      </c>
      <c r="AC66" s="66">
        <f>'commerce transport'!AC64+'information communication'!AC64+'activites financieres'!AC64+'services aux entreprises'!AC64+'services pr. non marchands'!AC64+'services aux ménages'!AC65</f>
        <v>810290</v>
      </c>
    </row>
    <row r="67" spans="2:29" ht="11.45" customHeight="1" x14ac:dyDescent="0.25">
      <c r="B67" s="22" t="s">
        <v>50</v>
      </c>
      <c r="C67" s="66">
        <f>'commerce transport'!C65+'information communication'!C65+'activites financieres'!C65+'services aux entreprises'!C65+'services pr. non marchands'!C65+'services aux ménages'!C66</f>
        <v>1920452</v>
      </c>
      <c r="D67" s="66">
        <f>'commerce transport'!D65+'information communication'!D65+'activites financieres'!D65+'services aux entreprises'!D65+'services pr. non marchands'!D65+'services aux ménages'!D66</f>
        <v>2018824</v>
      </c>
      <c r="E67" s="66">
        <f>'commerce transport'!E65+'information communication'!E65+'activites financieres'!E65+'services aux entreprises'!E65+'services pr. non marchands'!E65+'services aux ménages'!E66</f>
        <v>2074973</v>
      </c>
      <c r="F67" s="66">
        <f>'commerce transport'!F65+'information communication'!F65+'activites financieres'!F65+'services aux entreprises'!F65+'services pr. non marchands'!F65+'services aux ménages'!F66</f>
        <v>2137865</v>
      </c>
      <c r="G67" s="66">
        <f>'commerce transport'!G65+'information communication'!G65+'activites financieres'!G65+'services aux entreprises'!G65+'services pr. non marchands'!G65+'services aux ménages'!G66</f>
        <v>2169892</v>
      </c>
      <c r="H67" s="66">
        <f>'commerce transport'!H65+'information communication'!H65+'activites financieres'!H65+'services aux entreprises'!H65+'services pr. non marchands'!H65+'services aux ménages'!H66</f>
        <v>2237380</v>
      </c>
      <c r="I67" s="66">
        <f>'commerce transport'!I65+'information communication'!I65+'activites financieres'!I65+'services aux entreprises'!I65+'services pr. non marchands'!I65+'services aux ménages'!I66</f>
        <v>2353798</v>
      </c>
      <c r="J67" s="66">
        <f>'commerce transport'!J65+'information communication'!J65+'activites financieres'!J65+'services aux entreprises'!J65+'services pr. non marchands'!J65+'services aux ménages'!J66</f>
        <v>2426431</v>
      </c>
      <c r="K67" s="66">
        <f>'commerce transport'!K65+'information communication'!K65+'activites financieres'!K65+'services aux entreprises'!K65+'services pr. non marchands'!K65+'services aux ménages'!K66</f>
        <v>2529462</v>
      </c>
      <c r="L67" s="66">
        <f>'commerce transport'!L65+'information communication'!L65+'activites financieres'!L65+'services aux entreprises'!L65+'services pr. non marchands'!L65+'services aux ménages'!L66</f>
        <v>2519946</v>
      </c>
      <c r="M67" s="66">
        <f>'commerce transport'!M65+'information communication'!M65+'activites financieres'!M65+'services aux entreprises'!M65+'services pr. non marchands'!M65+'services aux ménages'!M66</f>
        <v>2364324</v>
      </c>
      <c r="N67" s="66">
        <f>'commerce transport'!N65+'information communication'!N65+'activites financieres'!N65+'services aux entreprises'!N65+'services pr. non marchands'!N65+'services aux ménages'!N66</f>
        <v>2309568</v>
      </c>
      <c r="O67" s="66">
        <f>'commerce transport'!O65+'information communication'!O65+'activites financieres'!O65+'services aux entreprises'!O65+'services pr. non marchands'!O65+'services aux ménages'!O66</f>
        <v>2284878</v>
      </c>
      <c r="P67" s="66">
        <f>'commerce transport'!P65+'information communication'!P65+'activites financieres'!P65+'services aux entreprises'!P65+'services pr. non marchands'!P65+'services aux ménages'!P66</f>
        <v>2284303</v>
      </c>
      <c r="Q67" s="66">
        <f>'commerce transport'!Q65+'information communication'!Q65+'activites financieres'!Q65+'services aux entreprises'!Q65+'services pr. non marchands'!Q65+'services aux ménages'!Q66</f>
        <v>2375979</v>
      </c>
      <c r="R67" s="66">
        <f>'commerce transport'!R65+'information communication'!R65+'activites financieres'!R65+'services aux entreprises'!R65+'services pr. non marchands'!R65+'services aux ménages'!R66</f>
        <v>2459540</v>
      </c>
      <c r="S67" s="66">
        <f>'commerce transport'!S65+'information communication'!S65+'activites financieres'!S65+'services aux entreprises'!S65+'services pr. non marchands'!S65+'services aux ménages'!S66</f>
        <v>2502847</v>
      </c>
      <c r="T67" s="66">
        <f>'commerce transport'!T65+'information communication'!T65+'activites financieres'!T65+'services aux entreprises'!T65+'services pr. non marchands'!T65+'services aux ménages'!T66</f>
        <v>2612827</v>
      </c>
      <c r="U67" s="66">
        <f>'commerce transport'!U65+'information communication'!U65+'activites financieres'!U65+'services aux entreprises'!U65+'services pr. non marchands'!U65+'services aux ménages'!U66</f>
        <v>2730577</v>
      </c>
      <c r="V67" s="66">
        <f>'commerce transport'!V65+'information communication'!V65+'activites financieres'!V65+'services aux entreprises'!V65+'services pr. non marchands'!V65+'services aux ménages'!V66</f>
        <v>2850963</v>
      </c>
      <c r="W67" s="66">
        <f>'commerce transport'!W65+'information communication'!W65+'activites financieres'!W65+'services aux entreprises'!W65+'services pr. non marchands'!W65+'services aux ménages'!W66</f>
        <v>2962298</v>
      </c>
      <c r="X67" s="66">
        <f>'commerce transport'!X65+'information communication'!X65+'activites financieres'!X65+'services aux entreprises'!X65+'services pr. non marchands'!X65+'services aux ménages'!X66</f>
        <v>2661505</v>
      </c>
      <c r="Y67" s="66">
        <f>'commerce transport'!Y65+'information communication'!Y65+'activites financieres'!Y65+'services aux entreprises'!Y65+'services pr. non marchands'!Y65+'services aux ménages'!Y66</f>
        <v>2876631</v>
      </c>
      <c r="Z67" s="66">
        <f>'commerce transport'!Z65+'information communication'!Z65+'activites financieres'!Z65+'services aux entreprises'!Z65+'services pr. non marchands'!Z65+'services aux ménages'!Z66</f>
        <v>3149375</v>
      </c>
      <c r="AA67" s="66">
        <f>'commerce transport'!AA65+'information communication'!AA65+'activites financieres'!AA65+'services aux entreprises'!AA65+'services pr. non marchands'!AA65+'services aux ménages'!AA66</f>
        <v>3256356</v>
      </c>
      <c r="AB67" s="66">
        <f>'commerce transport'!AB65+'information communication'!AB65+'activites financieres'!AB65+'services aux entreprises'!AB65+'services pr. non marchands'!AB65+'services aux ménages'!AB66</f>
        <v>3320655</v>
      </c>
      <c r="AC67" s="66">
        <f>'commerce transport'!AC65+'information communication'!AC65+'activites financieres'!AC65+'services aux entreprises'!AC65+'services pr. non marchands'!AC65+'services aux ménages'!AC66</f>
        <v>3348740</v>
      </c>
    </row>
    <row r="68" spans="2:29" ht="11.45" customHeight="1" x14ac:dyDescent="0.25">
      <c r="B68" s="22" t="s">
        <v>51</v>
      </c>
      <c r="C68" s="66">
        <f>'commerce transport'!C66+'information communication'!C66+'activites financieres'!C66+'services aux entreprises'!C66+'services pr. non marchands'!C66+'services aux ménages'!C67</f>
        <v>5951330</v>
      </c>
      <c r="D68" s="66">
        <f>'commerce transport'!D66+'information communication'!D66+'activites financieres'!D66+'services aux entreprises'!D66+'services pr. non marchands'!D66+'services aux ménages'!D67</f>
        <v>6042764</v>
      </c>
      <c r="E68" s="66">
        <f>'commerce transport'!E66+'information communication'!E66+'activites financieres'!E66+'services aux entreprises'!E66+'services pr. non marchands'!E66+'services aux ménages'!E67</f>
        <v>6108665</v>
      </c>
      <c r="F68" s="66">
        <f>'commerce transport'!F66+'information communication'!F66+'activites financieres'!F66+'services aux entreprises'!F66+'services pr. non marchands'!F66+'services aux ménages'!F67</f>
        <v>6293330</v>
      </c>
      <c r="G68" s="66">
        <f>'commerce transport'!G66+'information communication'!G66+'activites financieres'!G66+'services aux entreprises'!G66+'services pr. non marchands'!G66+'services aux ménages'!G67</f>
        <v>6404979</v>
      </c>
      <c r="H68" s="66">
        <f>'commerce transport'!H66+'information communication'!H66+'activites financieres'!H66+'services aux entreprises'!H66+'services pr. non marchands'!H66+'services aux ménages'!H67</f>
        <v>6729734</v>
      </c>
      <c r="I68" s="66">
        <f>'commerce transport'!I66+'information communication'!I66+'activites financieres'!I66+'services aux entreprises'!I66+'services pr. non marchands'!I66+'services aux ménages'!I67</f>
        <v>6933066</v>
      </c>
      <c r="J68" s="66">
        <f>'commerce transport'!J66+'information communication'!J66+'activites financieres'!J66+'services aux entreprises'!J66+'services pr. non marchands'!J66+'services aux ménages'!J67</f>
        <v>7061162</v>
      </c>
      <c r="K68" s="66">
        <f>'commerce transport'!K66+'information communication'!K66+'activites financieres'!K66+'services aux entreprises'!K66+'services pr. non marchands'!K66+'services aux ménages'!K67</f>
        <v>7152041</v>
      </c>
      <c r="L68" s="66">
        <f>'commerce transport'!L66+'information communication'!L66+'activites financieres'!L66+'services aux entreprises'!L66+'services pr. non marchands'!L66+'services aux ménages'!L67</f>
        <v>7256784</v>
      </c>
      <c r="M68" s="66">
        <f>'commerce transport'!M66+'information communication'!M66+'activites financieres'!M66+'services aux entreprises'!M66+'services pr. non marchands'!M66+'services aux ménages'!M67</f>
        <v>7135455</v>
      </c>
      <c r="N68" s="66">
        <f>'commerce transport'!N66+'information communication'!N66+'activites financieres'!N66+'services aux entreprises'!N66+'services pr. non marchands'!N66+'services aux ménages'!N67</f>
        <v>6820218</v>
      </c>
      <c r="O68" s="66">
        <f>'commerce transport'!O66+'information communication'!O66+'activites financieres'!O66+'services aux entreprises'!O66+'services pr. non marchands'!O66+'services aux ménages'!O67</f>
        <v>6658277</v>
      </c>
      <c r="P68" s="66">
        <f>'commerce transport'!P66+'information communication'!P66+'activites financieres'!P66+'services aux entreprises'!P66+'services pr. non marchands'!P66+'services aux ménages'!P67</f>
        <v>6548160</v>
      </c>
      <c r="Q68" s="66">
        <f>'commerce transport'!Q66+'information communication'!Q66+'activites financieres'!Q66+'services aux entreprises'!Q66+'services pr. non marchands'!Q66+'services aux ménages'!Q67</f>
        <v>6517902</v>
      </c>
      <c r="R68" s="66">
        <f>'commerce transport'!R66+'information communication'!R66+'activites financieres'!R66+'services aux entreprises'!R66+'services pr. non marchands'!R66+'services aux ménages'!R67</f>
        <v>6627732</v>
      </c>
      <c r="S68" s="66">
        <f>'commerce transport'!S66+'information communication'!S66+'activites financieres'!S66+'services aux entreprises'!S66+'services pr. non marchands'!S66+'services aux ménages'!S67</f>
        <v>6478852</v>
      </c>
      <c r="T68" s="66">
        <f>'commerce transport'!T66+'information communication'!T66+'activites financieres'!T66+'services aux entreprises'!T66+'services pr. non marchands'!T66+'services aux ménages'!T67</f>
        <v>6748956</v>
      </c>
      <c r="U68" s="66">
        <f>'commerce transport'!U66+'information communication'!U66+'activites financieres'!U66+'services aux entreprises'!U66+'services pr. non marchands'!U66+'services aux ménages'!U67</f>
        <v>6681921</v>
      </c>
      <c r="V68" s="66">
        <f>'commerce transport'!V66+'information communication'!V66+'activites financieres'!V66+'services aux entreprises'!V66+'services pr. non marchands'!V66+'services aux ménages'!V67</f>
        <v>7119195</v>
      </c>
      <c r="W68" s="66">
        <f>'commerce transport'!W66+'information communication'!W66+'activites financieres'!W66+'services aux entreprises'!W66+'services pr. non marchands'!W66+'services aux ménages'!W67</f>
        <v>7233299</v>
      </c>
      <c r="X68" s="66">
        <f>'commerce transport'!X66+'information communication'!X66+'activites financieres'!X66+'services aux entreprises'!X66+'services pr. non marchands'!X66+'services aux ménages'!X67</f>
        <v>6185737</v>
      </c>
      <c r="Y68" s="66">
        <f>'commerce transport'!Y66+'information communication'!Y66+'activites financieres'!Y66+'services aux entreprises'!Y66+'services pr. non marchands'!Y66+'services aux ménages'!Y67</f>
        <v>7032522</v>
      </c>
      <c r="Z68" s="66">
        <f>'commerce transport'!Z66+'information communication'!Z66+'activites financieres'!Z66+'services aux entreprises'!Z66+'services pr. non marchands'!Z66+'services aux ménages'!Z67</f>
        <v>7468632</v>
      </c>
      <c r="AA68" s="66">
        <f>'commerce transport'!AA66+'information communication'!AA66+'activites financieres'!AA66+'services aux entreprises'!AA66+'services pr. non marchands'!AA66+'services aux ménages'!AA67</f>
        <v>7655069</v>
      </c>
      <c r="AB68" s="66">
        <f>'commerce transport'!AB66+'information communication'!AB66+'activites financieres'!AB66+'services aux entreprises'!AB66+'services pr. non marchands'!AB66+'services aux ménages'!AB67</f>
        <v>7686057</v>
      </c>
      <c r="AC68" s="66">
        <f>'commerce transport'!AC66+'information communication'!AC66+'activites financieres'!AC66+'services aux entreprises'!AC66+'services pr. non marchands'!AC66+'services aux ménages'!AC67</f>
        <v>7750533</v>
      </c>
    </row>
    <row r="69" spans="2:29" ht="11.45" customHeight="1" x14ac:dyDescent="0.25">
      <c r="B69" s="22" t="s">
        <v>52</v>
      </c>
      <c r="C69" s="66">
        <f>'commerce transport'!C67+'information communication'!C67+'activites financieres'!C67+'services aux entreprises'!C67+'services pr. non marchands'!C67+'services aux ménages'!C68</f>
        <v>17436510</v>
      </c>
      <c r="D69" s="66">
        <f>'commerce transport'!D67+'information communication'!D67+'activites financieres'!D67+'services aux entreprises'!D67+'services pr. non marchands'!D67+'services aux ménages'!D68</f>
        <v>18157651</v>
      </c>
      <c r="E69" s="66">
        <f>'commerce transport'!E67+'information communication'!E67+'activites financieres'!E67+'services aux entreprises'!E67+'services pr. non marchands'!E67+'services aux ménages'!E68</f>
        <v>18952898</v>
      </c>
      <c r="F69" s="66">
        <f>'commerce transport'!F67+'information communication'!F67+'activites financieres'!F67+'services aux entreprises'!F67+'services pr. non marchands'!F67+'services aux ménages'!F68</f>
        <v>19590055</v>
      </c>
      <c r="G69" s="66">
        <f>'commerce transport'!G67+'information communication'!G67+'activites financieres'!G67+'services aux entreprises'!G67+'services pr. non marchands'!G67+'services aux ménages'!G68</f>
        <v>20241470</v>
      </c>
      <c r="H69" s="66">
        <f>'commerce transport'!H67+'information communication'!H67+'activites financieres'!H67+'services aux entreprises'!H67+'services pr. non marchands'!H67+'services aux ménages'!H68</f>
        <v>21023515</v>
      </c>
      <c r="I69" s="66">
        <f>'commerce transport'!I67+'information communication'!I67+'activites financieres'!I67+'services aux entreprises'!I67+'services pr. non marchands'!I67+'services aux ménages'!I68</f>
        <v>21869458</v>
      </c>
      <c r="J69" s="66">
        <f>'commerce transport'!J67+'information communication'!J67+'activites financieres'!J67+'services aux entreprises'!J67+'services pr. non marchands'!J67+'services aux ménages'!J68</f>
        <v>22942767</v>
      </c>
      <c r="K69" s="66">
        <f>'commerce transport'!K67+'information communication'!K67+'activites financieres'!K67+'services aux entreprises'!K67+'services pr. non marchands'!K67+'services aux ménages'!K68</f>
        <v>23736588</v>
      </c>
      <c r="L69" s="66">
        <f>'commerce transport'!L67+'information communication'!L67+'activites financieres'!L67+'services aux entreprises'!L67+'services pr. non marchands'!L67+'services aux ménages'!L68</f>
        <v>24653019</v>
      </c>
      <c r="M69" s="66">
        <f>'commerce transport'!M67+'information communication'!M67+'activites financieres'!M67+'services aux entreprises'!M67+'services pr. non marchands'!M67+'services aux ménages'!M68</f>
        <v>24199064</v>
      </c>
      <c r="N69" s="66">
        <f>'commerce transport'!N67+'information communication'!N67+'activites financieres'!N67+'services aux entreprises'!N67+'services pr. non marchands'!N67+'services aux ménages'!N68</f>
        <v>24035279</v>
      </c>
      <c r="O69" s="66">
        <f>'commerce transport'!O67+'information communication'!O67+'activites financieres'!O67+'services aux entreprises'!O67+'services pr. non marchands'!O67+'services aux ménages'!O68</f>
        <v>23967594</v>
      </c>
      <c r="P69" s="66">
        <f>'commerce transport'!P67+'information communication'!P67+'activites financieres'!P67+'services aux entreprises'!P67+'services pr. non marchands'!P67+'services aux ménages'!P68</f>
        <v>23272080</v>
      </c>
      <c r="Q69" s="66">
        <f>'commerce transport'!Q67+'information communication'!Q67+'activites financieres'!Q67+'services aux entreprises'!Q67+'services pr. non marchands'!Q67+'services aux ménages'!Q68</f>
        <v>22891180</v>
      </c>
      <c r="R69" s="66">
        <f>'commerce transport'!R67+'information communication'!R67+'activites financieres'!R67+'services aux entreprises'!R67+'services pr. non marchands'!R67+'services aux ménages'!R68</f>
        <v>23245016</v>
      </c>
      <c r="S69" s="66">
        <f>'commerce transport'!S67+'information communication'!S67+'activites financieres'!S67+'services aux entreprises'!S67+'services pr. non marchands'!S67+'services aux ménages'!S68</f>
        <v>23889565</v>
      </c>
      <c r="T69" s="66">
        <f>'commerce transport'!T67+'information communication'!T67+'activites financieres'!T67+'services aux entreprises'!T67+'services pr. non marchands'!T67+'services aux ménages'!T68</f>
        <v>24482678</v>
      </c>
      <c r="U69" s="66">
        <f>'commerce transport'!U67+'information communication'!U67+'activites financieres'!U67+'services aux entreprises'!U67+'services pr. non marchands'!U67+'services aux ménages'!U68</f>
        <v>24879580</v>
      </c>
      <c r="V69" s="66">
        <f>'commerce transport'!V67+'information communication'!V67+'activites financieres'!V67+'services aux entreprises'!V67+'services pr. non marchands'!V67+'services aux ménages'!V68</f>
        <v>25456351</v>
      </c>
      <c r="W69" s="66">
        <f>'commerce transport'!W67+'information communication'!W67+'activites financieres'!W67+'services aux entreprises'!W67+'services pr. non marchands'!W67+'services aux ménages'!W68</f>
        <v>25768355</v>
      </c>
      <c r="X69" s="66">
        <f>'commerce transport'!X67+'information communication'!X67+'activites financieres'!X67+'services aux entreprises'!X67+'services pr. non marchands'!X67+'services aux ménages'!X68</f>
        <v>22721668</v>
      </c>
      <c r="Y69" s="66">
        <f>'commerce transport'!Y67+'information communication'!Y67+'activites financieres'!Y67+'services aux entreprises'!Y67+'services pr. non marchands'!Y67+'services aux ménages'!Y68</f>
        <v>24560264</v>
      </c>
      <c r="Z69" s="66">
        <f>'commerce transport'!Z67+'information communication'!Z67+'activites financieres'!Z67+'services aux entreprises'!Z67+'services pr. non marchands'!Z67+'services aux ménages'!Z68</f>
        <v>25963539</v>
      </c>
      <c r="AA69" s="66">
        <f>'commerce transport'!AA67+'information communication'!AA67+'activites financieres'!AA67+'services aux entreprises'!AA67+'services pr. non marchands'!AA67+'services aux ménages'!AA68</f>
        <v>26761769</v>
      </c>
      <c r="AB69" s="66">
        <f>'commerce transport'!AB67+'information communication'!AB67+'activites financieres'!AB67+'services aux entreprises'!AB67+'services pr. non marchands'!AB67+'services aux ménages'!AB68</f>
        <v>27404176</v>
      </c>
      <c r="AC69" s="66">
        <f>'commerce transport'!AC67+'information communication'!AC67+'activites financieres'!AC67+'services aux entreprises'!AC67+'services pr. non marchands'!AC67+'services aux ménages'!AC68</f>
        <v>27891900</v>
      </c>
    </row>
    <row r="70" spans="2:29" ht="11.45" customHeight="1" x14ac:dyDescent="0.25">
      <c r="B70" s="22" t="s">
        <v>53</v>
      </c>
      <c r="C70" s="66">
        <f>'commerce transport'!C68+'information communication'!C68+'activites financieres'!C68+'services aux entreprises'!C68+'services pr. non marchands'!C68+'services aux ménages'!C69</f>
        <v>27435540</v>
      </c>
      <c r="D70" s="66">
        <f>'commerce transport'!D68+'information communication'!D68+'activites financieres'!D68+'services aux entreprises'!D68+'services pr. non marchands'!D68+'services aux ménages'!D69</f>
        <v>27891283</v>
      </c>
      <c r="E70" s="66">
        <f>'commerce transport'!E68+'information communication'!E68+'activites financieres'!E68+'services aux entreprises'!E68+'services pr. non marchands'!E68+'services aux ménages'!E69</f>
        <v>28059699</v>
      </c>
      <c r="F70" s="66">
        <f>'commerce transport'!F68+'information communication'!F68+'activites financieres'!F68+'services aux entreprises'!F68+'services pr. non marchands'!F68+'services aux ménages'!F69</f>
        <v>27661792</v>
      </c>
      <c r="G70" s="66">
        <f>'commerce transport'!G68+'information communication'!G68+'activites financieres'!G68+'services aux entreprises'!G68+'services pr. non marchands'!G68+'services aux ménages'!G69</f>
        <v>27873352</v>
      </c>
      <c r="H70" s="66">
        <f>'commerce transport'!H68+'information communication'!H68+'activites financieres'!H68+'services aux entreprises'!H68+'services pr. non marchands'!H68+'services aux ménages'!H69</f>
        <v>28507960</v>
      </c>
      <c r="I70" s="66">
        <f>'commerce transport'!I68+'information communication'!I68+'activites financieres'!I68+'services aux entreprises'!I68+'services pr. non marchands'!I68+'services aux ménages'!I69</f>
        <v>28800888</v>
      </c>
      <c r="J70" s="66">
        <f>'commerce transport'!J68+'information communication'!J68+'activites financieres'!J68+'services aux entreprises'!J68+'services pr. non marchands'!J68+'services aux ménages'!J69</f>
        <v>28898661</v>
      </c>
      <c r="K70" s="66">
        <f>'commerce transport'!K68+'information communication'!K68+'activites financieres'!K68+'services aux entreprises'!K68+'services pr. non marchands'!K68+'services aux ménages'!K69</f>
        <v>29902790</v>
      </c>
      <c r="L70" s="66">
        <f>'commerce transport'!L68+'information communication'!L68+'activites financieres'!L68+'services aux entreprises'!L68+'services pr. non marchands'!L68+'services aux ménages'!L69</f>
        <v>30330471</v>
      </c>
      <c r="M70" s="66">
        <f>'commerce transport'!M68+'information communication'!M68+'activites financieres'!M68+'services aux entreprises'!M68+'services pr. non marchands'!M68+'services aux ménages'!M69</f>
        <v>29982724</v>
      </c>
      <c r="N70" s="66">
        <f>'commerce transport'!N68+'information communication'!N68+'activites financieres'!N68+'services aux entreprises'!N68+'services pr. non marchands'!N68+'services aux ménages'!N69</f>
        <v>30430457</v>
      </c>
      <c r="O70" s="66">
        <f>'commerce transport'!O68+'information communication'!O68+'activites financieres'!O68+'services aux entreprises'!O68+'services pr. non marchands'!O68+'services aux ménages'!O69</f>
        <v>30887692</v>
      </c>
      <c r="P70" s="66">
        <f>'commerce transport'!P68+'information communication'!P68+'activites financieres'!P68+'services aux entreprises'!P68+'services pr. non marchands'!P68+'services aux ménages'!P69</f>
        <v>30951148</v>
      </c>
      <c r="Q70" s="66">
        <f>'commerce transport'!Q68+'information communication'!Q68+'activites financieres'!Q68+'services aux entreprises'!Q68+'services pr. non marchands'!Q68+'services aux ménages'!Q69</f>
        <v>30803539</v>
      </c>
      <c r="R70" s="66">
        <f>'commerce transport'!R68+'information communication'!R68+'activites financieres'!R68+'services aux entreprises'!R68+'services pr. non marchands'!R68+'services aux ménages'!R69</f>
        <v>30900644</v>
      </c>
      <c r="S70" s="66">
        <f>'commerce transport'!S68+'information communication'!S68+'activites financieres'!S68+'services aux entreprises'!S68+'services pr. non marchands'!S68+'services aux ménages'!S69</f>
        <v>31178631</v>
      </c>
      <c r="T70" s="66">
        <f>'commerce transport'!T68+'information communication'!T68+'activites financieres'!T68+'services aux entreprises'!T68+'services pr. non marchands'!T68+'services aux ménages'!T69</f>
        <v>31656531</v>
      </c>
      <c r="U70" s="66">
        <f>'commerce transport'!U68+'information communication'!U68+'activites financieres'!U68+'services aux entreprises'!U68+'services pr. non marchands'!U68+'services aux ménages'!U69</f>
        <v>31862556</v>
      </c>
      <c r="V70" s="66">
        <f>'commerce transport'!V68+'information communication'!V68+'activites financieres'!V68+'services aux entreprises'!V68+'services pr. non marchands'!V68+'services aux ménages'!V69</f>
        <v>32379707</v>
      </c>
      <c r="W70" s="66">
        <f>'commerce transport'!W68+'information communication'!W68+'activites financieres'!W68+'services aux entreprises'!W68+'services pr. non marchands'!W68+'services aux ménages'!W69</f>
        <v>32785294</v>
      </c>
      <c r="X70" s="66">
        <f>'commerce transport'!X68+'information communication'!X68+'activites financieres'!X68+'services aux entreprises'!X68+'services pr. non marchands'!X68+'services aux ménages'!X69</f>
        <v>30141690</v>
      </c>
      <c r="Y70" s="66">
        <f>'commerce transport'!Y68+'information communication'!Y68+'activites financieres'!Y68+'services aux entreprises'!Y68+'services pr. non marchands'!Y68+'services aux ménages'!Y69</f>
        <v>32654211</v>
      </c>
      <c r="Z70" s="66">
        <f>'commerce transport'!Z68+'information communication'!Z68+'activites financieres'!Z68+'services aux entreprises'!Z68+'services pr. non marchands'!Z68+'services aux ménages'!Z69</f>
        <v>34341899</v>
      </c>
      <c r="AA70" s="66">
        <f>'commerce transport'!AA68+'information communication'!AA68+'activites financieres'!AA68+'services aux entreprises'!AA68+'services pr. non marchands'!AA68+'services aux ménages'!AA69</f>
        <v>34894120</v>
      </c>
      <c r="AB70" s="66">
        <f>'commerce transport'!AB68+'information communication'!AB68+'activites financieres'!AB68+'services aux entreprises'!AB68+'services pr. non marchands'!AB68+'services aux ménages'!AB69</f>
        <v>35390207</v>
      </c>
      <c r="AC70" s="66">
        <f>'commerce transport'!AC68+'information communication'!AC68+'activites financieres'!AC68+'services aux entreprises'!AC68+'services pr. non marchands'!AC68+'services aux ménages'!AC69</f>
        <v>35217669</v>
      </c>
    </row>
    <row r="71" spans="2:29" ht="11.45" customHeight="1" x14ac:dyDescent="0.25">
      <c r="B71" s="22" t="s">
        <v>54</v>
      </c>
      <c r="C71" s="66">
        <f>'commerce transport'!C69+'information communication'!C69+'activites financieres'!C69+'services aux entreprises'!C69+'services pr. non marchands'!C69+'services aux ménages'!C70</f>
        <v>1639807</v>
      </c>
      <c r="D71" s="66">
        <f>'commerce transport'!D69+'information communication'!D69+'activites financieres'!D69+'services aux entreprises'!D69+'services pr. non marchands'!D69+'services aux ménages'!D70</f>
        <v>1614802</v>
      </c>
      <c r="E71" s="66">
        <f>'commerce transport'!E69+'information communication'!E69+'activites financieres'!E69+'services aux entreprises'!E69+'services pr. non marchands'!E69+'services aux ménages'!E70</f>
        <v>1620578</v>
      </c>
      <c r="F71" s="66">
        <f>'commerce transport'!F69+'information communication'!F69+'activites financieres'!F69+'services aux entreprises'!F69+'services pr. non marchands'!F69+'services aux ménages'!F70</f>
        <v>1635505</v>
      </c>
      <c r="G71" s="66">
        <f>'commerce transport'!G69+'information communication'!G69+'activites financieres'!G69+'services aux entreprises'!G69+'services pr. non marchands'!G69+'services aux ménages'!G70</f>
        <v>1678727</v>
      </c>
      <c r="H71" s="66">
        <f>'commerce transport'!H69+'information communication'!H69+'activites financieres'!H69+'services aux entreprises'!H69+'services pr. non marchands'!H69+'services aux ménages'!H70</f>
        <v>1707705</v>
      </c>
      <c r="I71" s="66">
        <f>'commerce transport'!I69+'information communication'!I69+'activites financieres'!I69+'services aux entreprises'!I69+'services pr. non marchands'!I69+'services aux ménages'!I70</f>
        <v>1728121</v>
      </c>
      <c r="J71" s="66">
        <f>'commerce transport'!J69+'information communication'!J69+'activites financieres'!J69+'services aux entreprises'!J69+'services pr. non marchands'!J69+'services aux ménages'!J70</f>
        <v>1794354</v>
      </c>
      <c r="K71" s="66">
        <f>'commerce transport'!K69+'information communication'!K69+'activites financieres'!K69+'services aux entreprises'!K69+'services pr. non marchands'!K69+'services aux ménages'!K70</f>
        <v>1864412</v>
      </c>
      <c r="L71" s="66">
        <f>'commerce transport'!L69+'information communication'!L69+'activites financieres'!L69+'services aux entreprises'!L69+'services pr. non marchands'!L69+'services aux ménages'!L70</f>
        <v>1916447</v>
      </c>
      <c r="M71" s="66">
        <f>'commerce transport'!M69+'information communication'!M69+'activites financieres'!M69+'services aux entreprises'!M69+'services pr. non marchands'!M69+'services aux ménages'!M70</f>
        <v>1955784</v>
      </c>
      <c r="N71" s="66">
        <f>'commerce transport'!N69+'information communication'!N69+'activites financieres'!N69+'services aux entreprises'!N69+'services pr. non marchands'!N69+'services aux ménages'!N70</f>
        <v>1918436</v>
      </c>
      <c r="O71" s="66">
        <f>'commerce transport'!O69+'information communication'!O69+'activites financieres'!O69+'services aux entreprises'!O69+'services pr. non marchands'!O69+'services aux ménages'!O70</f>
        <v>1814175</v>
      </c>
      <c r="P71" s="66">
        <f>'commerce transport'!P69+'information communication'!P69+'activites financieres'!P69+'services aux entreprises'!P69+'services pr. non marchands'!P69+'services aux ménages'!P70</f>
        <v>1948265</v>
      </c>
      <c r="Q71" s="66">
        <f>'commerce transport'!Q69+'information communication'!Q69+'activites financieres'!Q69+'services aux entreprises'!Q69+'services pr. non marchands'!Q69+'services aux ménages'!Q70</f>
        <v>1923875</v>
      </c>
      <c r="R71" s="66">
        <f>'commerce transport'!R69+'information communication'!R69+'activites financieres'!R69+'services aux entreprises'!R69+'services pr. non marchands'!R69+'services aux ménages'!R70</f>
        <v>2011398</v>
      </c>
      <c r="S71" s="66">
        <f>'commerce transport'!S69+'information communication'!S69+'activites financieres'!S69+'services aux entreprises'!S69+'services pr. non marchands'!S69+'services aux ménages'!S70</f>
        <v>2004953</v>
      </c>
      <c r="T71" s="66">
        <f>'commerce transport'!T69+'information communication'!T69+'activites financieres'!T69+'services aux entreprises'!T69+'services pr. non marchands'!T69+'services aux ménages'!T70</f>
        <v>2034644</v>
      </c>
      <c r="U71" s="66">
        <f>'commerce transport'!U69+'information communication'!U69+'activites financieres'!U69+'services aux entreprises'!U69+'services pr. non marchands'!U69+'services aux ménages'!U70</f>
        <v>2109174</v>
      </c>
      <c r="V71" s="66">
        <f>'commerce transport'!V69+'information communication'!V69+'activites financieres'!V69+'services aux entreprises'!V69+'services pr. non marchands'!V69+'services aux ménages'!V70</f>
        <v>2096583</v>
      </c>
      <c r="W71" s="66">
        <f>'commerce transport'!W69+'information communication'!W69+'activites financieres'!W69+'services aux entreprises'!W69+'services pr. non marchands'!W69+'services aux ménages'!W70</f>
        <v>2110338</v>
      </c>
      <c r="X71" s="66">
        <f>'commerce transport'!X69+'information communication'!X69+'activites financieres'!X69+'services aux entreprises'!X69+'services pr. non marchands'!X69+'services aux ménages'!X70</f>
        <v>2048493</v>
      </c>
      <c r="Y71" s="66">
        <f>'commerce transport'!Y69+'information communication'!Y69+'activites financieres'!Y69+'services aux entreprises'!Y69+'services pr. non marchands'!Y69+'services aux ménages'!Y70</f>
        <v>2050650</v>
      </c>
      <c r="Z71" s="66">
        <f>'commerce transport'!Z69+'information communication'!Z69+'activites financieres'!Z69+'services aux entreprises'!Z69+'services pr. non marchands'!Z69+'services aux ménages'!Z70</f>
        <v>2121119</v>
      </c>
      <c r="AA71" s="66">
        <f>'commerce transport'!AA69+'information communication'!AA69+'activites financieres'!AA69+'services aux entreprises'!AA69+'services pr. non marchands'!AA69+'services aux ménages'!AA70</f>
        <v>2216193</v>
      </c>
      <c r="AB71" s="66">
        <f>'commerce transport'!AB69+'information communication'!AB69+'activites financieres'!AB69+'services aux entreprises'!AB69+'services pr. non marchands'!AB69+'services aux ménages'!AB70</f>
        <v>2335125</v>
      </c>
      <c r="AC71" s="66">
        <f>'commerce transport'!AC69+'information communication'!AC69+'activites financieres'!AC69+'services aux entreprises'!AC69+'services pr. non marchands'!AC69+'services aux ménages'!AC70</f>
        <v>2383334</v>
      </c>
    </row>
    <row r="72" spans="2:29" ht="11.45" customHeight="1" x14ac:dyDescent="0.25">
      <c r="B72" s="22" t="s">
        <v>55</v>
      </c>
      <c r="C72" s="66">
        <f>'commerce transport'!C70+'information communication'!C70+'activites financieres'!C70+'services aux entreprises'!C70+'services pr. non marchands'!C70+'services aux ménages'!C71</f>
        <v>26617841</v>
      </c>
      <c r="D72" s="66">
        <f>'commerce transport'!D70+'information communication'!D70+'activites financieres'!D70+'services aux entreprises'!D70+'services pr. non marchands'!D70+'services aux ménages'!D71</f>
        <v>27164402</v>
      </c>
      <c r="E72" s="66">
        <f>'commerce transport'!E70+'information communication'!E70+'activites financieres'!E70+'services aux entreprises'!E70+'services pr. non marchands'!E70+'services aux ménages'!E71</f>
        <v>27506492</v>
      </c>
      <c r="F72" s="66">
        <f>'commerce transport'!F70+'information communication'!F70+'activites financieres'!F70+'services aux entreprises'!F70+'services pr. non marchands'!F70+'services aux ménages'!F71</f>
        <v>27838017</v>
      </c>
      <c r="G72" s="66">
        <f>'commerce transport'!G70+'information communication'!G70+'activites financieres'!G70+'services aux entreprises'!G70+'services pr. non marchands'!G70+'services aux ménages'!G71</f>
        <v>28136212</v>
      </c>
      <c r="H72" s="66">
        <f>'commerce transport'!H70+'information communication'!H70+'activites financieres'!H70+'services aux entreprises'!H70+'services pr. non marchands'!H70+'services aux ménages'!H71</f>
        <v>28239441</v>
      </c>
      <c r="I72" s="66">
        <f>'commerce transport'!I70+'information communication'!I70+'activites financieres'!I70+'services aux entreprises'!I70+'services pr. non marchands'!I70+'services aux ménages'!I71</f>
        <v>28411773</v>
      </c>
      <c r="J72" s="66">
        <f>'commerce transport'!J70+'information communication'!J70+'activites financieres'!J70+'services aux entreprises'!J70+'services pr. non marchands'!J70+'services aux ménages'!J71</f>
        <v>29003680</v>
      </c>
      <c r="K72" s="66">
        <f>'commerce transport'!K70+'information communication'!K70+'activites financieres'!K70+'services aux entreprises'!K70+'services pr. non marchands'!K70+'services aux ménages'!K71</f>
        <v>29405026</v>
      </c>
      <c r="L72" s="66">
        <f>'commerce transport'!L70+'information communication'!L70+'activites financieres'!L70+'services aux entreprises'!L70+'services pr. non marchands'!L70+'services aux ménages'!L71</f>
        <v>29526636</v>
      </c>
      <c r="M72" s="66">
        <f>'commerce transport'!M70+'information communication'!M70+'activites financieres'!M70+'services aux entreprises'!M70+'services pr. non marchands'!M70+'services aux ménages'!M71</f>
        <v>29055055</v>
      </c>
      <c r="N72" s="66">
        <f>'commerce transport'!N70+'information communication'!N70+'activites financieres'!N70+'services aux entreprises'!N70+'services pr. non marchands'!N70+'services aux ménages'!N71</f>
        <v>29091519</v>
      </c>
      <c r="O72" s="66">
        <f>'commerce transport'!O70+'information communication'!O70+'activites financieres'!O70+'services aux entreprises'!O70+'services pr. non marchands'!O70+'services aux ménages'!O71</f>
        <v>29220654</v>
      </c>
      <c r="P72" s="66">
        <f>'commerce transport'!P70+'information communication'!P70+'activites financieres'!P70+'services aux entreprises'!P70+'services pr. non marchands'!P70+'services aux ménages'!P71</f>
        <v>28886667</v>
      </c>
      <c r="Q72" s="66">
        <f>'commerce transport'!Q70+'information communication'!Q70+'activites financieres'!Q70+'services aux entreprises'!Q70+'services pr. non marchands'!Q70+'services aux ménages'!Q71</f>
        <v>28337128</v>
      </c>
      <c r="R72" s="66">
        <f>'commerce transport'!R70+'information communication'!R70+'activites financieres'!R70+'services aux entreprises'!R70+'services pr. non marchands'!R70+'services aux ménages'!R71</f>
        <v>28447568</v>
      </c>
      <c r="S72" s="66">
        <f>'commerce transport'!S70+'information communication'!S70+'activites financieres'!S70+'services aux entreprises'!S70+'services pr. non marchands'!S70+'services aux ménages'!S71</f>
        <v>28751625</v>
      </c>
      <c r="T72" s="66">
        <f>'commerce transport'!T70+'information communication'!T70+'activites financieres'!T70+'services aux entreprises'!T70+'services pr. non marchands'!T70+'services aux ménages'!T71</f>
        <v>29204923</v>
      </c>
      <c r="U72" s="66">
        <f>'commerce transport'!U70+'information communication'!U70+'activites financieres'!U70+'services aux entreprises'!U70+'services pr. non marchands'!U70+'services aux ménages'!U71</f>
        <v>29616108</v>
      </c>
      <c r="V72" s="66">
        <f>'commerce transport'!V70+'information communication'!V70+'activites financieres'!V70+'services aux entreprises'!V70+'services pr. non marchands'!V70+'services aux ménages'!V71</f>
        <v>29861331</v>
      </c>
      <c r="W72" s="66">
        <f>'commerce transport'!W70+'information communication'!W70+'activites financieres'!W70+'services aux entreprises'!W70+'services pr. non marchands'!W70+'services aux ménages'!W71</f>
        <v>29894162</v>
      </c>
      <c r="X72" s="66">
        <f>'commerce transport'!X70+'information communication'!X70+'activites financieres'!X70+'services aux entreprises'!X70+'services pr. non marchands'!X70+'services aux ménages'!X71</f>
        <v>26177178</v>
      </c>
      <c r="Y72" s="66">
        <f>'commerce transport'!Y70+'information communication'!Y70+'activites financieres'!Y70+'services aux entreprises'!Y70+'services pr. non marchands'!Y70+'services aux ménages'!Y71</f>
        <v>28676565</v>
      </c>
      <c r="Z72" s="66">
        <f>'commerce transport'!Z70+'information communication'!Z70+'activites financieres'!Z70+'services aux entreprises'!Z70+'services pr. non marchands'!Z70+'services aux ménages'!Z71</f>
        <v>29945789</v>
      </c>
      <c r="AA72" s="66">
        <f>'commerce transport'!AA70+'information communication'!AA70+'activites financieres'!AA70+'services aux entreprises'!AA70+'services pr. non marchands'!AA70+'services aux ménages'!AA71</f>
        <v>30944267</v>
      </c>
      <c r="AB72" s="66">
        <f>'commerce transport'!AB70+'information communication'!AB70+'activites financieres'!AB70+'services aux entreprises'!AB70+'services pr. non marchands'!AB70+'services aux ménages'!AB71</f>
        <v>31770272</v>
      </c>
      <c r="AC72" s="66">
        <f>'commerce transport'!AC70+'information communication'!AC70+'activites financieres'!AC70+'services aux entreprises'!AC70+'services pr. non marchands'!AC70+'services aux ménages'!AC71</f>
        <v>32269145</v>
      </c>
    </row>
    <row r="73" spans="2:29" ht="11.45" customHeight="1" x14ac:dyDescent="0.25">
      <c r="B73" s="22" t="s">
        <v>56</v>
      </c>
      <c r="C73" s="66">
        <f>'commerce transport'!C71+'information communication'!C71+'activites financieres'!C71+'services aux entreprises'!C71+'services pr. non marchands'!C71+'services aux ménages'!C72</f>
        <v>398473</v>
      </c>
      <c r="D73" s="66">
        <f>'commerce transport'!D71+'information communication'!D71+'activites financieres'!D71+'services aux entreprises'!D71+'services pr. non marchands'!D71+'services aux ménages'!D72</f>
        <v>411112</v>
      </c>
      <c r="E73" s="66">
        <f>'commerce transport'!E71+'information communication'!E71+'activites financieres'!E71+'services aux entreprises'!E71+'services pr. non marchands'!E71+'services aux ménages'!E72</f>
        <v>434918</v>
      </c>
      <c r="F73" s="66">
        <f>'commerce transport'!F71+'information communication'!F71+'activites financieres'!F71+'services aux entreprises'!F71+'services pr. non marchands'!F71+'services aux ménages'!F72</f>
        <v>438638</v>
      </c>
      <c r="G73" s="66">
        <f>'commerce transport'!G71+'information communication'!G71+'activites financieres'!G71+'services aux entreprises'!G71+'services pr. non marchands'!G71+'services aux ménages'!G72</f>
        <v>453320</v>
      </c>
      <c r="H73" s="66">
        <f>'commerce transport'!H71+'information communication'!H71+'activites financieres'!H71+'services aux entreprises'!H71+'services pr. non marchands'!H71+'services aux ménages'!H72</f>
        <v>464426</v>
      </c>
      <c r="I73" s="66">
        <f>'commerce transport'!I71+'information communication'!I71+'activites financieres'!I71+'services aux entreprises'!I71+'services pr. non marchands'!I71+'services aux ménages'!I72</f>
        <v>472212</v>
      </c>
      <c r="J73" s="66">
        <f>'commerce transport'!J71+'information communication'!J71+'activites financieres'!J71+'services aux entreprises'!J71+'services pr. non marchands'!J71+'services aux ménages'!J72</f>
        <v>486000</v>
      </c>
      <c r="K73" s="66">
        <f>'commerce transport'!K71+'information communication'!K71+'activites financieres'!K71+'services aux entreprises'!K71+'services pr. non marchands'!K71+'services aux ménages'!K72</f>
        <v>512754</v>
      </c>
      <c r="L73" s="66">
        <f>'commerce transport'!L71+'information communication'!L71+'activites financieres'!L71+'services aux entreprises'!L71+'services pr. non marchands'!L71+'services aux ménages'!L72</f>
        <v>532453</v>
      </c>
      <c r="M73" s="66">
        <f>'commerce transport'!M71+'information communication'!M71+'activites financieres'!M71+'services aux entreprises'!M71+'services pr. non marchands'!M71+'services aux ménages'!M72</f>
        <v>531453</v>
      </c>
      <c r="N73" s="66">
        <f>'commerce transport'!N71+'information communication'!N71+'activites financieres'!N71+'services aux entreprises'!N71+'services pr. non marchands'!N71+'services aux ménages'!N72</f>
        <v>540492</v>
      </c>
      <c r="O73" s="66">
        <f>'commerce transport'!O71+'information communication'!O71+'activites financieres'!O71+'services aux entreprises'!O71+'services pr. non marchands'!O71+'services aux ménages'!O72</f>
        <v>549732</v>
      </c>
      <c r="P73" s="66">
        <f>'commerce transport'!P71+'information communication'!P71+'activites financieres'!P71+'services aux entreprises'!P71+'services pr. non marchands'!P71+'services aux ménages'!P72</f>
        <v>542372</v>
      </c>
      <c r="Q73" s="66">
        <f>'commerce transport'!Q71+'information communication'!Q71+'activites financieres'!Q71+'services aux entreprises'!Q71+'services pr. non marchands'!Q71+'services aux ménages'!Q72</f>
        <v>514886</v>
      </c>
      <c r="R73" s="66">
        <f>'commerce transport'!R71+'information communication'!R71+'activites financieres'!R71+'services aux entreprises'!R71+'services pr. non marchands'!R71+'services aux ménages'!R72</f>
        <v>509094</v>
      </c>
      <c r="S73" s="66">
        <f>'commerce transport'!S71+'information communication'!S71+'activites financieres'!S71+'services aux entreprises'!S71+'services pr. non marchands'!S71+'services aux ménages'!S72</f>
        <v>520390</v>
      </c>
      <c r="T73" s="66">
        <f>'commerce transport'!T71+'information communication'!T71+'activites financieres'!T71+'services aux entreprises'!T71+'services pr. non marchands'!T71+'services aux ménages'!T72</f>
        <v>547571</v>
      </c>
      <c r="U73" s="66">
        <f>'commerce transport'!U71+'information communication'!U71+'activites financieres'!U71+'services aux entreprises'!U71+'services pr. non marchands'!U71+'services aux ménages'!U72</f>
        <v>567461</v>
      </c>
      <c r="V73" s="66">
        <f>'commerce transport'!V71+'information communication'!V71+'activites financieres'!V71+'services aux entreprises'!V71+'services pr. non marchands'!V71+'services aux ménages'!V72</f>
        <v>598619</v>
      </c>
      <c r="W73" s="66">
        <f>'commerce transport'!W71+'information communication'!W71+'activites financieres'!W71+'services aux entreprises'!W71+'services pr. non marchands'!W71+'services aux ménages'!W72</f>
        <v>625369</v>
      </c>
      <c r="X73" s="66">
        <f>'commerce transport'!X71+'information communication'!X71+'activites financieres'!X71+'services aux entreprises'!X71+'services pr. non marchands'!X71+'services aux ménages'!X72</f>
        <v>586905</v>
      </c>
      <c r="Y73" s="66">
        <f>'commerce transport'!Y71+'information communication'!Y71+'activites financieres'!Y71+'services aux entreprises'!Y71+'services pr. non marchands'!Y71+'services aux ménages'!Y72</f>
        <v>636164</v>
      </c>
      <c r="Z73" s="66">
        <f>'commerce transport'!Z71+'information communication'!Z71+'activites financieres'!Z71+'services aux entreprises'!Z71+'services pr. non marchands'!Z71+'services aux ménages'!Z72</f>
        <v>673829</v>
      </c>
      <c r="AA73" s="66">
        <f>'commerce transport'!AA71+'information communication'!AA71+'activites financieres'!AA71+'services aux entreprises'!AA71+'services pr. non marchands'!AA71+'services aux ménages'!AA72</f>
        <v>696729</v>
      </c>
      <c r="AB73" s="66">
        <f>'commerce transport'!AB71+'information communication'!AB71+'activites financieres'!AB71+'services aux entreprises'!AB71+'services pr. non marchands'!AB71+'services aux ménages'!AB72</f>
        <v>714360</v>
      </c>
      <c r="AC73" s="66">
        <f>'commerce transport'!AC71+'information communication'!AC71+'activites financieres'!AC71+'services aux entreprises'!AC71+'services pr. non marchands'!AC71+'services aux ménages'!AC72</f>
        <v>730447</v>
      </c>
    </row>
    <row r="74" spans="2:29" ht="11.45" customHeight="1" x14ac:dyDescent="0.25">
      <c r="B74" s="22" t="s">
        <v>57</v>
      </c>
      <c r="C74" s="66">
        <f>'commerce transport'!C72+'information communication'!C72+'activites financieres'!C72+'services aux entreprises'!C72+'services pr. non marchands'!C72+'services aux ménages'!C73</f>
        <v>1205325</v>
      </c>
      <c r="D74" s="66">
        <f>'commerce transport'!D72+'information communication'!D72+'activites financieres'!D72+'services aux entreprises'!D72+'services pr. non marchands'!D72+'services aux ménages'!D73</f>
        <v>1168812</v>
      </c>
      <c r="E74" s="66">
        <f>'commerce transport'!E72+'information communication'!E72+'activites financieres'!E72+'services aux entreprises'!E72+'services pr. non marchands'!E72+'services aux ménages'!E73</f>
        <v>1150814</v>
      </c>
      <c r="F74" s="66">
        <f>'commerce transport'!F72+'information communication'!F72+'activites financieres'!F72+'services aux entreprises'!F72+'services pr. non marchands'!F72+'services aux ménages'!F73</f>
        <v>1161801</v>
      </c>
      <c r="G74" s="66">
        <f>'commerce transport'!G72+'information communication'!G72+'activites financieres'!G72+'services aux entreprises'!G72+'services pr. non marchands'!G72+'services aux ménages'!G73</f>
        <v>1169113</v>
      </c>
      <c r="H74" s="66">
        <f>'commerce transport'!H72+'information communication'!H72+'activites financieres'!H72+'services aux entreprises'!H72+'services pr. non marchands'!H72+'services aux ménages'!H73</f>
        <v>1192454</v>
      </c>
      <c r="I74" s="66">
        <f>'commerce transport'!I72+'information communication'!I72+'activites financieres'!I72+'services aux entreprises'!I72+'services pr. non marchands'!I72+'services aux ménages'!I73</f>
        <v>1259516</v>
      </c>
      <c r="J74" s="66">
        <f>'commerce transport'!J72+'information communication'!J72+'activites financieres'!J72+'services aux entreprises'!J72+'services pr. non marchands'!J72+'services aux ménages'!J73</f>
        <v>1276202</v>
      </c>
      <c r="K74" s="66">
        <f>'commerce transport'!K72+'information communication'!K72+'activites financieres'!K72+'services aux entreprises'!K72+'services pr. non marchands'!K72+'services aux ménages'!K73</f>
        <v>1356458</v>
      </c>
      <c r="L74" s="66">
        <f>'commerce transport'!L72+'information communication'!L72+'activites financieres'!L72+'services aux entreprises'!L72+'services pr. non marchands'!L72+'services aux ménages'!L73</f>
        <v>1320989</v>
      </c>
      <c r="M74" s="66">
        <f>'commerce transport'!M72+'information communication'!M72+'activites financieres'!M72+'services aux entreprises'!M72+'services pr. non marchands'!M72+'services aux ménages'!M73</f>
        <v>1157846</v>
      </c>
      <c r="N74" s="66">
        <f>'commerce transport'!N72+'information communication'!N72+'activites financieres'!N72+'services aux entreprises'!N72+'services pr. non marchands'!N72+'services aux ménages'!N73</f>
        <v>1081610</v>
      </c>
      <c r="O74" s="66">
        <f>'commerce transport'!O72+'information communication'!O72+'activites financieres'!O72+'services aux entreprises'!O72+'services pr. non marchands'!O72+'services aux ménages'!O73</f>
        <v>1094163</v>
      </c>
      <c r="P74" s="66">
        <f>'commerce transport'!P72+'information communication'!P72+'activites financieres'!P72+'services aux entreprises'!P72+'services pr. non marchands'!P72+'services aux ménages'!P73</f>
        <v>1098538</v>
      </c>
      <c r="Q74" s="66">
        <f>'commerce transport'!Q72+'information communication'!Q72+'activites financieres'!Q72+'services aux entreprises'!Q72+'services pr. non marchands'!Q72+'services aux ménages'!Q73</f>
        <v>1124306</v>
      </c>
      <c r="R74" s="66">
        <f>'commerce transport'!R72+'information communication'!R72+'activites financieres'!R72+'services aux entreprises'!R72+'services pr. non marchands'!R72+'services aux ménages'!R73</f>
        <v>1116602</v>
      </c>
      <c r="S74" s="66">
        <f>'commerce transport'!S72+'information communication'!S72+'activites financieres'!S72+'services aux entreprises'!S72+'services pr. non marchands'!S72+'services aux ménages'!S73</f>
        <v>1116019</v>
      </c>
      <c r="T74" s="66">
        <f>'commerce transport'!T72+'information communication'!T72+'activites financieres'!T72+'services aux entreprises'!T72+'services pr. non marchands'!T72+'services aux ménages'!T73</f>
        <v>1123854</v>
      </c>
      <c r="U74" s="66">
        <f>'commerce transport'!U72+'information communication'!U72+'activites financieres'!U72+'services aux entreprises'!U72+'services pr. non marchands'!U72+'services aux ménages'!U73</f>
        <v>1105714</v>
      </c>
      <c r="V74" s="66">
        <f>'commerce transport'!V72+'information communication'!V72+'activites financieres'!V72+'services aux entreprises'!V72+'services pr. non marchands'!V72+'services aux ménages'!V73</f>
        <v>1133714</v>
      </c>
      <c r="W74" s="66">
        <f>'commerce transport'!W72+'information communication'!W72+'activites financieres'!W72+'services aux entreprises'!W72+'services pr. non marchands'!W72+'services aux ménages'!W73</f>
        <v>1187794</v>
      </c>
      <c r="X74" s="66">
        <f>'commerce transport'!X72+'information communication'!X72+'activites financieres'!X72+'services aux entreprises'!X72+'services pr. non marchands'!X72+'services aux ménages'!X73</f>
        <v>1102027</v>
      </c>
      <c r="Y74" s="66">
        <f>'commerce transport'!Y72+'information communication'!Y72+'activites financieres'!Y72+'services aux entreprises'!Y72+'services pr. non marchands'!Y72+'services aux ménages'!Y73</f>
        <v>1102562</v>
      </c>
      <c r="Z74" s="66">
        <f>'commerce transport'!Z72+'information communication'!Z72+'activites financieres'!Z72+'services aux entreprises'!Z72+'services pr. non marchands'!Z72+'services aux ménages'!Z73</f>
        <v>1135345</v>
      </c>
      <c r="AA74" s="66">
        <f>'commerce transport'!AA72+'information communication'!AA72+'activites financieres'!AA72+'services aux entreprises'!AA72+'services pr. non marchands'!AA72+'services aux ménages'!AA73</f>
        <v>1151276</v>
      </c>
      <c r="AB74" s="66">
        <f>'commerce transport'!AB72+'information communication'!AB72+'activites financieres'!AB72+'services aux entreprises'!AB72+'services pr. non marchands'!AB72+'services aux ménages'!AB73</f>
        <v>1155156</v>
      </c>
      <c r="AC74" s="66">
        <f>'commerce transport'!AC72+'information communication'!AC72+'activites financieres'!AC72+'services aux entreprises'!AC72+'services pr. non marchands'!AC72+'services aux ménages'!AC73</f>
        <v>1131821</v>
      </c>
    </row>
    <row r="75" spans="2:29" ht="11.45" customHeight="1" x14ac:dyDescent="0.25">
      <c r="B75" s="22" t="s">
        <v>58</v>
      </c>
      <c r="C75" s="66">
        <f>'commerce transport'!C73+'information communication'!C73+'activites financieres'!C73+'services aux entreprises'!C73+'services pr. non marchands'!C73+'services aux ménages'!C74</f>
        <v>1402283</v>
      </c>
      <c r="D75" s="66">
        <f>'commerce transport'!D73+'information communication'!D73+'activites financieres'!D73+'services aux entreprises'!D73+'services pr. non marchands'!D73+'services aux ménages'!D74</f>
        <v>1435196</v>
      </c>
      <c r="E75" s="66">
        <f>'commerce transport'!E73+'information communication'!E73+'activites financieres'!E73+'services aux entreprises'!E73+'services pr. non marchands'!E73+'services aux ménages'!E74</f>
        <v>1384314</v>
      </c>
      <c r="F75" s="66">
        <f>'commerce transport'!F73+'information communication'!F73+'activites financieres'!F73+'services aux entreprises'!F73+'services pr. non marchands'!F73+'services aux ménages'!F74</f>
        <v>1391598</v>
      </c>
      <c r="G75" s="66">
        <f>'commerce transport'!G73+'information communication'!G73+'activites financieres'!G73+'services aux entreprises'!G73+'services pr. non marchands'!G73+'services aux ménages'!G74</f>
        <v>1391812</v>
      </c>
      <c r="H75" s="66">
        <f>'commerce transport'!H73+'information communication'!H73+'activites financieres'!H73+'services aux entreprises'!H73+'services pr. non marchands'!H73+'services aux ménages'!H74</f>
        <v>1480415</v>
      </c>
      <c r="I75" s="66">
        <f>'commerce transport'!I73+'information communication'!I73+'activites financieres'!I73+'services aux entreprises'!I73+'services pr. non marchands'!I73+'services aux ménages'!I74</f>
        <v>1502444</v>
      </c>
      <c r="J75" s="66">
        <f>'commerce transport'!J73+'information communication'!J73+'activites financieres'!J73+'services aux entreprises'!J73+'services pr. non marchands'!J73+'services aux ménages'!J74</f>
        <v>1469619</v>
      </c>
      <c r="K75" s="66">
        <f>'commerce transport'!K73+'information communication'!K73+'activites financieres'!K73+'services aux entreprises'!K73+'services pr. non marchands'!K73+'services aux ménages'!K74</f>
        <v>1631000</v>
      </c>
      <c r="L75" s="66">
        <f>'commerce transport'!L73+'information communication'!L73+'activites financieres'!L73+'services aux entreprises'!L73+'services pr. non marchands'!L73+'services aux ménages'!L74</f>
        <v>1678094</v>
      </c>
      <c r="M75" s="66">
        <f>'commerce transport'!M73+'information communication'!M73+'activites financieres'!M73+'services aux entreprises'!M73+'services pr. non marchands'!M73+'services aux ménages'!M74</f>
        <v>1571638</v>
      </c>
      <c r="N75" s="66">
        <f>'commerce transport'!N73+'information communication'!N73+'activites financieres'!N73+'services aux entreprises'!N73+'services pr. non marchands'!N73+'services aux ménages'!N74</f>
        <v>1559207</v>
      </c>
      <c r="O75" s="66">
        <f>'commerce transport'!O73+'information communication'!O73+'activites financieres'!O73+'services aux entreprises'!O73+'services pr. non marchands'!O73+'services aux ménages'!O74</f>
        <v>1537553</v>
      </c>
      <c r="P75" s="66">
        <f>'commerce transport'!P73+'information communication'!P73+'activites financieres'!P73+'services aux entreprises'!P73+'services pr. non marchands'!P73+'services aux ménages'!P74</f>
        <v>1536175</v>
      </c>
      <c r="Q75" s="66">
        <f>'commerce transport'!Q73+'information communication'!Q73+'activites financieres'!Q73+'services aux entreprises'!Q73+'services pr. non marchands'!Q73+'services aux ménages'!Q74</f>
        <v>1539966</v>
      </c>
      <c r="R75" s="66">
        <f>'commerce transport'!R73+'information communication'!R73+'activites financieres'!R73+'services aux entreprises'!R73+'services pr. non marchands'!R73+'services aux ménages'!R74</f>
        <v>1576252</v>
      </c>
      <c r="S75" s="66">
        <f>'commerce transport'!S73+'information communication'!S73+'activites financieres'!S73+'services aux entreprises'!S73+'services pr. non marchands'!S73+'services aux ménages'!S74</f>
        <v>1622660</v>
      </c>
      <c r="T75" s="66">
        <f>'commerce transport'!T73+'information communication'!T73+'activites financieres'!T73+'services aux entreprises'!T73+'services pr. non marchands'!T73+'services aux ménages'!T74</f>
        <v>1709025</v>
      </c>
      <c r="U75" s="66">
        <f>'commerce transport'!U73+'information communication'!U73+'activites financieres'!U73+'services aux entreprises'!U73+'services pr. non marchands'!U73+'services aux ménages'!U74</f>
        <v>1658045</v>
      </c>
      <c r="V75" s="66">
        <f>'commerce transport'!V73+'information communication'!V73+'activites financieres'!V73+'services aux entreprises'!V73+'services pr. non marchands'!V73+'services aux ménages'!V74</f>
        <v>1682458</v>
      </c>
      <c r="W75" s="66">
        <f>'commerce transport'!W73+'information communication'!W73+'activites financieres'!W73+'services aux entreprises'!W73+'services pr. non marchands'!W73+'services aux ménages'!W74</f>
        <v>1718963</v>
      </c>
      <c r="X75" s="66">
        <f>'commerce transport'!X73+'information communication'!X73+'activites financieres'!X73+'services aux entreprises'!X73+'services pr. non marchands'!X73+'services aux ménages'!X74</f>
        <v>1635479</v>
      </c>
      <c r="Y75" s="66">
        <f>'commerce transport'!Y73+'information communication'!Y73+'activites financieres'!Y73+'services aux entreprises'!Y73+'services pr. non marchands'!Y73+'services aux ménages'!Y74</f>
        <v>1675471</v>
      </c>
      <c r="Z75" s="66">
        <f>'commerce transport'!Z73+'information communication'!Z73+'activites financieres'!Z73+'services aux entreprises'!Z73+'services pr. non marchands'!Z73+'services aux ménages'!Z74</f>
        <v>1782101</v>
      </c>
      <c r="AA75" s="66">
        <f>'commerce transport'!AA73+'information communication'!AA73+'activites financieres'!AA73+'services aux entreprises'!AA73+'services pr. non marchands'!AA73+'services aux ménages'!AA74</f>
        <v>1844180</v>
      </c>
      <c r="AB75" s="66">
        <f>'commerce transport'!AB73+'information communication'!AB73+'activites financieres'!AB73+'services aux entreprises'!AB73+'services pr. non marchands'!AB73+'services aux ménages'!AB74</f>
        <v>1896234</v>
      </c>
      <c r="AC75" s="66">
        <f>'commerce transport'!AC73+'information communication'!AC73+'activites financieres'!AC73+'services aux entreprises'!AC73+'services pr. non marchands'!AC73+'services aux ménages'!AC74</f>
        <v>1931383</v>
      </c>
    </row>
    <row r="76" spans="2:29" ht="11.45" customHeight="1" x14ac:dyDescent="0.25">
      <c r="B76" s="22" t="s">
        <v>59</v>
      </c>
      <c r="C76" s="66">
        <f>'commerce transport'!C74+'information communication'!C74+'activites financieres'!C74+'services aux entreprises'!C74+'services pr. non marchands'!C74+'services aux ménages'!C75</f>
        <v>278037</v>
      </c>
      <c r="D76" s="66">
        <f>'commerce transport'!D74+'information communication'!D74+'activites financieres'!D74+'services aux entreprises'!D74+'services pr. non marchands'!D74+'services aux ménages'!D75</f>
        <v>298245</v>
      </c>
      <c r="E76" s="66">
        <f>'commerce transport'!E74+'information communication'!E74+'activites financieres'!E74+'services aux entreprises'!E74+'services pr. non marchands'!E74+'services aux ménages'!E75</f>
        <v>317204</v>
      </c>
      <c r="F76" s="66">
        <f>'commerce transport'!F74+'information communication'!F74+'activites financieres'!F74+'services aux entreprises'!F74+'services pr. non marchands'!F74+'services aux ménages'!F75</f>
        <v>327941</v>
      </c>
      <c r="G76" s="66">
        <f>'commerce transport'!G74+'information communication'!G74+'activites financieres'!G74+'services aux entreprises'!G74+'services pr. non marchands'!G74+'services aux ménages'!G75</f>
        <v>334397</v>
      </c>
      <c r="H76" s="66">
        <f>'commerce transport'!H74+'information communication'!H74+'activites financieres'!H74+'services aux entreprises'!H74+'services pr. non marchands'!H74+'services aux ménages'!H75</f>
        <v>343681</v>
      </c>
      <c r="I76" s="66">
        <f>'commerce transport'!I74+'information communication'!I74+'activites financieres'!I74+'services aux entreprises'!I74+'services pr. non marchands'!I74+'services aux ménages'!I75</f>
        <v>350958</v>
      </c>
      <c r="J76" s="66">
        <f>'commerce transport'!J74+'information communication'!J74+'activites financieres'!J74+'services aux entreprises'!J74+'services pr. non marchands'!J74+'services aux ménages'!J75</f>
        <v>366177</v>
      </c>
      <c r="K76" s="66">
        <f>'commerce transport'!K74+'information communication'!K74+'activites financieres'!K74+'services aux entreprises'!K74+'services pr. non marchands'!K74+'services aux ménages'!K75</f>
        <v>386655</v>
      </c>
      <c r="L76" s="66">
        <f>'commerce transport'!L74+'information communication'!L74+'activites financieres'!L74+'services aux entreprises'!L74+'services pr. non marchands'!L74+'services aux ménages'!L75</f>
        <v>408587</v>
      </c>
      <c r="M76" s="66">
        <f>'commerce transport'!M74+'information communication'!M74+'activites financieres'!M74+'services aux entreprises'!M74+'services pr. non marchands'!M74+'services aux ménages'!M75</f>
        <v>401995</v>
      </c>
      <c r="N76" s="66">
        <f>'commerce transport'!N74+'information communication'!N74+'activites financieres'!N74+'services aux entreprises'!N74+'services pr. non marchands'!N74+'services aux ménages'!N75</f>
        <v>411989</v>
      </c>
      <c r="O76" s="66">
        <f>'commerce transport'!O74+'information communication'!O74+'activites financieres'!O74+'services aux entreprises'!O74+'services pr. non marchands'!O74+'services aux ménages'!O75</f>
        <v>424200</v>
      </c>
      <c r="P76" s="66">
        <f>'commerce transport'!P74+'information communication'!P74+'activites financieres'!P74+'services aux entreprises'!P74+'services pr. non marchands'!P74+'services aux ménages'!P75</f>
        <v>436958</v>
      </c>
      <c r="Q76" s="66">
        <f>'commerce transport'!Q74+'information communication'!Q74+'activites financieres'!Q74+'services aux entreprises'!Q74+'services pr. non marchands'!Q74+'services aux ménages'!Q75</f>
        <v>445568</v>
      </c>
      <c r="R76" s="66">
        <f>'commerce transport'!R74+'information communication'!R74+'activites financieres'!R74+'services aux entreprises'!R74+'services pr. non marchands'!R74+'services aux ménages'!R75</f>
        <v>458441</v>
      </c>
      <c r="S76" s="66">
        <f>'commerce transport'!S74+'information communication'!S74+'activites financieres'!S74+'services aux entreprises'!S74+'services pr. non marchands'!S74+'services aux ménages'!S75</f>
        <v>473422</v>
      </c>
      <c r="T76" s="66">
        <f>'commerce transport'!T74+'information communication'!T74+'activites financieres'!T74+'services aux entreprises'!T74+'services pr. non marchands'!T74+'services aux ménages'!T75</f>
        <v>488180</v>
      </c>
      <c r="U76" s="66">
        <f>'commerce transport'!U74+'information communication'!U74+'activites financieres'!U74+'services aux entreprises'!U74+'services pr. non marchands'!U74+'services aux ménages'!U75</f>
        <v>504668</v>
      </c>
      <c r="V76" s="66">
        <f>'commerce transport'!V74+'information communication'!V74+'activites financieres'!V74+'services aux entreprises'!V74+'services pr. non marchands'!V74+'services aux ménages'!V75</f>
        <v>523686</v>
      </c>
      <c r="W76" s="66">
        <f>'commerce transport'!W74+'information communication'!W74+'activites financieres'!W74+'services aux entreprises'!W74+'services pr. non marchands'!W74+'services aux ménages'!W75</f>
        <v>541947</v>
      </c>
      <c r="X76" s="66">
        <f>'commerce transport'!X74+'information communication'!X74+'activites financieres'!X74+'services aux entreprises'!X74+'services pr. non marchands'!X74+'services aux ménages'!X75</f>
        <v>518376</v>
      </c>
      <c r="Y76" s="66">
        <f>'commerce transport'!Y74+'information communication'!Y74+'activites financieres'!Y74+'services aux entreprises'!Y74+'services pr. non marchands'!Y74+'services aux ménages'!Y75</f>
        <v>561945</v>
      </c>
      <c r="Z76" s="66">
        <f>'commerce transport'!Z74+'information communication'!Z74+'activites financieres'!Z74+'services aux entreprises'!Z74+'services pr. non marchands'!Z74+'services aux ménages'!Z75</f>
        <v>582999</v>
      </c>
      <c r="AA76" s="66">
        <f>'commerce transport'!AA74+'information communication'!AA74+'activites financieres'!AA74+'services aux entreprises'!AA74+'services pr. non marchands'!AA74+'services aux ménages'!AA75</f>
        <v>597378</v>
      </c>
      <c r="AB76" s="66">
        <f>'commerce transport'!AB74+'information communication'!AB74+'activites financieres'!AB74+'services aux entreprises'!AB74+'services pr. non marchands'!AB74+'services aux ménages'!AB75</f>
        <v>610093</v>
      </c>
      <c r="AC76" s="66">
        <f>'commerce transport'!AC74+'information communication'!AC74+'activites financieres'!AC74+'services aux entreprises'!AC74+'services pr. non marchands'!AC74+'services aux ménages'!AC75</f>
        <v>617136</v>
      </c>
    </row>
    <row r="77" spans="2:29" ht="11.45" customHeight="1" x14ac:dyDescent="0.25">
      <c r="B77" s="22" t="s">
        <v>60</v>
      </c>
      <c r="C77" s="66">
        <f>'commerce transport'!C75+'information communication'!C75+'activites financieres'!C75+'services aux entreprises'!C75+'services pr. non marchands'!C75+'services aux ménages'!C76</f>
        <v>4235311</v>
      </c>
      <c r="D77" s="66">
        <f>'commerce transport'!D75+'information communication'!D75+'activites financieres'!D75+'services aux entreprises'!D75+'services pr. non marchands'!D75+'services aux ménages'!D76</f>
        <v>4310840</v>
      </c>
      <c r="E77" s="66">
        <f>'commerce transport'!E75+'information communication'!E75+'activites financieres'!E75+'services aux entreprises'!E75+'services pr. non marchands'!E75+'services aux ménages'!E76</f>
        <v>4322738</v>
      </c>
      <c r="F77" s="66">
        <f>'commerce transport'!F75+'information communication'!F75+'activites financieres'!F75+'services aux entreprises'!F75+'services pr. non marchands'!F75+'services aux ménages'!F76</f>
        <v>4281533</v>
      </c>
      <c r="G77" s="66">
        <f>'commerce transport'!G75+'information communication'!G75+'activites financieres'!G75+'services aux entreprises'!G75+'services pr. non marchands'!G75+'services aux ménages'!G76</f>
        <v>4427670</v>
      </c>
      <c r="H77" s="66">
        <f>'commerce transport'!H75+'information communication'!H75+'activites financieres'!H75+'services aux entreprises'!H75+'services pr. non marchands'!H75+'services aux ménages'!H76</f>
        <v>4490008</v>
      </c>
      <c r="I77" s="66">
        <f>'commerce transport'!I75+'information communication'!I75+'activites financieres'!I75+'services aux entreprises'!I75+'services pr. non marchands'!I75+'services aux ménages'!I76</f>
        <v>4418784</v>
      </c>
      <c r="J77" s="66">
        <f>'commerce transport'!J75+'information communication'!J75+'activites financieres'!J75+'services aux entreprises'!J75+'services pr. non marchands'!J75+'services aux ménages'!J76</f>
        <v>4428568</v>
      </c>
      <c r="K77" s="66">
        <f>'commerce transport'!K75+'information communication'!K75+'activites financieres'!K75+'services aux entreprises'!K75+'services pr. non marchands'!K75+'services aux ménages'!K76</f>
        <v>4360394</v>
      </c>
      <c r="L77" s="66">
        <f>'commerce transport'!L75+'information communication'!L75+'activites financieres'!L75+'services aux entreprises'!L75+'services pr. non marchands'!L75+'services aux ménages'!L76</f>
        <v>4294858</v>
      </c>
      <c r="M77" s="66">
        <f>'commerce transport'!M75+'information communication'!M75+'activites financieres'!M75+'services aux entreprises'!M75+'services pr. non marchands'!M75+'services aux ménages'!M76</f>
        <v>4323457</v>
      </c>
      <c r="N77" s="66">
        <f>'commerce transport'!N75+'information communication'!N75+'activites financieres'!N75+'services aux entreprises'!N75+'services pr. non marchands'!N75+'services aux ménages'!N76</f>
        <v>4340325</v>
      </c>
      <c r="O77" s="66">
        <f>'commerce transport'!O75+'information communication'!O75+'activites financieres'!O75+'services aux entreprises'!O75+'services pr. non marchands'!O75+'services aux ménages'!O76</f>
        <v>4310422</v>
      </c>
      <c r="P77" s="66">
        <f>'commerce transport'!P75+'information communication'!P75+'activites financieres'!P75+'services aux entreprises'!P75+'services pr. non marchands'!P75+'services aux ménages'!P76</f>
        <v>4247252</v>
      </c>
      <c r="Q77" s="66">
        <f>'commerce transport'!Q75+'information communication'!Q75+'activites financieres'!Q75+'services aux entreprises'!Q75+'services pr. non marchands'!Q75+'services aux ménages'!Q76</f>
        <v>4417866</v>
      </c>
      <c r="R77" s="66">
        <f>'commerce transport'!R75+'information communication'!R75+'activites financieres'!R75+'services aux entreprises'!R75+'services pr. non marchands'!R75+'services aux ménages'!R76</f>
        <v>4733073</v>
      </c>
      <c r="S77" s="66">
        <f>'commerce transport'!S75+'information communication'!S75+'activites financieres'!S75+'services aux entreprises'!S75+'services pr. non marchands'!S75+'services aux ménages'!S76</f>
        <v>4929037</v>
      </c>
      <c r="T77" s="66">
        <f>'commerce transport'!T75+'information communication'!T75+'activites financieres'!T75+'services aux entreprises'!T75+'services pr. non marchands'!T75+'services aux ménages'!T76</f>
        <v>5132160</v>
      </c>
      <c r="U77" s="66">
        <f>'commerce transport'!U75+'information communication'!U75+'activites financieres'!U75+'services aux entreprises'!U75+'services pr. non marchands'!U75+'services aux ménages'!U76</f>
        <v>5098688</v>
      </c>
      <c r="V77" s="66">
        <f>'commerce transport'!V75+'information communication'!V75+'activites financieres'!V75+'services aux entreprises'!V75+'services pr. non marchands'!V75+'services aux ménages'!V76</f>
        <v>5109780</v>
      </c>
      <c r="W77" s="66">
        <f>'commerce transport'!W75+'information communication'!W75+'activites financieres'!W75+'services aux entreprises'!W75+'services pr. non marchands'!W75+'services aux ménages'!W76</f>
        <v>5145203</v>
      </c>
      <c r="X77" s="66">
        <f>'commerce transport'!X75+'information communication'!X75+'activites financieres'!X75+'services aux entreprises'!X75+'services pr. non marchands'!X75+'services aux ménages'!X76</f>
        <v>4881532</v>
      </c>
      <c r="Y77" s="66">
        <f>'commerce transport'!Y75+'information communication'!Y75+'activites financieres'!Y75+'services aux entreprises'!Y75+'services pr. non marchands'!Y75+'services aux ménages'!Y76</f>
        <v>5108636</v>
      </c>
      <c r="Z77" s="66">
        <f>'commerce transport'!Z75+'information communication'!Z75+'activites financieres'!Z75+'services aux entreprises'!Z75+'services pr. non marchands'!Z75+'services aux ménages'!Z76</f>
        <v>5253411</v>
      </c>
      <c r="AA77" s="66">
        <f>'commerce transport'!AA75+'information communication'!AA75+'activites financieres'!AA75+'services aux entreprises'!AA75+'services pr. non marchands'!AA75+'services aux ménages'!AA76</f>
        <v>5202095</v>
      </c>
      <c r="AB77" s="66">
        <f>'commerce transport'!AB75+'information communication'!AB75+'activites financieres'!AB75+'services aux entreprises'!AB75+'services pr. non marchands'!AB75+'services aux ménages'!AB76</f>
        <v>5259535</v>
      </c>
      <c r="AC77" s="66">
        <f>'commerce transport'!AC75+'information communication'!AC75+'activites financieres'!AC75+'services aux entreprises'!AC75+'services pr. non marchands'!AC75+'services aux ménages'!AC76</f>
        <v>5335089</v>
      </c>
    </row>
    <row r="78" spans="2:29" ht="11.45" customHeight="1" x14ac:dyDescent="0.25">
      <c r="B78" s="22" t="s">
        <v>61</v>
      </c>
      <c r="C78" s="66" t="e">
        <f>'commerce transport'!#REF!+'information communication'!#REF!+'activites financieres'!#REF!+'services aux entreprises'!#REF!+'services pr. non marchands'!#REF!+'services aux ménages'!C77</f>
        <v>#REF!</v>
      </c>
      <c r="D78" s="66" t="e">
        <f>'commerce transport'!#REF!+'information communication'!#REF!+'activites financieres'!#REF!+'services aux entreprises'!#REF!+'services pr. non marchands'!#REF!+'services aux ménages'!D77</f>
        <v>#REF!</v>
      </c>
      <c r="E78" s="66" t="e">
        <f>'commerce transport'!#REF!+'information communication'!#REF!+'activites financieres'!#REF!+'services aux entreprises'!#REF!+'services pr. non marchands'!#REF!+'services aux ménages'!E77</f>
        <v>#REF!</v>
      </c>
      <c r="F78" s="66" t="e">
        <f>'commerce transport'!#REF!+'information communication'!#REF!+'activites financieres'!#REF!+'services aux entreprises'!#REF!+'services pr. non marchands'!#REF!+'services aux ménages'!F77</f>
        <v>#REF!</v>
      </c>
      <c r="G78" s="66" t="e">
        <f>'commerce transport'!#REF!+'information communication'!#REF!+'activites financieres'!#REF!+'services aux entreprises'!#REF!+'services pr. non marchands'!#REF!+'services aux ménages'!G77</f>
        <v>#REF!</v>
      </c>
      <c r="H78" s="66" t="e">
        <f>'commerce transport'!#REF!+'information communication'!#REF!+'activites financieres'!#REF!+'services aux entreprises'!#REF!+'services pr. non marchands'!#REF!+'services aux ménages'!H77</f>
        <v>#REF!</v>
      </c>
      <c r="I78" s="66" t="e">
        <f>'commerce transport'!#REF!+'information communication'!#REF!+'activites financieres'!#REF!+'services aux entreprises'!#REF!+'services pr. non marchands'!#REF!+'services aux ménages'!I77</f>
        <v>#REF!</v>
      </c>
      <c r="J78" s="66" t="e">
        <f>'commerce transport'!#REF!+'information communication'!#REF!+'activites financieres'!#REF!+'services aux entreprises'!#REF!+'services pr. non marchands'!#REF!+'services aux ménages'!J77</f>
        <v>#REF!</v>
      </c>
      <c r="K78" s="66" t="e">
        <f>'commerce transport'!#REF!+'information communication'!#REF!+'activites financieres'!#REF!+'services aux entreprises'!#REF!+'services pr. non marchands'!#REF!+'services aux ménages'!K77</f>
        <v>#REF!</v>
      </c>
      <c r="L78" s="66" t="e">
        <f>'commerce transport'!#REF!+'information communication'!#REF!+'activites financieres'!#REF!+'services aux entreprises'!#REF!+'services pr. non marchands'!#REF!+'services aux ménages'!L77</f>
        <v>#REF!</v>
      </c>
      <c r="M78" s="66" t="e">
        <f>'commerce transport'!#REF!+'information communication'!#REF!+'activites financieres'!#REF!+'services aux entreprises'!#REF!+'services pr. non marchands'!#REF!+'services aux ménages'!M77</f>
        <v>#REF!</v>
      </c>
      <c r="N78" s="66" t="e">
        <f>'commerce transport'!#REF!+'information communication'!#REF!+'activites financieres'!#REF!+'services aux entreprises'!#REF!+'services pr. non marchands'!#REF!+'services aux ménages'!N77</f>
        <v>#REF!</v>
      </c>
      <c r="O78" s="66" t="e">
        <f>'commerce transport'!#REF!+'information communication'!#REF!+'activites financieres'!#REF!+'services aux entreprises'!#REF!+'services pr. non marchands'!#REF!+'services aux ménages'!O77</f>
        <v>#REF!</v>
      </c>
      <c r="P78" s="66" t="e">
        <f>'commerce transport'!#REF!+'information communication'!#REF!+'activites financieres'!#REF!+'services aux entreprises'!#REF!+'services pr. non marchands'!#REF!+'services aux ménages'!P77</f>
        <v>#REF!</v>
      </c>
      <c r="Q78" s="66" t="e">
        <f>'commerce transport'!#REF!+'information communication'!#REF!+'activites financieres'!#REF!+'services aux entreprises'!#REF!+'services pr. non marchands'!#REF!+'services aux ménages'!Q77</f>
        <v>#REF!</v>
      </c>
      <c r="R78" s="66" t="e">
        <f>'commerce transport'!#REF!+'information communication'!#REF!+'activites financieres'!#REF!+'services aux entreprises'!#REF!+'services pr. non marchands'!#REF!+'services aux ménages'!R77</f>
        <v>#REF!</v>
      </c>
      <c r="S78" s="66" t="e">
        <f>'commerce transport'!#REF!+'information communication'!#REF!+'activites financieres'!#REF!+'services aux entreprises'!#REF!+'services pr. non marchands'!#REF!+'services aux ménages'!S77</f>
        <v>#REF!</v>
      </c>
      <c r="T78" s="66" t="e">
        <f>'commerce transport'!#REF!+'information communication'!#REF!+'activites financieres'!#REF!+'services aux entreprises'!#REF!+'services pr. non marchands'!#REF!+'services aux ménages'!T77</f>
        <v>#REF!</v>
      </c>
      <c r="U78" s="66" t="e">
        <f>'commerce transport'!#REF!+'information communication'!#REF!+'activites financieres'!#REF!+'services aux entreprises'!#REF!+'services pr. non marchands'!#REF!+'services aux ménages'!U77</f>
        <v>#REF!</v>
      </c>
      <c r="V78" s="66" t="e">
        <f>'commerce transport'!#REF!+'information communication'!#REF!+'activites financieres'!#REF!+'services aux entreprises'!#REF!+'services pr. non marchands'!#REF!+'services aux ménages'!V77</f>
        <v>#REF!</v>
      </c>
      <c r="W78" s="66" t="e">
        <f>'commerce transport'!#REF!+'information communication'!#REF!+'activites financieres'!#REF!+'services aux entreprises'!#REF!+'services pr. non marchands'!#REF!+'services aux ménages'!W77</f>
        <v>#REF!</v>
      </c>
      <c r="X78" s="66" t="e">
        <f>'commerce transport'!#REF!+'information communication'!#REF!+'activites financieres'!#REF!+'services aux entreprises'!#REF!+'services pr. non marchands'!#REF!+'services aux ménages'!X77</f>
        <v>#REF!</v>
      </c>
      <c r="Y78" s="66" t="e">
        <f>'commerce transport'!#REF!+'information communication'!#REF!+'activites financieres'!#REF!+'services aux entreprises'!#REF!+'services pr. non marchands'!#REF!+'services aux ménages'!Y77</f>
        <v>#REF!</v>
      </c>
      <c r="Z78" s="66" t="e">
        <f>'commerce transport'!#REF!+'information communication'!#REF!+'activites financieres'!#REF!+'services aux entreprises'!#REF!+'services pr. non marchands'!#REF!+'services aux ménages'!Z77</f>
        <v>#REF!</v>
      </c>
      <c r="AA78" s="66" t="e">
        <f>'commerce transport'!#REF!+'information communication'!#REF!+'activites financieres'!#REF!+'services aux entreprises'!#REF!+'services pr. non marchands'!#REF!+'services aux ménages'!AA77</f>
        <v>#REF!</v>
      </c>
      <c r="AB78" s="66" t="e">
        <f>'commerce transport'!#REF!+'information communication'!#REF!+'activites financieres'!#REF!+'services aux entreprises'!#REF!+'services pr. non marchands'!#REF!+'services aux ménages'!AB77</f>
        <v>#REF!</v>
      </c>
      <c r="AC78" s="66" t="e">
        <f>'commerce transport'!#REF!+'information communication'!#REF!+'activites financieres'!#REF!+'services aux entreprises'!#REF!+'services pr. non marchands'!#REF!+'services aux ménages'!AC77</f>
        <v>#REF!</v>
      </c>
    </row>
    <row r="79" spans="2:29" ht="11.45" customHeight="1" x14ac:dyDescent="0.25">
      <c r="B79" s="22" t="s">
        <v>62</v>
      </c>
      <c r="C79" s="66">
        <f>'commerce transport'!C76+'information communication'!C76+'activites financieres'!C76+'services aux entreprises'!C76+'services pr. non marchands'!C76+'services aux ménages'!C78</f>
        <v>8931365</v>
      </c>
      <c r="D79" s="66">
        <f>'commerce transport'!D76+'information communication'!D76+'activites financieres'!D76+'services aux entreprises'!D76+'services pr. non marchands'!D76+'services aux ménages'!D78</f>
        <v>9025264</v>
      </c>
      <c r="E79" s="66">
        <f>'commerce transport'!E76+'information communication'!E76+'activites financieres'!E76+'services aux entreprises'!E76+'services pr. non marchands'!E76+'services aux ménages'!E78</f>
        <v>9182736</v>
      </c>
      <c r="F79" s="66">
        <f>'commerce transport'!F76+'information communication'!F76+'activites financieres'!F76+'services aux entreprises'!F76+'services pr. non marchands'!F76+'services aux ménages'!F78</f>
        <v>9179954</v>
      </c>
      <c r="G79" s="66">
        <f>'commerce transport'!G76+'information communication'!G76+'activites financieres'!G76+'services aux entreprises'!G76+'services pr. non marchands'!G76+'services aux ménages'!G78</f>
        <v>9158514</v>
      </c>
      <c r="H79" s="66">
        <f>'commerce transport'!H76+'information communication'!H76+'activites financieres'!H76+'services aux entreprises'!H76+'services pr. non marchands'!H76+'services aux ménages'!H78</f>
        <v>9248208</v>
      </c>
      <c r="I79" s="66">
        <f>'commerce transport'!I76+'information communication'!I76+'activites financieres'!I76+'services aux entreprises'!I76+'services pr. non marchands'!I76+'services aux ménages'!I78</f>
        <v>9253959</v>
      </c>
      <c r="J79" s="66">
        <f>'commerce transport'!J76+'information communication'!J76+'activites financieres'!J76+'services aux entreprises'!J76+'services pr. non marchands'!J76+'services aux ménages'!J78</f>
        <v>9509255</v>
      </c>
      <c r="K79" s="66">
        <f>'commerce transport'!K76+'information communication'!K76+'activites financieres'!K76+'services aux entreprises'!K76+'services pr. non marchands'!K76+'services aux ménages'!K78</f>
        <v>9822734</v>
      </c>
      <c r="L79" s="66">
        <f>'commerce transport'!L76+'information communication'!L76+'activites financieres'!L76+'services aux entreprises'!L76+'services pr. non marchands'!L76+'services aux ménages'!L78</f>
        <v>10007838</v>
      </c>
      <c r="M79" s="66">
        <f>'commerce transport'!M76+'information communication'!M76+'activites financieres'!M76+'services aux entreprises'!M76+'services pr. non marchands'!M76+'services aux ménages'!M78</f>
        <v>9900179</v>
      </c>
      <c r="N79" s="66">
        <f>'commerce transport'!N76+'information communication'!N76+'activites financieres'!N76+'services aux entreprises'!N76+'services pr. non marchands'!N76+'services aux ménages'!N78</f>
        <v>9887802</v>
      </c>
      <c r="O79" s="66">
        <f>'commerce transport'!O76+'information communication'!O76+'activites financieres'!O76+'services aux entreprises'!O76+'services pr. non marchands'!O76+'services aux ménages'!O78</f>
        <v>9991283</v>
      </c>
      <c r="P79" s="66">
        <f>'commerce transport'!P76+'information communication'!P76+'activites financieres'!P76+'services aux entreprises'!P76+'services pr. non marchands'!P76+'services aux ménages'!P78</f>
        <v>9940189</v>
      </c>
      <c r="Q79" s="66">
        <f>'commerce transport'!Q76+'information communication'!Q76+'activites financieres'!Q76+'services aux entreprises'!Q76+'services pr. non marchands'!Q76+'services aux ménages'!Q78</f>
        <v>9875760</v>
      </c>
      <c r="R79" s="66">
        <f>'commerce transport'!R76+'information communication'!R76+'activites financieres'!R76+'services aux entreprises'!R76+'services pr. non marchands'!R76+'services aux ménages'!R78</f>
        <v>9966426</v>
      </c>
      <c r="S79" s="66">
        <f>'commerce transport'!S76+'information communication'!S76+'activites financieres'!S76+'services aux entreprises'!S76+'services pr. non marchands'!S76+'services aux ménages'!S78</f>
        <v>10073607</v>
      </c>
      <c r="T79" s="66">
        <f>'commerce transport'!T76+'information communication'!T76+'activites financieres'!T76+'services aux entreprises'!T76+'services pr. non marchands'!T76+'services aux ménages'!T78</f>
        <v>10329755</v>
      </c>
      <c r="U79" s="66">
        <f>'commerce transport'!U76+'information communication'!U76+'activites financieres'!U76+'services aux entreprises'!U76+'services pr. non marchands'!U76+'services aux ménages'!U78</f>
        <v>10579786</v>
      </c>
      <c r="V79" s="66">
        <f>'commerce transport'!V76+'information communication'!V76+'activites financieres'!V76+'services aux entreprises'!V76+'services pr. non marchands'!V76+'services aux ménages'!V78</f>
        <v>10859507</v>
      </c>
      <c r="W79" s="66">
        <f>'commerce transport'!W76+'information communication'!W76+'activites financieres'!W76+'services aux entreprises'!W76+'services pr. non marchands'!W76+'services aux ménages'!W78</f>
        <v>11132072</v>
      </c>
      <c r="X79" s="66">
        <f>'commerce transport'!X76+'information communication'!X76+'activites financieres'!X76+'services aux entreprises'!X76+'services pr. non marchands'!X76+'services aux ménages'!X78</f>
        <v>10616122</v>
      </c>
      <c r="Y79" s="66">
        <f>'commerce transport'!Y76+'information communication'!Y76+'activites financieres'!Y76+'services aux entreprises'!Y76+'services pr. non marchands'!Y76+'services aux ménages'!Y78</f>
        <v>11121009</v>
      </c>
      <c r="Z79" s="66">
        <f>'commerce transport'!Z76+'information communication'!Z76+'activites financieres'!Z76+'services aux entreprises'!Z76+'services pr. non marchands'!Z76+'services aux ménages'!Z78</f>
        <v>11580419</v>
      </c>
      <c r="AA79" s="66">
        <f>'commerce transport'!AA76+'information communication'!AA76+'activites financieres'!AA76+'services aux entreprises'!AA76+'services pr. non marchands'!AA76+'services aux ménages'!AA78</f>
        <v>11725648</v>
      </c>
      <c r="AB79" s="66">
        <f>'commerce transport'!AB76+'information communication'!AB76+'activites financieres'!AB76+'services aux entreprises'!AB76+'services pr. non marchands'!AB76+'services aux ménages'!AB78</f>
        <v>11883684</v>
      </c>
      <c r="AC79" s="66">
        <f>'commerce transport'!AC76+'information communication'!AC76+'activites financieres'!AC76+'services aux entreprises'!AC76+'services pr. non marchands'!AC76+'services aux ménages'!AC78</f>
        <v>11783270</v>
      </c>
    </row>
    <row r="80" spans="2:29" ht="11.45" customHeight="1" x14ac:dyDescent="0.25">
      <c r="B80" s="22" t="s">
        <v>63</v>
      </c>
      <c r="C80" s="66">
        <f>'commerce transport'!C77+'information communication'!C77+'activites financieres'!C77+'services aux entreprises'!C77+'services pr. non marchands'!C77+'services aux ménages'!C79</f>
        <v>4230857</v>
      </c>
      <c r="D80" s="66">
        <f>'commerce transport'!D77+'information communication'!D77+'activites financieres'!D77+'services aux entreprises'!D77+'services pr. non marchands'!D77+'services aux ménages'!D79</f>
        <v>4316541</v>
      </c>
      <c r="E80" s="66">
        <f>'commerce transport'!E77+'information communication'!E77+'activites financieres'!E77+'services aux entreprises'!E77+'services pr. non marchands'!E77+'services aux ménages'!E79</f>
        <v>4363025</v>
      </c>
      <c r="F80" s="66">
        <f>'commerce transport'!F77+'information communication'!F77+'activites financieres'!F77+'services aux entreprises'!F77+'services pr. non marchands'!F77+'services aux ménages'!F79</f>
        <v>4413217</v>
      </c>
      <c r="G80" s="66">
        <f>'commerce transport'!G77+'information communication'!G77+'activites financieres'!G77+'services aux entreprises'!G77+'services pr. non marchands'!G77+'services aux ménages'!G79</f>
        <v>4410659</v>
      </c>
      <c r="H80" s="66">
        <f>'commerce transport'!H77+'information communication'!H77+'activites financieres'!H77+'services aux entreprises'!H77+'services pr. non marchands'!H77+'services aux ménages'!H79</f>
        <v>4475931</v>
      </c>
      <c r="I80" s="66">
        <f>'commerce transport'!I77+'information communication'!I77+'activites financieres'!I77+'services aux entreprises'!I77+'services pr. non marchands'!I77+'services aux ménages'!I79</f>
        <v>4469257</v>
      </c>
      <c r="J80" s="66">
        <f>'commerce transport'!J77+'information communication'!J77+'activites financieres'!J77+'services aux entreprises'!J77+'services pr. non marchands'!J77+'services aux ménages'!J79</f>
        <v>4539569</v>
      </c>
      <c r="K80" s="66">
        <f>'commerce transport'!K77+'information communication'!K77+'activites financieres'!K77+'services aux entreprises'!K77+'services pr. non marchands'!K77+'services aux ménages'!K79</f>
        <v>4600619</v>
      </c>
      <c r="L80" s="66">
        <f>'commerce transport'!L77+'information communication'!L77+'activites financieres'!L77+'services aux entreprises'!L77+'services pr. non marchands'!L77+'services aux ménages'!L79</f>
        <v>4696309</v>
      </c>
      <c r="M80" s="66">
        <f>'commerce transport'!M77+'information communication'!M77+'activites financieres'!M77+'services aux entreprises'!M77+'services pr. non marchands'!M77+'services aux ménages'!M79</f>
        <v>4591465</v>
      </c>
      <c r="N80" s="66">
        <f>'commerce transport'!N77+'information communication'!N77+'activites financieres'!N77+'services aux entreprises'!N77+'services pr. non marchands'!N77+'services aux ménages'!N79</f>
        <v>4623735</v>
      </c>
      <c r="O80" s="66">
        <f>'commerce transport'!O77+'information communication'!O77+'activites financieres'!O77+'services aux entreprises'!O77+'services pr. non marchands'!O77+'services aux ménages'!O79</f>
        <v>4720421</v>
      </c>
      <c r="P80" s="66">
        <f>'commerce transport'!P77+'information communication'!P77+'activites financieres'!P77+'services aux entreprises'!P77+'services pr. non marchands'!P77+'services aux ménages'!P79</f>
        <v>4721848</v>
      </c>
      <c r="Q80" s="66">
        <f>'commerce transport'!Q77+'information communication'!Q77+'activites financieres'!Q77+'services aux entreprises'!Q77+'services pr. non marchands'!Q77+'services aux ménages'!Q79</f>
        <v>4722984</v>
      </c>
      <c r="R80" s="66">
        <f>'commerce transport'!R77+'information communication'!R77+'activites financieres'!R77+'services aux entreprises'!R77+'services pr. non marchands'!R77+'services aux ménages'!R79</f>
        <v>4758609</v>
      </c>
      <c r="S80" s="66">
        <f>'commerce transport'!S77+'information communication'!S77+'activites financieres'!S77+'services aux entreprises'!S77+'services pr. non marchands'!S77+'services aux ménages'!S79</f>
        <v>4731678</v>
      </c>
      <c r="T80" s="66">
        <f>'commerce transport'!T77+'information communication'!T77+'activites financieres'!T77+'services aux entreprises'!T77+'services pr. non marchands'!T77+'services aux ménages'!T79</f>
        <v>4875111</v>
      </c>
      <c r="U80" s="66">
        <f>'commerce transport'!U77+'information communication'!U77+'activites financieres'!U77+'services aux entreprises'!U77+'services pr. non marchands'!U77+'services aux ménages'!U79</f>
        <v>4934789</v>
      </c>
      <c r="V80" s="66">
        <f>'commerce transport'!V77+'information communication'!V77+'activites financieres'!V77+'services aux entreprises'!V77+'services pr. non marchands'!V77+'services aux ménages'!V79</f>
        <v>5052290</v>
      </c>
      <c r="W80" s="66">
        <f>'commerce transport'!W77+'information communication'!W77+'activites financieres'!W77+'services aux entreprises'!W77+'services pr. non marchands'!W77+'services aux ménages'!W79</f>
        <v>5150502</v>
      </c>
      <c r="X80" s="66">
        <f>'commerce transport'!X77+'information communication'!X77+'activites financieres'!X77+'services aux entreprises'!X77+'services pr. non marchands'!X77+'services aux ménages'!X79</f>
        <v>4568553</v>
      </c>
      <c r="Y80" s="66">
        <f>'commerce transport'!Y77+'information communication'!Y77+'activites financieres'!Y77+'services aux entreprises'!Y77+'services pr. non marchands'!Y77+'services aux ménages'!Y79</f>
        <v>4796914</v>
      </c>
      <c r="Z80" s="66">
        <f>'commerce transport'!Z77+'information communication'!Z77+'activites financieres'!Z77+'services aux entreprises'!Z77+'services pr. non marchands'!Z77+'services aux ménages'!Z79</f>
        <v>4970731</v>
      </c>
      <c r="AA80" s="66">
        <f>'commerce transport'!AA77+'information communication'!AA77+'activites financieres'!AA77+'services aux entreprises'!AA77+'services pr. non marchands'!AA77+'services aux ménages'!AA79</f>
        <v>5048193</v>
      </c>
      <c r="AB80" s="66">
        <f>'commerce transport'!AB77+'information communication'!AB77+'activites financieres'!AB77+'services aux entreprises'!AB77+'services pr. non marchands'!AB77+'services aux ménages'!AB79</f>
        <v>5071701</v>
      </c>
      <c r="AC80" s="66">
        <f>'commerce transport'!AC77+'information communication'!AC77+'activites financieres'!AC77+'services aux entreprises'!AC77+'services pr. non marchands'!AC77+'services aux ménages'!AC79</f>
        <v>5129633</v>
      </c>
    </row>
    <row r="81" spans="1:29" ht="11.45" customHeight="1" x14ac:dyDescent="0.25">
      <c r="B81" s="22" t="s">
        <v>64</v>
      </c>
      <c r="C81" s="66">
        <f>'commerce transport'!C78+'information communication'!C78+'activites financieres'!C78+'services aux entreprises'!C78+'services pr. non marchands'!C78+'services aux ménages'!C80</f>
        <v>15180235</v>
      </c>
      <c r="D81" s="66">
        <f>'commerce transport'!D78+'information communication'!D78+'activites financieres'!D78+'services aux entreprises'!D78+'services pr. non marchands'!D78+'services aux ménages'!D80</f>
        <v>15440527</v>
      </c>
      <c r="E81" s="66">
        <f>'commerce transport'!E78+'information communication'!E78+'activites financieres'!E78+'services aux entreprises'!E78+'services pr. non marchands'!E78+'services aux ménages'!E80</f>
        <v>14524213</v>
      </c>
      <c r="F81" s="66">
        <f>'commerce transport'!F78+'information communication'!F78+'activites financieres'!F78+'services aux entreprises'!F78+'services pr. non marchands'!F78+'services aux ménages'!F80</f>
        <v>14530330</v>
      </c>
      <c r="G81" s="66">
        <f>'commerce transport'!G78+'information communication'!G78+'activites financieres'!G78+'services aux entreprises'!G78+'services pr. non marchands'!G78+'services aux ménages'!G80</f>
        <v>14633191</v>
      </c>
      <c r="H81" s="66">
        <f>'commerce transport'!H78+'information communication'!H78+'activites financieres'!H78+'services aux entreprises'!H78+'services pr. non marchands'!H78+'services aux ménages'!H80</f>
        <v>14724511</v>
      </c>
      <c r="I81" s="66">
        <f>'commerce transport'!I78+'information communication'!I78+'activites financieres'!I78+'services aux entreprises'!I78+'services pr. non marchands'!I78+'services aux ménages'!I80</f>
        <v>15056453</v>
      </c>
      <c r="J81" s="66">
        <f>'commerce transport'!J78+'information communication'!J78+'activites financieres'!J78+'services aux entreprises'!J78+'services pr. non marchands'!J78+'services aux ménages'!J80</f>
        <v>15828649</v>
      </c>
      <c r="K81" s="66">
        <f>'commerce transport'!K78+'information communication'!K78+'activites financieres'!K78+'services aux entreprises'!K78+'services pr. non marchands'!K78+'services aux ménages'!K80</f>
        <v>16671991</v>
      </c>
      <c r="L81" s="66">
        <f>'commerce transport'!L78+'information communication'!L78+'activites financieres'!L78+'services aux entreprises'!L78+'services pr. non marchands'!L78+'services aux ménages'!L80</f>
        <v>17137478</v>
      </c>
      <c r="M81" s="66">
        <f>'commerce transport'!M78+'information communication'!M78+'activites financieres'!M78+'services aux entreprises'!M78+'services pr. non marchands'!M78+'services aux ménages'!M80</f>
        <v>17494141</v>
      </c>
      <c r="N81" s="66">
        <f>'commerce transport'!N78+'information communication'!N78+'activites financieres'!N78+'services aux entreprises'!N78+'services pr. non marchands'!N78+'services aux ménages'!N80</f>
        <v>17342117</v>
      </c>
      <c r="O81" s="66">
        <f>'commerce transport'!O78+'information communication'!O78+'activites financieres'!O78+'services aux entreprises'!O78+'services pr. non marchands'!O78+'services aux ménages'!O80</f>
        <v>17332901</v>
      </c>
      <c r="P81" s="66">
        <f>'commerce transport'!P78+'information communication'!P78+'activites financieres'!P78+'services aux entreprises'!P78+'services pr. non marchands'!P78+'services aux ménages'!P80</f>
        <v>17518320</v>
      </c>
      <c r="Q81" s="66">
        <f>'commerce transport'!Q78+'information communication'!Q78+'activites financieres'!Q78+'services aux entreprises'!Q78+'services pr. non marchands'!Q78+'services aux ménages'!Q80</f>
        <v>17574703</v>
      </c>
      <c r="R81" s="66">
        <f>'commerce transport'!R78+'information communication'!R78+'activites financieres'!R78+'services aux entreprises'!R78+'services pr. non marchands'!R78+'services aux ménages'!R80</f>
        <v>18082057</v>
      </c>
      <c r="S81" s="66">
        <f>'commerce transport'!S78+'information communication'!S78+'activites financieres'!S78+'services aux entreprises'!S78+'services pr. non marchands'!S78+'services aux ménages'!S80</f>
        <v>18387435</v>
      </c>
      <c r="T81" s="66">
        <f>'commerce transport'!T78+'information communication'!T78+'activites financieres'!T78+'services aux entreprises'!T78+'services pr. non marchands'!T78+'services aux ménages'!T80</f>
        <v>18637024</v>
      </c>
      <c r="U81" s="66">
        <f>'commerce transport'!U78+'information communication'!U78+'activites financieres'!U78+'services aux entreprises'!U78+'services pr. non marchands'!U78+'services aux ménages'!U80</f>
        <v>18814930</v>
      </c>
      <c r="V81" s="66">
        <f>'commerce transport'!V78+'information communication'!V78+'activites financieres'!V78+'services aux entreprises'!V78+'services pr. non marchands'!V78+'services aux ménages'!V80</f>
        <v>18776818</v>
      </c>
      <c r="W81" s="66">
        <f>'commerce transport'!W78+'information communication'!W78+'activites financieres'!W78+'services aux entreprises'!W78+'services pr. non marchands'!W78+'services aux ménages'!W80</f>
        <v>19563960</v>
      </c>
      <c r="X81" s="66">
        <f>'commerce transport'!X78+'information communication'!X78+'activites financieres'!X78+'services aux entreprises'!X78+'services pr. non marchands'!X78+'services aux ménages'!X80</f>
        <v>19511681</v>
      </c>
      <c r="Y81" s="66">
        <f>'commerce transport'!Y78+'information communication'!Y78+'activites financieres'!Y78+'services aux entreprises'!Y78+'services pr. non marchands'!Y78+'services aux ménages'!Y80</f>
        <v>21073442</v>
      </c>
      <c r="Z81" s="66">
        <f>'commerce transport'!Z78+'information communication'!Z78+'activites financieres'!Z78+'services aux entreprises'!Z78+'services pr. non marchands'!Z78+'services aux ménages'!Z80</f>
        <v>21287076</v>
      </c>
      <c r="AA81" s="66">
        <f>'commerce transport'!AA78+'information communication'!AA78+'activites financieres'!AA78+'services aux entreprises'!AA78+'services pr. non marchands'!AA78+'services aux ménages'!AA80</f>
        <v>21777499</v>
      </c>
      <c r="AB81" s="66">
        <f>'commerce transport'!AB78+'information communication'!AB78+'activites financieres'!AB78+'services aux entreprises'!AB78+'services pr. non marchands'!AB78+'services aux ménages'!AB80</f>
        <v>21603847</v>
      </c>
      <c r="AC81" s="66">
        <f>'commerce transport'!AC78+'information communication'!AC78+'activites financieres'!AC78+'services aux entreprises'!AC78+'services pr. non marchands'!AC78+'services aux ménages'!AC80</f>
        <v>21486881</v>
      </c>
    </row>
    <row r="82" spans="1:29" ht="11.45" customHeight="1" x14ac:dyDescent="0.25">
      <c r="B82" s="22" t="s">
        <v>65</v>
      </c>
      <c r="C82" s="66">
        <f>'commerce transport'!C79+'information communication'!C79+'activites financieres'!C79+'services aux entreprises'!C79+'services pr. non marchands'!C79+'services aux ménages'!C81</f>
        <v>5136855</v>
      </c>
      <c r="D82" s="66">
        <f>'commerce transport'!D79+'information communication'!D79+'activites financieres'!D79+'services aux entreprises'!D79+'services pr. non marchands'!D79+'services aux ménages'!D81</f>
        <v>5242489</v>
      </c>
      <c r="E82" s="66">
        <f>'commerce transport'!E79+'information communication'!E79+'activites financieres'!E79+'services aux entreprises'!E79+'services pr. non marchands'!E79+'services aux ménages'!E81</f>
        <v>5386609</v>
      </c>
      <c r="F82" s="66">
        <f>'commerce transport'!F79+'information communication'!F79+'activites financieres'!F79+'services aux entreprises'!F79+'services pr. non marchands'!F79+'services aux ménages'!F81</f>
        <v>5485486</v>
      </c>
      <c r="G82" s="66">
        <f>'commerce transport'!G79+'information communication'!G79+'activites financieres'!G79+'services aux entreprises'!G79+'services pr. non marchands'!G79+'services aux ménages'!G81</f>
        <v>5517534</v>
      </c>
      <c r="H82" s="66">
        <f>'commerce transport'!H79+'information communication'!H79+'activites financieres'!H79+'services aux entreprises'!H79+'services pr. non marchands'!H79+'services aux ménages'!H81</f>
        <v>5645171</v>
      </c>
      <c r="I82" s="66">
        <f>'commerce transport'!I79+'information communication'!I79+'activites financieres'!I79+'services aux entreprises'!I79+'services pr. non marchands'!I79+'services aux ménages'!I81</f>
        <v>5739818</v>
      </c>
      <c r="J82" s="66">
        <f>'commerce transport'!J79+'information communication'!J79+'activites financieres'!J79+'services aux entreprises'!J79+'services pr. non marchands'!J79+'services aux ménages'!J81</f>
        <v>5824806</v>
      </c>
      <c r="K82" s="66">
        <f>'commerce transport'!K79+'information communication'!K79+'activites financieres'!K79+'services aux entreprises'!K79+'services pr. non marchands'!K79+'services aux ménages'!K81</f>
        <v>5922682</v>
      </c>
      <c r="L82" s="66">
        <f>'commerce transport'!L79+'information communication'!L79+'activites financieres'!L79+'services aux entreprises'!L79+'services pr. non marchands'!L79+'services aux ménages'!L81</f>
        <v>6012777</v>
      </c>
      <c r="M82" s="66">
        <f>'commerce transport'!M79+'information communication'!M79+'activites financieres'!M79+'services aux entreprises'!M79+'services pr. non marchands'!M79+'services aux ménages'!M81</f>
        <v>5997465</v>
      </c>
      <c r="N82" s="66">
        <f>'commerce transport'!N79+'information communication'!N79+'activites financieres'!N79+'services aux entreprises'!N79+'services pr. non marchands'!N79+'services aux ménages'!N81</f>
        <v>6021860</v>
      </c>
      <c r="O82" s="66">
        <f>'commerce transport'!O79+'information communication'!O79+'activites financieres'!O79+'services aux entreprises'!O79+'services pr. non marchands'!O79+'services aux ménages'!O81</f>
        <v>5906813</v>
      </c>
      <c r="P82" s="66">
        <f>'commerce transport'!P79+'information communication'!P79+'activites financieres'!P79+'services aux entreprises'!P79+'services pr. non marchands'!P79+'services aux ménages'!P81</f>
        <v>5702961</v>
      </c>
      <c r="Q82" s="66">
        <f>'commerce transport'!Q79+'information communication'!Q79+'activites financieres'!Q79+'services aux entreprises'!Q79+'services pr. non marchands'!Q79+'services aux ménages'!Q81</f>
        <v>5627117</v>
      </c>
      <c r="R82" s="66">
        <f>'commerce transport'!R79+'information communication'!R79+'activites financieres'!R79+'services aux entreprises'!R79+'services pr. non marchands'!R79+'services aux ménages'!R81</f>
        <v>5832827</v>
      </c>
      <c r="S82" s="66">
        <f>'commerce transport'!S79+'information communication'!S79+'activites financieres'!S79+'services aux entreprises'!S79+'services pr. non marchands'!S79+'services aux ménages'!S81</f>
        <v>5960214</v>
      </c>
      <c r="T82" s="66">
        <f>'commerce transport'!T79+'information communication'!T79+'activites financieres'!T79+'services aux entreprises'!T79+'services pr. non marchands'!T79+'services aux ménages'!T81</f>
        <v>6135078</v>
      </c>
      <c r="U82" s="66">
        <f>'commerce transport'!U79+'information communication'!U79+'activites financieres'!U79+'services aux entreprises'!U79+'services pr. non marchands'!U79+'services aux ménages'!U81</f>
        <v>6319013</v>
      </c>
      <c r="V82" s="66">
        <f>'commerce transport'!V79+'information communication'!V79+'activites financieres'!V79+'services aux entreprises'!V79+'services pr. non marchands'!V79+'services aux ménages'!V81</f>
        <v>6505048</v>
      </c>
      <c r="W82" s="66">
        <f>'commerce transport'!W79+'information communication'!W79+'activites financieres'!W79+'services aux entreprises'!W79+'services pr. non marchands'!W79+'services aux ménages'!W81</f>
        <v>6609567</v>
      </c>
      <c r="X82" s="66">
        <f>'commerce transport'!X79+'information communication'!X79+'activites financieres'!X79+'services aux entreprises'!X79+'services pr. non marchands'!X79+'services aux ménages'!X81</f>
        <v>5966284</v>
      </c>
      <c r="Y82" s="66">
        <f>'commerce transport'!Y79+'information communication'!Y79+'activites financieres'!Y79+'services aux entreprises'!Y79+'services pr. non marchands'!Y79+'services aux ménages'!Y81</f>
        <v>6294384</v>
      </c>
      <c r="Z82" s="66">
        <f>'commerce transport'!Z79+'information communication'!Z79+'activites financieres'!Z79+'services aux entreprises'!Z79+'services pr. non marchands'!Z79+'services aux ménages'!Z81</f>
        <v>6784033</v>
      </c>
      <c r="AA82" s="66">
        <f>'commerce transport'!AA79+'information communication'!AA79+'activites financieres'!AA79+'services aux entreprises'!AA79+'services pr. non marchands'!AA79+'services aux ménages'!AA81</f>
        <v>7131592</v>
      </c>
      <c r="AB82" s="66">
        <f>'commerce transport'!AB79+'information communication'!AB79+'activites financieres'!AB79+'services aux entreprises'!AB79+'services pr. non marchands'!AB79+'services aux ménages'!AB81</f>
        <v>7208257</v>
      </c>
      <c r="AC82" s="66">
        <f>'commerce transport'!AC79+'information communication'!AC79+'activites financieres'!AC79+'services aux entreprises'!AC79+'services pr. non marchands'!AC79+'services aux ménages'!AC81</f>
        <v>7367232</v>
      </c>
    </row>
    <row r="83" spans="1:29" ht="11.45" customHeight="1" x14ac:dyDescent="0.25">
      <c r="B83" s="22" t="s">
        <v>66</v>
      </c>
      <c r="C83" s="66">
        <f>'commerce transport'!C80+'information communication'!C80+'activites financieres'!C80+'services aux entreprises'!C80+'services pr. non marchands'!C80+'services aux ménages'!C82</f>
        <v>5658053</v>
      </c>
      <c r="D83" s="66">
        <f>'commerce transport'!D80+'information communication'!D80+'activites financieres'!D80+'services aux entreprises'!D80+'services pr. non marchands'!D80+'services aux ménages'!D82</f>
        <v>5858645</v>
      </c>
      <c r="E83" s="66">
        <f>'commerce transport'!E80+'information communication'!E80+'activites financieres'!E80+'services aux entreprises'!E80+'services pr. non marchands'!E80+'services aux ménages'!E82</f>
        <v>5868542</v>
      </c>
      <c r="F83" s="66">
        <f>'commerce transport'!F80+'information communication'!F80+'activites financieres'!F80+'services aux entreprises'!F80+'services pr. non marchands'!F80+'services aux ménages'!F82</f>
        <v>6026321</v>
      </c>
      <c r="G83" s="66">
        <f>'commerce transport'!G80+'information communication'!G80+'activites financieres'!G80+'services aux entreprises'!G80+'services pr. non marchands'!G80+'services aux ménages'!G82</f>
        <v>5990254</v>
      </c>
      <c r="H83" s="66">
        <f>'commerce transport'!H80+'information communication'!H80+'activites financieres'!H80+'services aux entreprises'!H80+'services pr. non marchands'!H80+'services aux ménages'!H82</f>
        <v>6655290</v>
      </c>
      <c r="I83" s="66">
        <f>'commerce transport'!I80+'information communication'!I80+'activites financieres'!I80+'services aux entreprises'!I80+'services pr. non marchands'!I80+'services aux ménages'!I82</f>
        <v>6603253</v>
      </c>
      <c r="J83" s="66">
        <f>'commerce transport'!J80+'information communication'!J80+'activites financieres'!J80+'services aux entreprises'!J80+'services pr. non marchands'!J80+'services aux ménages'!J82</f>
        <v>6822327</v>
      </c>
      <c r="K83" s="66">
        <f>'commerce transport'!K80+'information communication'!K80+'activites financieres'!K80+'services aux entreprises'!K80+'services pr. non marchands'!K80+'services aux ménages'!K82</f>
        <v>6927102</v>
      </c>
      <c r="L83" s="66">
        <f>'commerce transport'!L80+'information communication'!L80+'activites financieres'!L80+'services aux entreprises'!L80+'services pr. non marchands'!L80+'services aux ménages'!L82</f>
        <v>6970131</v>
      </c>
      <c r="M83" s="66">
        <f>'commerce transport'!M80+'information communication'!M80+'activites financieres'!M80+'services aux entreprises'!M80+'services pr. non marchands'!M80+'services aux ménages'!M82</f>
        <v>6858651</v>
      </c>
      <c r="N83" s="66">
        <f>'commerce transport'!N80+'information communication'!N80+'activites financieres'!N80+'services aux entreprises'!N80+'services pr. non marchands'!N80+'services aux ménages'!N82</f>
        <v>6746686</v>
      </c>
      <c r="O83" s="66">
        <f>'commerce transport'!O80+'information communication'!O80+'activites financieres'!O80+'services aux entreprises'!O80+'services pr. non marchands'!O80+'services aux ménages'!O82</f>
        <v>6882621</v>
      </c>
      <c r="P83" s="66">
        <f>'commerce transport'!P80+'information communication'!P80+'activites financieres'!P80+'services aux entreprises'!P80+'services pr. non marchands'!P80+'services aux ménages'!P82</f>
        <v>6850682</v>
      </c>
      <c r="Q83" s="66">
        <f>'commerce transport'!Q80+'information communication'!Q80+'activites financieres'!Q80+'services aux entreprises'!Q80+'services pr. non marchands'!Q80+'services aux ménages'!Q82</f>
        <v>6806487</v>
      </c>
      <c r="R83" s="66">
        <f>'commerce transport'!R80+'information communication'!R80+'activites financieres'!R80+'services aux entreprises'!R80+'services pr. non marchands'!R80+'services aux ménages'!R82</f>
        <v>6821291</v>
      </c>
      <c r="S83" s="66">
        <f>'commerce transport'!S80+'information communication'!S80+'activites financieres'!S80+'services aux entreprises'!S80+'services pr. non marchands'!S80+'services aux ménages'!S82</f>
        <v>7225794</v>
      </c>
      <c r="T83" s="66">
        <f>'commerce transport'!T80+'information communication'!T80+'activites financieres'!T80+'services aux entreprises'!T80+'services pr. non marchands'!T80+'services aux ménages'!T82</f>
        <v>7375245</v>
      </c>
      <c r="U83" s="66">
        <f>'commerce transport'!U80+'information communication'!U80+'activites financieres'!U80+'services aux entreprises'!U80+'services pr. non marchands'!U80+'services aux ménages'!U82</f>
        <v>7511936</v>
      </c>
      <c r="V83" s="66">
        <f>'commerce transport'!V80+'information communication'!V80+'activites financieres'!V80+'services aux entreprises'!V80+'services pr. non marchands'!V80+'services aux ménages'!V82</f>
        <v>7593484</v>
      </c>
      <c r="W83" s="66">
        <f>'commerce transport'!W80+'information communication'!W80+'activites financieres'!W80+'services aux entreprises'!W80+'services pr. non marchands'!W80+'services aux ménages'!W82</f>
        <v>7796112</v>
      </c>
      <c r="X83" s="66">
        <f>'commerce transport'!X80+'information communication'!X80+'activites financieres'!X80+'services aux entreprises'!X80+'services pr. non marchands'!X80+'services aux ménages'!X82</f>
        <v>7541724</v>
      </c>
      <c r="Y83" s="66">
        <f>'commerce transport'!Y80+'information communication'!Y80+'activites financieres'!Y80+'services aux entreprises'!Y80+'services pr. non marchands'!Y80+'services aux ménages'!Y82</f>
        <v>7912837</v>
      </c>
      <c r="Z83" s="66">
        <f>'commerce transport'!Z80+'information communication'!Z80+'activites financieres'!Z80+'services aux entreprises'!Z80+'services pr. non marchands'!Z80+'services aux ménages'!Z82</f>
        <v>7936804</v>
      </c>
      <c r="AA83" s="66">
        <f>'commerce transport'!AA80+'information communication'!AA80+'activites financieres'!AA80+'services aux entreprises'!AA80+'services pr. non marchands'!AA80+'services aux ménages'!AA82</f>
        <v>7591471</v>
      </c>
      <c r="AB83" s="66">
        <f>'commerce transport'!AB80+'information communication'!AB80+'activites financieres'!AB80+'services aux entreprises'!AB80+'services pr. non marchands'!AB80+'services aux ménages'!AB82</f>
        <v>8212000</v>
      </c>
      <c r="AC83" s="66">
        <f>'commerce transport'!AC80+'information communication'!AC80+'activites financieres'!AC80+'services aux entreprises'!AC80+'services pr. non marchands'!AC80+'services aux ménages'!AC82</f>
        <v>8252780</v>
      </c>
    </row>
    <row r="84" spans="1:29" ht="11.45" customHeight="1" x14ac:dyDescent="0.25">
      <c r="B84" s="22" t="s">
        <v>67</v>
      </c>
      <c r="C84" s="66">
        <f>'commerce transport'!C81+'information communication'!C81+'activites financieres'!C81+'services aux entreprises'!C81+'services pr. non marchands'!C81+'services aux ménages'!C83</f>
        <v>744195</v>
      </c>
      <c r="D84" s="66">
        <f>'commerce transport'!D81+'information communication'!D81+'activites financieres'!D81+'services aux entreprises'!D81+'services pr. non marchands'!D81+'services aux ménages'!D83</f>
        <v>756086</v>
      </c>
      <c r="E84" s="66">
        <f>'commerce transport'!E81+'information communication'!E81+'activites financieres'!E81+'services aux entreprises'!E81+'services pr. non marchands'!E81+'services aux ménages'!E83</f>
        <v>765671</v>
      </c>
      <c r="F84" s="66">
        <f>'commerce transport'!F81+'information communication'!F81+'activites financieres'!F81+'services aux entreprises'!F81+'services pr. non marchands'!F81+'services aux ménages'!F83</f>
        <v>817732</v>
      </c>
      <c r="G84" s="66">
        <f>'commerce transport'!G81+'information communication'!G81+'activites financieres'!G81+'services aux entreprises'!G81+'services pr. non marchands'!G81+'services aux ménages'!G83</f>
        <v>835575</v>
      </c>
      <c r="H84" s="66">
        <f>'commerce transport'!H81+'information communication'!H81+'activites financieres'!H81+'services aux entreprises'!H81+'services pr. non marchands'!H81+'services aux ménages'!H83</f>
        <v>866775</v>
      </c>
      <c r="I84" s="66">
        <f>'commerce transport'!I81+'information communication'!I81+'activites financieres'!I81+'services aux entreprises'!I81+'services pr. non marchands'!I81+'services aux ménages'!I83</f>
        <v>844022</v>
      </c>
      <c r="J84" s="66">
        <f>'commerce transport'!J81+'information communication'!J81+'activites financieres'!J81+'services aux entreprises'!J81+'services pr. non marchands'!J81+'services aux ménages'!J83</f>
        <v>860030</v>
      </c>
      <c r="K84" s="66">
        <f>'commerce transport'!K81+'information communication'!K81+'activites financieres'!K81+'services aux entreprises'!K81+'services pr. non marchands'!K81+'services aux ménages'!K83</f>
        <v>889685</v>
      </c>
      <c r="L84" s="66">
        <f>'commerce transport'!L81+'information communication'!L81+'activites financieres'!L81+'services aux entreprises'!L81+'services pr. non marchands'!L81+'services aux ménages'!L83</f>
        <v>928100</v>
      </c>
      <c r="M84" s="66">
        <f>'commerce transport'!M81+'information communication'!M81+'activites financieres'!M81+'services aux entreprises'!M81+'services pr. non marchands'!M81+'services aux ménages'!M83</f>
        <v>955994</v>
      </c>
      <c r="N84" s="66">
        <f>'commerce transport'!N81+'information communication'!N81+'activites financieres'!N81+'services aux entreprises'!N81+'services pr. non marchands'!N81+'services aux ménages'!N83</f>
        <v>956213</v>
      </c>
      <c r="O84" s="66">
        <f>'commerce transport'!O81+'information communication'!O81+'activites financieres'!O81+'services aux entreprises'!O81+'services pr. non marchands'!O81+'services aux ménages'!O83</f>
        <v>939361</v>
      </c>
      <c r="P84" s="66">
        <f>'commerce transport'!P81+'information communication'!P81+'activites financieres'!P81+'services aux entreprises'!P81+'services pr. non marchands'!P81+'services aux ménages'!P83</f>
        <v>923016</v>
      </c>
      <c r="Q84" s="66">
        <f>'commerce transport'!Q81+'information communication'!Q81+'activites financieres'!Q81+'services aux entreprises'!Q81+'services pr. non marchands'!Q81+'services aux ménages'!Q83</f>
        <v>932497</v>
      </c>
      <c r="R84" s="66">
        <f>'commerce transport'!R81+'information communication'!R81+'activites financieres'!R81+'services aux entreprises'!R81+'services pr. non marchands'!R81+'services aux ménages'!R83</f>
        <v>954399</v>
      </c>
      <c r="S84" s="66">
        <f>'commerce transport'!S81+'information communication'!S81+'activites financieres'!S81+'services aux entreprises'!S81+'services pr. non marchands'!S81+'services aux ménages'!S83</f>
        <v>972029</v>
      </c>
      <c r="T84" s="66">
        <f>'commerce transport'!T81+'information communication'!T81+'activites financieres'!T81+'services aux entreprises'!T81+'services pr. non marchands'!T81+'services aux ménages'!T83</f>
        <v>973391</v>
      </c>
      <c r="U84" s="66">
        <f>'commerce transport'!U81+'information communication'!U81+'activites financieres'!U81+'services aux entreprises'!U81+'services pr. non marchands'!U81+'services aux ménages'!U83</f>
        <v>984593</v>
      </c>
      <c r="V84" s="66">
        <f>'commerce transport'!V81+'information communication'!V81+'activites financieres'!V81+'services aux entreprises'!V81+'services pr. non marchands'!V81+'services aux ménages'!V83</f>
        <v>998140</v>
      </c>
      <c r="W84" s="66">
        <f>'commerce transport'!W81+'information communication'!W81+'activites financieres'!W81+'services aux entreprises'!W81+'services pr. non marchands'!W81+'services aux ménages'!W83</f>
        <v>1017842</v>
      </c>
      <c r="X84" s="66">
        <f>'commerce transport'!X81+'information communication'!X81+'activites financieres'!X81+'services aux entreprises'!X81+'services pr. non marchands'!X81+'services aux ménages'!X83</f>
        <v>957651</v>
      </c>
      <c r="Y84" s="66">
        <f>'commerce transport'!Y81+'information communication'!Y81+'activites financieres'!Y81+'services aux entreprises'!Y81+'services pr. non marchands'!Y81+'services aux ménages'!Y83</f>
        <v>1012761</v>
      </c>
      <c r="Z84" s="66">
        <f>'commerce transport'!Z81+'information communication'!Z81+'activites financieres'!Z81+'services aux entreprises'!Z81+'services pr. non marchands'!Z81+'services aux ménages'!Z83</f>
        <v>1065068</v>
      </c>
      <c r="AA84" s="66">
        <f>'commerce transport'!AA81+'information communication'!AA81+'activites financieres'!AA81+'services aux entreprises'!AA81+'services pr. non marchands'!AA81+'services aux ménages'!AA83</f>
        <v>1076342</v>
      </c>
      <c r="AB84" s="66">
        <f>'commerce transport'!AB81+'information communication'!AB81+'activites financieres'!AB81+'services aux entreprises'!AB81+'services pr. non marchands'!AB81+'services aux ménages'!AB83</f>
        <v>1115553</v>
      </c>
      <c r="AC84" s="66">
        <f>'commerce transport'!AC81+'information communication'!AC81+'activites financieres'!AC81+'services aux entreprises'!AC81+'services pr. non marchands'!AC81+'services aux ménages'!AC83</f>
        <v>1104887</v>
      </c>
    </row>
    <row r="85" spans="1:29" ht="11.45" customHeight="1" x14ac:dyDescent="0.25">
      <c r="B85" s="22" t="s">
        <v>68</v>
      </c>
      <c r="C85" s="66">
        <f>'commerce transport'!C82+'information communication'!C82+'activites financieres'!C82+'services aux entreprises'!C82+'services pr. non marchands'!C82+'services aux ménages'!C84</f>
        <v>2180571</v>
      </c>
      <c r="D85" s="66">
        <f>'commerce transport'!D82+'information communication'!D82+'activites financieres'!D82+'services aux entreprises'!D82+'services pr. non marchands'!D82+'services aux ménages'!D84</f>
        <v>2171883</v>
      </c>
      <c r="E85" s="66">
        <f>'commerce transport'!E82+'information communication'!E82+'activites financieres'!E82+'services aux entreprises'!E82+'services pr. non marchands'!E82+'services aux ménages'!E84</f>
        <v>2172831</v>
      </c>
      <c r="F85" s="66">
        <f>'commerce transport'!F82+'information communication'!F82+'activites financieres'!F82+'services aux entreprises'!F82+'services pr. non marchands'!F82+'services aux ménages'!F84</f>
        <v>2159683</v>
      </c>
      <c r="G85" s="66">
        <f>'commerce transport'!G82+'information communication'!G82+'activites financieres'!G82+'services aux entreprises'!G82+'services pr. non marchands'!G82+'services aux ménages'!G84</f>
        <v>2086285</v>
      </c>
      <c r="H85" s="66">
        <f>'commerce transport'!H82+'information communication'!H82+'activites financieres'!H82+'services aux entreprises'!H82+'services pr. non marchands'!H82+'services aux ménages'!H84</f>
        <v>2137258</v>
      </c>
      <c r="I85" s="66">
        <f>'commerce transport'!I82+'information communication'!I82+'activites financieres'!I82+'services aux entreprises'!I82+'services pr. non marchands'!I82+'services aux ménages'!I84</f>
        <v>2215423</v>
      </c>
      <c r="J85" s="66">
        <f>'commerce transport'!J82+'information communication'!J82+'activites financieres'!J82+'services aux entreprises'!J82+'services pr. non marchands'!J82+'services aux ménages'!J84</f>
        <v>2292750</v>
      </c>
      <c r="K85" s="66">
        <f>'commerce transport'!K82+'information communication'!K82+'activites financieres'!K82+'services aux entreprises'!K82+'services pr. non marchands'!K82+'services aux ménages'!K84</f>
        <v>2369676</v>
      </c>
      <c r="L85" s="66">
        <f>'commerce transport'!L82+'information communication'!L82+'activites financieres'!L82+'services aux entreprises'!L82+'services pr. non marchands'!L82+'services aux ménages'!L84</f>
        <v>2424184</v>
      </c>
      <c r="M85" s="66">
        <f>'commerce transport'!M82+'information communication'!M82+'activites financieres'!M82+'services aux entreprises'!M82+'services pr. non marchands'!M82+'services aux ménages'!M84</f>
        <v>2456919</v>
      </c>
      <c r="N85" s="66">
        <f>'commerce transport'!N82+'information communication'!N82+'activites financieres'!N82+'services aux entreprises'!N82+'services pr. non marchands'!N82+'services aux ménages'!N84</f>
        <v>2458438</v>
      </c>
      <c r="O85" s="66">
        <f>'commerce transport'!O82+'information communication'!O82+'activites financieres'!O82+'services aux entreprises'!O82+'services pr. non marchands'!O82+'services aux ménages'!O84</f>
        <v>2489619</v>
      </c>
      <c r="P85" s="66">
        <f>'commerce transport'!P82+'information communication'!P82+'activites financieres'!P82+'services aux entreprises'!P82+'services pr. non marchands'!P82+'services aux ménages'!P84</f>
        <v>2513213</v>
      </c>
      <c r="Q85" s="66">
        <f>'commerce transport'!Q82+'information communication'!Q82+'activites financieres'!Q82+'services aux entreprises'!Q82+'services pr. non marchands'!Q82+'services aux ménages'!Q84</f>
        <v>2478435</v>
      </c>
      <c r="R85" s="66">
        <f>'commerce transport'!R82+'information communication'!R82+'activites financieres'!R82+'services aux entreprises'!R82+'services pr. non marchands'!R82+'services aux ménages'!R84</f>
        <v>2499524</v>
      </c>
      <c r="S85" s="66">
        <f>'commerce transport'!S82+'information communication'!S82+'activites financieres'!S82+'services aux entreprises'!S82+'services pr. non marchands'!S82+'services aux ménages'!S84</f>
        <v>2548456</v>
      </c>
      <c r="T85" s="66">
        <f>'commerce transport'!T82+'information communication'!T82+'activites financieres'!T82+'services aux entreprises'!T82+'services pr. non marchands'!T82+'services aux ménages'!T84</f>
        <v>2577961</v>
      </c>
      <c r="U85" s="66">
        <f>'commerce transport'!U82+'information communication'!U82+'activites financieres'!U82+'services aux entreprises'!U82+'services pr. non marchands'!U82+'services aux ménages'!U84</f>
        <v>2580905</v>
      </c>
      <c r="V85" s="66">
        <f>'commerce transport'!V82+'information communication'!V82+'activites financieres'!V82+'services aux entreprises'!V82+'services pr. non marchands'!V82+'services aux ménages'!V84</f>
        <v>2617562</v>
      </c>
      <c r="W85" s="66">
        <f>'commerce transport'!W82+'information communication'!W82+'activites financieres'!W82+'services aux entreprises'!W82+'services pr. non marchands'!W82+'services aux ménages'!W84</f>
        <v>2625785</v>
      </c>
      <c r="X85" s="66">
        <f>'commerce transport'!X82+'information communication'!X82+'activites financieres'!X82+'services aux entreprises'!X82+'services pr. non marchands'!X82+'services aux ménages'!X84</f>
        <v>2397229</v>
      </c>
      <c r="Y85" s="66">
        <f>'commerce transport'!Y82+'information communication'!Y82+'activites financieres'!Y82+'services aux entreprises'!Y82+'services pr. non marchands'!Y82+'services aux ménages'!Y84</f>
        <v>2396559</v>
      </c>
      <c r="Z85" s="66">
        <f>'commerce transport'!Z82+'information communication'!Z82+'activites financieres'!Z82+'services aux entreprises'!Z82+'services pr. non marchands'!Z82+'services aux ménages'!Z84</f>
        <v>2500460</v>
      </c>
      <c r="AA85" s="66">
        <f>'commerce transport'!AA82+'information communication'!AA82+'activites financieres'!AA82+'services aux entreprises'!AA82+'services pr. non marchands'!AA82+'services aux ménages'!AA84</f>
        <v>2535293</v>
      </c>
      <c r="AB85" s="66">
        <f>'commerce transport'!AB82+'information communication'!AB82+'activites financieres'!AB82+'services aux entreprises'!AB82+'services pr. non marchands'!AB82+'services aux ménages'!AB84</f>
        <v>2548801</v>
      </c>
      <c r="AC85" s="66">
        <f>'commerce transport'!AC82+'information communication'!AC82+'activites financieres'!AC82+'services aux entreprises'!AC82+'services pr. non marchands'!AC82+'services aux ménages'!AC84</f>
        <v>2534874</v>
      </c>
    </row>
    <row r="86" spans="1:29" ht="11.45" customHeight="1" x14ac:dyDescent="0.25">
      <c r="B86" s="22" t="s">
        <v>69</v>
      </c>
      <c r="C86" s="66">
        <f>'commerce transport'!C83+'information communication'!C83+'activites financieres'!C83+'services aux entreprises'!C83+'services pr. non marchands'!C83+'services aux ménages'!C85</f>
        <v>2460500</v>
      </c>
      <c r="D86" s="66">
        <f>'commerce transport'!D83+'information communication'!D83+'activites financieres'!D83+'services aux entreprises'!D83+'services pr. non marchands'!D83+'services aux ménages'!D85</f>
        <v>2499700</v>
      </c>
      <c r="E86" s="66">
        <f>'commerce transport'!E83+'information communication'!E83+'activites financieres'!E83+'services aux entreprises'!E83+'services pr. non marchands'!E83+'services aux ménages'!E85</f>
        <v>2531800</v>
      </c>
      <c r="F86" s="66">
        <f>'commerce transport'!F83+'information communication'!F83+'activites financieres'!F83+'services aux entreprises'!F83+'services pr. non marchands'!F83+'services aux ménages'!F85</f>
        <v>2583100</v>
      </c>
      <c r="G86" s="66">
        <f>'commerce transport'!G83+'information communication'!G83+'activites financieres'!G83+'services aux entreprises'!G83+'services pr. non marchands'!G83+'services aux ménages'!G85</f>
        <v>2601400</v>
      </c>
      <c r="H86" s="66">
        <f>'commerce transport'!H83+'information communication'!H83+'activites financieres'!H83+'services aux entreprises'!H83+'services pr. non marchands'!H83+'services aux ménages'!H85</f>
        <v>2636900</v>
      </c>
      <c r="I86" s="66">
        <f>'commerce transport'!I83+'information communication'!I83+'activites financieres'!I83+'services aux entreprises'!I83+'services pr. non marchands'!I83+'services aux ménages'!I85</f>
        <v>2664900</v>
      </c>
      <c r="J86" s="66">
        <f>'commerce transport'!J83+'information communication'!J83+'activites financieres'!J83+'services aux entreprises'!J83+'services pr. non marchands'!J83+'services aux ménages'!J85</f>
        <v>2705200</v>
      </c>
      <c r="K86" s="66">
        <f>'commerce transport'!K83+'information communication'!K83+'activites financieres'!K83+'services aux entreprises'!K83+'services pr. non marchands'!K83+'services aux ménages'!K85</f>
        <v>2763300</v>
      </c>
      <c r="L86" s="66">
        <f>'commerce transport'!L83+'information communication'!L83+'activites financieres'!L83+'services aux entreprises'!L83+'services pr. non marchands'!L83+'services aux ménages'!L85</f>
        <v>2841600</v>
      </c>
      <c r="M86" s="66">
        <f>'commerce transport'!M83+'information communication'!M83+'activites financieres'!M83+'services aux entreprises'!M83+'services pr. non marchands'!M83+'services aux ménages'!M85</f>
        <v>2805900</v>
      </c>
      <c r="N86" s="66">
        <f>'commerce transport'!N83+'information communication'!N83+'activites financieres'!N83+'services aux entreprises'!N83+'services pr. non marchands'!N83+'services aux ménages'!N85</f>
        <v>2799200</v>
      </c>
      <c r="O86" s="66">
        <f>'commerce transport'!O83+'information communication'!O83+'activites financieres'!O83+'services aux entreprises'!O83+'services pr. non marchands'!O83+'services aux ménages'!O85</f>
        <v>2825100</v>
      </c>
      <c r="P86" s="66">
        <f>'commerce transport'!P83+'information communication'!P83+'activites financieres'!P83+'services aux entreprises'!P83+'services pr. non marchands'!P83+'services aux ménages'!P85</f>
        <v>2842500</v>
      </c>
      <c r="Q86" s="66">
        <f>'commerce transport'!Q83+'information communication'!Q83+'activites financieres'!Q83+'services aux entreprises'!Q83+'services pr. non marchands'!Q83+'services aux ménages'!Q85</f>
        <v>2836600</v>
      </c>
      <c r="R86" s="66">
        <f>'commerce transport'!R83+'information communication'!R83+'activites financieres'!R83+'services aux entreprises'!R83+'services pr. non marchands'!R83+'services aux ménages'!R85</f>
        <v>2834000</v>
      </c>
      <c r="S86" s="66">
        <f>'commerce transport'!S83+'information communication'!S83+'activites financieres'!S83+'services aux entreprises'!S83+'services pr. non marchands'!S83+'services aux ménages'!S85</f>
        <v>2843300</v>
      </c>
      <c r="T86" s="66">
        <f>'commerce transport'!T83+'information communication'!T83+'activites financieres'!T83+'services aux entreprises'!T83+'services pr. non marchands'!T83+'services aux ménages'!T85</f>
        <v>2856500</v>
      </c>
      <c r="U86" s="66">
        <f>'commerce transport'!U83+'information communication'!U83+'activites financieres'!U83+'services aux entreprises'!U83+'services pr. non marchands'!U83+'services aux ménages'!U85</f>
        <v>2864200</v>
      </c>
      <c r="V86" s="66">
        <f>'commerce transport'!V83+'information communication'!V83+'activites financieres'!V83+'services aux entreprises'!V83+'services pr. non marchands'!V83+'services aux ménages'!V85</f>
        <v>2941000</v>
      </c>
      <c r="W86" s="66">
        <f>'commerce transport'!W83+'information communication'!W83+'activites financieres'!W83+'services aux entreprises'!W83+'services pr. non marchands'!W83+'services aux ménages'!W85</f>
        <v>2985000</v>
      </c>
      <c r="X86" s="66">
        <f>'commerce transport'!X83+'information communication'!X83+'activites financieres'!X83+'services aux entreprises'!X83+'services pr. non marchands'!X83+'services aux ménages'!X85</f>
        <v>2890700</v>
      </c>
      <c r="Y86" s="66">
        <f>'commerce transport'!Y83+'information communication'!Y83+'activites financieres'!Y83+'services aux entreprises'!Y83+'services pr. non marchands'!Y83+'services aux ménages'!Y85</f>
        <v>2967800</v>
      </c>
      <c r="Z86" s="66">
        <f>'commerce transport'!Z83+'information communication'!Z83+'activites financieres'!Z83+'services aux entreprises'!Z83+'services pr. non marchands'!Z83+'services aux ménages'!Z85</f>
        <v>3058300</v>
      </c>
      <c r="AA86" s="66">
        <f>'commerce transport'!AA83+'information communication'!AA83+'activites financieres'!AA83+'services aux entreprises'!AA83+'services pr. non marchands'!AA83+'services aux ménages'!AA85</f>
        <v>3097100</v>
      </c>
      <c r="AB86" s="66">
        <f>'commerce transport'!AB83+'information communication'!AB83+'activites financieres'!AB83+'services aux entreprises'!AB83+'services pr. non marchands'!AB83+'services aux ménages'!AB85</f>
        <v>3089900</v>
      </c>
      <c r="AC86" s="66">
        <f>'commerce transport'!AC83+'information communication'!AC83+'activites financieres'!AC83+'services aux entreprises'!AC83+'services pr. non marchands'!AC83+'services aux ménages'!AC85</f>
        <v>3044300</v>
      </c>
    </row>
    <row r="87" spans="1:29" ht="11.45" customHeight="1" x14ac:dyDescent="0.25">
      <c r="B87" s="22" t="s">
        <v>70</v>
      </c>
      <c r="C87" s="66">
        <f>'commerce transport'!C84+'information communication'!C84+'activites financieres'!C84+'services aux entreprises'!C84+'services pr. non marchands'!C84+'services aux ménages'!C86</f>
        <v>4860750</v>
      </c>
      <c r="D87" s="66">
        <f>'commerce transport'!D84+'information communication'!D84+'activites financieres'!D84+'services aux entreprises'!D84+'services pr. non marchands'!D84+'services aux ménages'!D86</f>
        <v>4924490</v>
      </c>
      <c r="E87" s="66">
        <f>'commerce transport'!E84+'information communication'!E84+'activites financieres'!E84+'services aux entreprises'!E84+'services pr. non marchands'!E84+'services aux ménages'!E86</f>
        <v>4952440</v>
      </c>
      <c r="F87" s="66">
        <f>'commerce transport'!F84+'information communication'!F84+'activites financieres'!F84+'services aux entreprises'!F84+'services pr. non marchands'!F84+'services aux ménages'!F86</f>
        <v>4907410</v>
      </c>
      <c r="G87" s="66">
        <f>'commerce transport'!G84+'information communication'!G84+'activites financieres'!G84+'services aux entreprises'!G84+'services pr. non marchands'!G84+'services aux ménages'!G86</f>
        <v>4897760</v>
      </c>
      <c r="H87" s="66">
        <f>'commerce transport'!H84+'information communication'!H84+'activites financieres'!H84+'services aux entreprises'!H84+'services pr. non marchands'!H84+'services aux ménages'!H86</f>
        <v>4954420</v>
      </c>
      <c r="I87" s="66">
        <f>'commerce transport'!I84+'information communication'!I84+'activites financieres'!I84+'services aux entreprises'!I84+'services pr. non marchands'!I84+'services aux ménages'!I86</f>
        <v>4966180</v>
      </c>
      <c r="J87" s="66">
        <f>'commerce transport'!J84+'information communication'!J84+'activites financieres'!J84+'services aux entreprises'!J84+'services pr. non marchands'!J84+'services aux ménages'!J86</f>
        <v>5084760</v>
      </c>
      <c r="K87" s="66">
        <f>'commerce transport'!K84+'information communication'!K84+'activites financieres'!K84+'services aux entreprises'!K84+'services pr. non marchands'!K84+'services aux ménages'!K86</f>
        <v>5247350</v>
      </c>
      <c r="L87" s="66">
        <f>'commerce transport'!L84+'information communication'!L84+'activites financieres'!L84+'services aux entreprises'!L84+'services pr. non marchands'!L84+'services aux ménages'!L86</f>
        <v>5316880</v>
      </c>
      <c r="M87" s="66">
        <f>'commerce transport'!M84+'information communication'!M84+'activites financieres'!M84+'services aux entreprises'!M84+'services pr. non marchands'!M84+'services aux ménages'!M86</f>
        <v>5247710</v>
      </c>
      <c r="N87" s="66">
        <f>'commerce transport'!N84+'information communication'!N84+'activites financieres'!N84+'services aux entreprises'!N84+'services pr. non marchands'!N84+'services aux ménages'!N86</f>
        <v>5395860</v>
      </c>
      <c r="O87" s="66">
        <f>'commerce transport'!O84+'information communication'!O84+'activites financieres'!O84+'services aux entreprises'!O84+'services pr. non marchands'!O84+'services aux ménages'!O86</f>
        <v>5511940</v>
      </c>
      <c r="P87" s="66">
        <f>'commerce transport'!P84+'information communication'!P84+'activites financieres'!P84+'services aux entreprises'!P84+'services pr. non marchands'!P84+'services aux ménages'!P86</f>
        <v>5532090</v>
      </c>
      <c r="Q87" s="66">
        <f>'commerce transport'!Q84+'information communication'!Q84+'activites financieres'!Q84+'services aux entreprises'!Q84+'services pr. non marchands'!Q84+'services aux ménages'!Q86</f>
        <v>5570830</v>
      </c>
      <c r="R87" s="66">
        <f>'commerce transport'!R84+'information communication'!R84+'activites financieres'!R84+'services aux entreprises'!R84+'services pr. non marchands'!R84+'services aux ménages'!R86</f>
        <v>5683460</v>
      </c>
      <c r="S87" s="66">
        <f>'commerce transport'!S84+'information communication'!S84+'activites financieres'!S84+'services aux entreprises'!S84+'services pr. non marchands'!S84+'services aux ménages'!S86</f>
        <v>5811540</v>
      </c>
      <c r="T87" s="66">
        <f>'commerce transport'!T84+'information communication'!T84+'activites financieres'!T84+'services aux entreprises'!T84+'services pr. non marchands'!T84+'services aux ménages'!T86</f>
        <v>6005120</v>
      </c>
      <c r="U87" s="66">
        <f>'commerce transport'!U84+'information communication'!U84+'activites financieres'!U84+'services aux entreprises'!U84+'services pr. non marchands'!U84+'services aux ménages'!U86</f>
        <v>6100130</v>
      </c>
      <c r="V87" s="66">
        <f>'commerce transport'!V84+'information communication'!V84+'activites financieres'!V84+'services aux entreprises'!V84+'services pr. non marchands'!V84+'services aux ménages'!V86</f>
        <v>6204900</v>
      </c>
      <c r="W87" s="66">
        <f>'commerce transport'!W84+'information communication'!W84+'activites financieres'!W84+'services aux entreprises'!W84+'services pr. non marchands'!W84+'services aux ménages'!W86</f>
        <v>6178730</v>
      </c>
      <c r="X87" s="66">
        <f>'commerce transport'!X84+'information communication'!X84+'activites financieres'!X84+'services aux entreprises'!X84+'services pr. non marchands'!X84+'services aux ménages'!X86</f>
        <v>5975490</v>
      </c>
      <c r="Y87" s="66">
        <f>'commerce transport'!Y84+'information communication'!Y84+'activites financieres'!Y84+'services aux entreprises'!Y84+'services pr. non marchands'!Y84+'services aux ménages'!Y86</f>
        <v>6124890</v>
      </c>
      <c r="Z87" s="66">
        <f>'commerce transport'!Z84+'information communication'!Z84+'activites financieres'!Z84+'services aux entreprises'!Z84+'services pr. non marchands'!Z84+'services aux ménages'!Z86</f>
        <v>6350610</v>
      </c>
      <c r="AA87" s="66">
        <f>'commerce transport'!AA84+'information communication'!AA84+'activites financieres'!AA84+'services aux entreprises'!AA84+'services pr. non marchands'!AA84+'services aux ménages'!AA86</f>
        <v>6422870</v>
      </c>
      <c r="AB87" s="66">
        <f>'commerce transport'!AB84+'information communication'!AB84+'activites financieres'!AB84+'services aux entreprises'!AB84+'services pr. non marchands'!AB84+'services aux ménages'!AB86</f>
        <v>6456820</v>
      </c>
      <c r="AC87" s="66">
        <f>'commerce transport'!AC84+'information communication'!AC84+'activites financieres'!AC84+'services aux entreprises'!AC84+'services pr. non marchands'!AC84+'services aux ménages'!AC86</f>
        <v>6422270</v>
      </c>
    </row>
    <row r="88" spans="1:29" ht="11.45" customHeight="1" x14ac:dyDescent="0.25">
      <c r="B88" s="22" t="s">
        <v>71</v>
      </c>
      <c r="C88" s="66">
        <f>'commerce transport'!C85+'information communication'!C85+'activites financieres'!C85+'services aux entreprises'!C85+'services pr. non marchands'!C85+'services aux ménages'!C87</f>
        <v>172662</v>
      </c>
      <c r="D88" s="66">
        <f>'commerce transport'!D85+'information communication'!D85+'activites financieres'!D85+'services aux entreprises'!D85+'services pr. non marchands'!D85+'services aux ménages'!D87</f>
        <v>177797</v>
      </c>
      <c r="E88" s="66">
        <f>'commerce transport'!E85+'information communication'!E85+'activites financieres'!E85+'services aux entreprises'!E85+'services pr. non marchands'!E85+'services aux ménages'!E87</f>
        <v>179856</v>
      </c>
      <c r="F88" s="66">
        <f>'commerce transport'!F85+'information communication'!F85+'activites financieres'!F85+'services aux entreprises'!F85+'services pr. non marchands'!F85+'services aux ménages'!F87</f>
        <v>179214</v>
      </c>
      <c r="G88" s="66">
        <f>'commerce transport'!G85+'information communication'!G85+'activites financieres'!G85+'services aux entreprises'!G85+'services pr. non marchands'!G85+'services aux ménages'!G87</f>
        <v>178229</v>
      </c>
      <c r="H88" s="66">
        <f>'commerce transport'!H85+'information communication'!H85+'activites financieres'!H85+'services aux entreprises'!H85+'services pr. non marchands'!H85+'services aux ménages'!H87</f>
        <v>179882</v>
      </c>
      <c r="I88" s="66">
        <f>'commerce transport'!I85+'information communication'!I85+'activites financieres'!I85+'services aux entreprises'!I85+'services pr. non marchands'!I85+'services aux ménages'!I87</f>
        <v>184941</v>
      </c>
      <c r="J88" s="66">
        <f>'commerce transport'!J85+'information communication'!J85+'activites financieres'!J85+'services aux entreprises'!J85+'services pr. non marchands'!J85+'services aux ménages'!J87</f>
        <v>191463</v>
      </c>
      <c r="K88" s="66">
        <f>'commerce transport'!K85+'information communication'!K85+'activites financieres'!K85+'services aux entreprises'!K85+'services pr. non marchands'!K85+'services aux ménages'!K87</f>
        <v>196614</v>
      </c>
      <c r="L88" s="66">
        <f>'commerce transport'!L85+'information communication'!L85+'activites financieres'!L85+'services aux entreprises'!L85+'services pr. non marchands'!L85+'services aux ménages'!L87</f>
        <v>207782</v>
      </c>
      <c r="M88" s="66">
        <f>'commerce transport'!M85+'information communication'!M85+'activites financieres'!M85+'services aux entreprises'!M85+'services pr. non marchands'!M85+'services aux ménages'!M87</f>
        <v>186753</v>
      </c>
      <c r="N88" s="66">
        <f>'commerce transport'!N85+'information communication'!N85+'activites financieres'!N85+'services aux entreprises'!N85+'services pr. non marchands'!N85+'services aux ménages'!N87</f>
        <v>184181</v>
      </c>
      <c r="O88" s="66">
        <f>'commerce transport'!O85+'information communication'!O85+'activites financieres'!O85+'services aux entreprises'!O85+'services pr. non marchands'!O85+'services aux ménages'!O87</f>
        <v>187358</v>
      </c>
      <c r="P88" s="66">
        <f>'commerce transport'!P85+'information communication'!P85+'activites financieres'!P85+'services aux entreprises'!P85+'services pr. non marchands'!P85+'services aux ménages'!P87</f>
        <v>189042</v>
      </c>
      <c r="Q88" s="66">
        <f>'commerce transport'!Q85+'information communication'!Q85+'activites financieres'!Q85+'services aux entreprises'!Q85+'services pr. non marchands'!Q85+'services aux ménages'!Q87</f>
        <v>193561</v>
      </c>
      <c r="R88" s="66">
        <f>'commerce transport'!R85+'information communication'!R85+'activites financieres'!R85+'services aux entreprises'!R85+'services pr. non marchands'!R85+'services aux ménages'!R87</f>
        <v>197546</v>
      </c>
      <c r="S88" s="66">
        <f>'commerce transport'!S85+'information communication'!S85+'activites financieres'!S85+'services aux entreprises'!S85+'services pr. non marchands'!S85+'services aux ménages'!S87</f>
        <v>203524</v>
      </c>
      <c r="T88" s="66">
        <f>'commerce transport'!T85+'information communication'!T85+'activites financieres'!T85+'services aux entreprises'!T85+'services pr. non marchands'!T85+'services aux ménages'!T87</f>
        <v>214434</v>
      </c>
      <c r="U88" s="66">
        <f>'commerce transport'!U85+'information communication'!U85+'activites financieres'!U85+'services aux entreprises'!U85+'services pr. non marchands'!U85+'services aux ménages'!U87</f>
        <v>223102</v>
      </c>
      <c r="V88" s="66">
        <f>'commerce transport'!V85+'information communication'!V85+'activites financieres'!V85+'services aux entreprises'!V85+'services pr. non marchands'!V85+'services aux ménages'!V87</f>
        <v>227565</v>
      </c>
      <c r="W88" s="66">
        <f>'commerce transport'!W85+'information communication'!W85+'activites financieres'!W85+'services aux entreprises'!W85+'services pr. non marchands'!W85+'services aux ménages'!W87</f>
        <v>224827</v>
      </c>
      <c r="X88" s="66">
        <f>'commerce transport'!X85+'information communication'!X85+'activites financieres'!X85+'services aux entreprises'!X85+'services pr. non marchands'!X85+'services aux ménages'!X87</f>
        <v>209671</v>
      </c>
      <c r="Y88" s="66">
        <f>'commerce transport'!Y85+'information communication'!Y85+'activites financieres'!Y85+'services aux entreprises'!Y85+'services pr. non marchands'!Y85+'services aux ménages'!Y87</f>
        <v>212734</v>
      </c>
      <c r="Z88" s="66">
        <f>'commerce transport'!Z85+'information communication'!Z85+'activites financieres'!Z85+'services aux entreprises'!Z85+'services pr. non marchands'!Z85+'services aux ménages'!Z87</f>
        <v>229135</v>
      </c>
      <c r="AA88" s="66">
        <f>'commerce transport'!AA85+'information communication'!AA85+'activites financieres'!AA85+'services aux entreprises'!AA85+'services pr. non marchands'!AA85+'services aux ménages'!AA87</f>
        <v>238336</v>
      </c>
      <c r="AB88" s="66">
        <f>'commerce transport'!AB85+'information communication'!AB85+'activites financieres'!AB85+'services aux entreprises'!AB85+'services pr. non marchands'!AB85+'services aux ménages'!AB87</f>
        <v>240305</v>
      </c>
      <c r="AC88" s="66">
        <f>'commerce transport'!AC85+'information communication'!AC85+'activites financieres'!AC85+'services aux entreprises'!AC85+'services pr. non marchands'!AC85+'services aux ménages'!AC87</f>
        <v>238951</v>
      </c>
    </row>
    <row r="89" spans="1:29" ht="11.45" customHeight="1" x14ac:dyDescent="0.25">
      <c r="B89" s="22" t="s">
        <v>73</v>
      </c>
      <c r="C89" s="66">
        <f>'commerce transport'!C86+'information communication'!C86+'activites financieres'!C86+'services aux entreprises'!C86+'services pr. non marchands'!C86+'services aux ménages'!C88</f>
        <v>2395000</v>
      </c>
      <c r="D89" s="66">
        <f>'commerce transport'!D86+'information communication'!D86+'activites financieres'!D86+'services aux entreprises'!D86+'services pr. non marchands'!D86+'services aux ménages'!D88</f>
        <v>2400000</v>
      </c>
      <c r="E89" s="66">
        <f>'commerce transport'!E86+'information communication'!E86+'activites financieres'!E86+'services aux entreprises'!E86+'services pr. non marchands'!E86+'services aux ménages'!E88</f>
        <v>2368000</v>
      </c>
      <c r="F89" s="66">
        <f>'commerce transport'!F86+'information communication'!F86+'activites financieres'!F86+'services aux entreprises'!F86+'services pr. non marchands'!F86+'services aux ménages'!F88</f>
        <v>2353000</v>
      </c>
      <c r="G89" s="66">
        <f>'commerce transport'!G86+'information communication'!G86+'activites financieres'!G86+'services aux entreprises'!G86+'services pr. non marchands'!G86+'services aux ménages'!G88</f>
        <v>2300000</v>
      </c>
      <c r="H89" s="66">
        <f>'commerce transport'!H86+'information communication'!H86+'activites financieres'!H86+'services aux entreprises'!H86+'services pr. non marchands'!H86+'services aux ménages'!H88</f>
        <v>2356000</v>
      </c>
      <c r="I89" s="66">
        <f>'commerce transport'!I86+'information communication'!I86+'activites financieres'!I86+'services aux entreprises'!I86+'services pr. non marchands'!I86+'services aux ménages'!I88</f>
        <v>2390000</v>
      </c>
      <c r="J89" s="66">
        <f>'commerce transport'!J86+'information communication'!J86+'activites financieres'!J86+'services aux entreprises'!J86+'services pr. non marchands'!J86+'services aux ménages'!J88</f>
        <v>2449000</v>
      </c>
      <c r="K89" s="66">
        <f>'commerce transport'!K86+'information communication'!K86+'activites financieres'!K86+'services aux entreprises'!K86+'services pr. non marchands'!K86+'services aux ménages'!K88</f>
        <v>2559000</v>
      </c>
      <c r="L89" s="66">
        <f>'commerce transport'!L86+'information communication'!L86+'activites financieres'!L86+'services aux entreprises'!L86+'services pr. non marchands'!L86+'services aux ménages'!L88</f>
        <v>2653000</v>
      </c>
      <c r="M89" s="66">
        <f>'commerce transport'!M86+'information communication'!M86+'activites financieres'!M86+'services aux entreprises'!M86+'services pr. non marchands'!M86+'services aux ménages'!M88</f>
        <v>2640000</v>
      </c>
      <c r="N89" s="66">
        <f>'commerce transport'!N86+'information communication'!N86+'activites financieres'!N86+'services aux entreprises'!N86+'services pr. non marchands'!N86+'services aux ménages'!N88</f>
        <v>2673000</v>
      </c>
      <c r="O89" s="66">
        <f>'commerce transport'!O86+'information communication'!O86+'activites financieres'!O86+'services aux entreprises'!O86+'services pr. non marchands'!O86+'services aux ménages'!O88</f>
        <v>2722000</v>
      </c>
      <c r="P89" s="66">
        <f>'commerce transport'!P86+'information communication'!P86+'activites financieres'!P86+'services aux entreprises'!P86+'services pr. non marchands'!P86+'services aux ménages'!P88</f>
        <v>2755000</v>
      </c>
      <c r="Q89" s="66">
        <f>'commerce transport'!Q86+'information communication'!Q86+'activites financieres'!Q86+'services aux entreprises'!Q86+'services pr. non marchands'!Q86+'services aux ménages'!Q88</f>
        <v>2760000</v>
      </c>
      <c r="R89" s="66">
        <f>'commerce transport'!R86+'information communication'!R86+'activites financieres'!R86+'services aux entreprises'!R86+'services pr. non marchands'!R86+'services aux ménages'!R88</f>
        <v>2786000</v>
      </c>
      <c r="S89" s="66">
        <f>'commerce transport'!S86+'information communication'!S86+'activites financieres'!S86+'services aux entreprises'!S86+'services pr. non marchands'!S86+'services aux ménages'!S88</f>
        <v>2818000</v>
      </c>
      <c r="T89" s="66">
        <f>'commerce transport'!T86+'information communication'!T86+'activites financieres'!T86+'services aux entreprises'!T86+'services pr. non marchands'!T86+'services aux ménages'!T88</f>
        <v>2848000</v>
      </c>
      <c r="U89" s="66">
        <f>'commerce transport'!U86+'information communication'!U86+'activites financieres'!U86+'services aux entreprises'!U86+'services pr. non marchands'!U86+'services aux ménages'!U88</f>
        <v>2866000</v>
      </c>
      <c r="V89" s="66">
        <f>'commerce transport'!V86+'information communication'!V86+'activites financieres'!V86+'services aux entreprises'!V86+'services pr. non marchands'!V86+'services aux ménages'!V88</f>
        <v>2907000</v>
      </c>
      <c r="W89" s="66">
        <f>'commerce transport'!W86+'information communication'!W86+'activites financieres'!W86+'services aux entreprises'!W86+'services pr. non marchands'!W86+'services aux ménages'!W88</f>
        <v>2939000</v>
      </c>
      <c r="X89" s="66">
        <f>'commerce transport'!X86+'information communication'!X86+'activites financieres'!X86+'services aux entreprises'!X86+'services pr. non marchands'!X86+'services aux ménages'!X88</f>
        <v>2859000</v>
      </c>
      <c r="Y89" s="66">
        <f>'commerce transport'!Y86+'information communication'!Y86+'activites financieres'!Y86+'services aux entreprises'!Y86+'services pr. non marchands'!Y86+'services aux ménages'!Y88</f>
        <v>2937000</v>
      </c>
      <c r="Z89" s="66">
        <f>'commerce transport'!Z86+'information communication'!Z86+'activites financieres'!Z86+'services aux entreprises'!Z86+'services pr. non marchands'!Z86+'services aux ménages'!Z88</f>
        <v>3054000</v>
      </c>
      <c r="AA89" s="66">
        <f>'commerce transport'!AA86+'information communication'!AA86+'activites financieres'!AA86+'services aux entreprises'!AA86+'services pr. non marchands'!AA86+'services aux ménages'!AA88</f>
        <v>3063000</v>
      </c>
      <c r="AB89" s="66">
        <f>'commerce transport'!AB86+'information communication'!AB86+'activites financieres'!AB86+'services aux entreprises'!AB86+'services pr. non marchands'!AB86+'services aux ménages'!AB88</f>
        <v>3079000</v>
      </c>
      <c r="AC89" s="66">
        <f>'commerce transport'!AC86+'information communication'!AC86+'activites financieres'!AC86+'services aux entreprises'!AC86+'services pr. non marchands'!AC86+'services aux ménages'!AC88</f>
        <v>3095000</v>
      </c>
    </row>
    <row r="90" spans="1:29" ht="11.45" customHeight="1" x14ac:dyDescent="0.25">
      <c r="B90" s="22" t="s">
        <v>74</v>
      </c>
      <c r="C90" s="66">
        <f>'commerce transport'!C87+'information communication'!C87+'activites financieres'!C87+'services aux entreprises'!C87+'services pr. non marchands'!C87+'services aux ménages'!C89</f>
        <v>4594953</v>
      </c>
      <c r="D90" s="66">
        <f>'commerce transport'!D87+'information communication'!D87+'activites financieres'!D87+'services aux entreprises'!D87+'services pr. non marchands'!D87+'services aux ménages'!D89</f>
        <v>4632560</v>
      </c>
      <c r="E90" s="66">
        <f>'commerce transport'!E87+'information communication'!E87+'activites financieres'!E87+'services aux entreprises'!E87+'services pr. non marchands'!E87+'services aux ménages'!E89</f>
        <v>4617922</v>
      </c>
      <c r="F90" s="66">
        <f>'commerce transport'!F87+'information communication'!F87+'activites financieres'!F87+'services aux entreprises'!F87+'services pr. non marchands'!F87+'services aux ménages'!F89</f>
        <v>4656256</v>
      </c>
      <c r="G90" s="66">
        <f>'commerce transport'!G87+'information communication'!G87+'activites financieres'!G87+'services aux entreprises'!G87+'services pr. non marchands'!G87+'services aux ménages'!G89</f>
        <v>4743261</v>
      </c>
      <c r="H90" s="66">
        <f>'commerce transport'!H87+'information communication'!H87+'activites financieres'!H87+'services aux entreprises'!H87+'services pr. non marchands'!H87+'services aux ménages'!H89</f>
        <v>4854381</v>
      </c>
      <c r="I90" s="66">
        <f>'commerce transport'!I87+'information communication'!I87+'activites financieres'!I87+'services aux entreprises'!I87+'services pr. non marchands'!I87+'services aux ménages'!I89</f>
        <v>4862477</v>
      </c>
      <c r="J90" s="66">
        <f>'commerce transport'!J87+'information communication'!J87+'activites financieres'!J87+'services aux entreprises'!J87+'services pr. non marchands'!J87+'services aux ménages'!J89</f>
        <v>4935238</v>
      </c>
      <c r="K90" s="66">
        <f>'commerce transport'!K87+'information communication'!K87+'activites financieres'!K87+'services aux entreprises'!K87+'services pr. non marchands'!K87+'services aux ménages'!K89</f>
        <v>5041124</v>
      </c>
      <c r="L90" s="66">
        <f>'commerce transport'!L87+'information communication'!L87+'activites financieres'!L87+'services aux entreprises'!L87+'services pr. non marchands'!L87+'services aux ménages'!L89</f>
        <v>5177911</v>
      </c>
      <c r="M90" s="66">
        <f>'commerce transport'!M87+'information communication'!M87+'activites financieres'!M87+'services aux entreprises'!M87+'services pr. non marchands'!M87+'services aux ménages'!M89</f>
        <v>5241045</v>
      </c>
      <c r="N90" s="66">
        <f>'commerce transport'!N87+'information communication'!N87+'activites financieres'!N87+'services aux entreprises'!N87+'services pr. non marchands'!N87+'services aux ménages'!N89</f>
        <v>5035920</v>
      </c>
      <c r="O90" s="66">
        <f>'commerce transport'!O87+'information communication'!O87+'activites financieres'!O87+'services aux entreprises'!O87+'services pr. non marchands'!O87+'services aux ménages'!O89</f>
        <v>5149048</v>
      </c>
      <c r="P90" s="66">
        <f>'commerce transport'!P87+'information communication'!P87+'activites financieres'!P87+'services aux entreprises'!P87+'services pr. non marchands'!P87+'services aux ménages'!P89</f>
        <v>5206550</v>
      </c>
      <c r="Q90" s="66">
        <f>'commerce transport'!Q87+'information communication'!Q87+'activites financieres'!Q87+'services aux entreprises'!Q87+'services pr. non marchands'!Q87+'services aux ménages'!Q89</f>
        <v>5232634</v>
      </c>
      <c r="R90" s="66">
        <f>'commerce transport'!R87+'information communication'!R87+'activites financieres'!R87+'services aux entreprises'!R87+'services pr. non marchands'!R87+'services aux ménages'!R89</f>
        <v>5304706</v>
      </c>
      <c r="S90" s="66">
        <f>'commerce transport'!S87+'information communication'!S87+'activites financieres'!S87+'services aux entreprises'!S87+'services pr. non marchands'!S87+'services aux ménages'!S89</f>
        <v>5447887</v>
      </c>
      <c r="T90" s="66">
        <f>'commerce transport'!T87+'information communication'!T87+'activites financieres'!T87+'services aux entreprises'!T87+'services pr. non marchands'!T87+'services aux ménages'!T89</f>
        <v>5573508</v>
      </c>
      <c r="U90" s="66">
        <f>'commerce transport'!U87+'information communication'!U87+'activites financieres'!U87+'services aux entreprises'!U87+'services pr. non marchands'!U87+'services aux ménages'!U89</f>
        <v>5568455</v>
      </c>
      <c r="V90" s="66">
        <f>'commerce transport'!V87+'information communication'!V87+'activites financieres'!V87+'services aux entreprises'!V87+'services pr. non marchands'!V87+'services aux ménages'!V89</f>
        <v>5632989</v>
      </c>
      <c r="W90" s="66">
        <f>'commerce transport'!W87+'information communication'!W87+'activites financieres'!W87+'services aux entreprises'!W87+'services pr. non marchands'!W87+'services aux ménages'!W89</f>
        <v>5696239</v>
      </c>
      <c r="X90" s="66">
        <f>'commerce transport'!X87+'information communication'!X87+'activites financieres'!X87+'services aux entreprises'!X87+'services pr. non marchands'!X87+'services aux ménages'!X89</f>
        <v>5463718</v>
      </c>
      <c r="Y90" s="66">
        <f>'commerce transport'!Y87+'information communication'!Y87+'activites financieres'!Y87+'services aux entreprises'!Y87+'services pr. non marchands'!Y87+'services aux ménages'!Y89</f>
        <v>5657818</v>
      </c>
      <c r="Z90" s="66">
        <f>'commerce transport'!Z87+'information communication'!Z87+'activites financieres'!Z87+'services aux entreprises'!Z87+'services pr. non marchands'!Z87+'services aux ménages'!Z89</f>
        <v>5801355</v>
      </c>
      <c r="AA90" s="66">
        <f>'commerce transport'!AA87+'information communication'!AA87+'activites financieres'!AA87+'services aux entreprises'!AA87+'services pr. non marchands'!AA87+'services aux ménages'!AA89</f>
        <v>5919640</v>
      </c>
      <c r="AB90" s="66">
        <f>'commerce transport'!AB87+'information communication'!AB87+'activites financieres'!AB87+'services aux entreprises'!AB87+'services pr. non marchands'!AB87+'services aux ménages'!AB89</f>
        <v>5957039</v>
      </c>
      <c r="AC90" s="66">
        <f>'commerce transport'!AC87+'information communication'!AC87+'activites financieres'!AC87+'services aux entreprises'!AC87+'services pr. non marchands'!AC87+'services aux ménages'!AC89</f>
        <v>5922944</v>
      </c>
    </row>
    <row r="91" spans="1:29" ht="11.45" customHeight="1" x14ac:dyDescent="0.25">
      <c r="B91" s="22" t="s">
        <v>75</v>
      </c>
      <c r="C91" s="66">
        <f>'commerce transport'!C88+'information communication'!C88+'activites financieres'!C88+'services aux entreprises'!C88+'services pr. non marchands'!C88+'services aux ménages'!C90</f>
        <v>20052282</v>
      </c>
      <c r="D91" s="66">
        <f>'commerce transport'!D88+'information communication'!D88+'activites financieres'!D88+'services aux entreprises'!D88+'services pr. non marchands'!D88+'services aux ménages'!D90</f>
        <v>20248160</v>
      </c>
      <c r="E91" s="66">
        <f>'commerce transport'!E88+'information communication'!E88+'activites financieres'!E88+'services aux entreprises'!E88+'services pr. non marchands'!E88+'services aux ménages'!E90</f>
        <v>20795377</v>
      </c>
      <c r="F91" s="66">
        <f>'commerce transport'!F88+'information communication'!F88+'activites financieres'!F88+'services aux entreprises'!F88+'services pr. non marchands'!F88+'services aux ménages'!F90</f>
        <v>21493039</v>
      </c>
      <c r="G91" s="66">
        <f>'commerce transport'!G88+'information communication'!G88+'activites financieres'!G88+'services aux entreprises'!G88+'services pr. non marchands'!G88+'services aux ménages'!G90</f>
        <v>22009604</v>
      </c>
      <c r="H91" s="66">
        <f>'commerce transport'!H88+'information communication'!H88+'activites financieres'!H88+'services aux entreprises'!H88+'services pr. non marchands'!H88+'services aux ménages'!H90</f>
        <v>22281698</v>
      </c>
      <c r="I91" s="66">
        <f>'commerce transport'!I88+'information communication'!I88+'activites financieres'!I88+'services aux entreprises'!I88+'services pr. non marchands'!I88+'services aux ménages'!I90</f>
        <v>22764904</v>
      </c>
      <c r="J91" s="66">
        <f>'commerce transport'!J88+'information communication'!J88+'activites financieres'!J88+'services aux entreprises'!J88+'services pr. non marchands'!J88+'services aux ménages'!J90</f>
        <v>22735243</v>
      </c>
      <c r="K91" s="66">
        <f>'commerce transport'!K88+'information communication'!K88+'activites financieres'!K88+'services aux entreprises'!K88+'services pr. non marchands'!K88+'services aux ménages'!K90</f>
        <v>22941747</v>
      </c>
      <c r="L91" s="66">
        <f>'commerce transport'!L88+'information communication'!L88+'activites financieres'!L88+'services aux entreprises'!L88+'services pr. non marchands'!L88+'services aux ménages'!L90</f>
        <v>22974838</v>
      </c>
      <c r="M91" s="66">
        <f>'commerce transport'!M88+'information communication'!M88+'activites financieres'!M88+'services aux entreprises'!M88+'services pr. non marchands'!M88+'services aux ménages'!M90</f>
        <v>23513118</v>
      </c>
      <c r="N91" s="66">
        <f>'commerce transport'!N88+'information communication'!N88+'activites financieres'!N88+'services aux entreprises'!N88+'services pr. non marchands'!N88+'services aux ménages'!N90</f>
        <v>23676164</v>
      </c>
      <c r="O91" s="66">
        <f>'commerce transport'!O88+'information communication'!O88+'activites financieres'!O88+'services aux entreprises'!O88+'services pr. non marchands'!O88+'services aux ménages'!O90</f>
        <v>24090024</v>
      </c>
      <c r="P91" s="66">
        <f>'commerce transport'!P88+'information communication'!P88+'activites financieres'!P88+'services aux entreprises'!P88+'services pr. non marchands'!P88+'services aux ménages'!P90</f>
        <v>24120258</v>
      </c>
      <c r="Q91" s="66">
        <f>'commerce transport'!Q88+'information communication'!Q88+'activites financieres'!Q88+'services aux entreprises'!Q88+'services pr. non marchands'!Q88+'services aux ménages'!Q90</f>
        <v>23342136</v>
      </c>
      <c r="R91" s="66">
        <f>'commerce transport'!R88+'information communication'!R88+'activites financieres'!R88+'services aux entreprises'!R88+'services pr. non marchands'!R88+'services aux ménages'!R90</f>
        <v>23152998</v>
      </c>
      <c r="S91" s="66">
        <f>'commerce transport'!S88+'information communication'!S88+'activites financieres'!S88+'services aux entreprises'!S88+'services pr. non marchands'!S88+'services aux ménages'!S90</f>
        <v>23673741</v>
      </c>
      <c r="T91" s="66">
        <f>'commerce transport'!T88+'information communication'!T88+'activites financieres'!T88+'services aux entreprises'!T88+'services pr. non marchands'!T88+'services aux ménages'!T90</f>
        <v>24388992</v>
      </c>
      <c r="U91" s="66">
        <f>'commerce transport'!U88+'information communication'!U88+'activites financieres'!U88+'services aux entreprises'!U88+'services pr. non marchands'!U88+'services aux ménages'!U90</f>
        <v>24877070</v>
      </c>
      <c r="V91" s="66">
        <f>'commerce transport'!V88+'information communication'!V88+'activites financieres'!V88+'services aux entreprises'!V88+'services pr. non marchands'!V88+'services aux ménages'!V90</f>
        <v>25650442</v>
      </c>
      <c r="W91" s="66">
        <f>'commerce transport'!W88+'information communication'!W88+'activites financieres'!W88+'services aux entreprises'!W88+'services pr. non marchands'!W88+'services aux ménages'!W90</f>
        <v>26095264</v>
      </c>
      <c r="X91" s="66">
        <f>'commerce transport'!X88+'information communication'!X88+'activites financieres'!X88+'services aux entreprises'!X88+'services pr. non marchands'!X88+'services aux ménages'!X90</f>
        <v>26967299</v>
      </c>
      <c r="Y91" s="66">
        <f>'commerce transport'!Y88+'information communication'!Y88+'activites financieres'!Y88+'services aux entreprises'!Y88+'services pr. non marchands'!Y88+'services aux ménages'!Y90</f>
        <v>27007848</v>
      </c>
      <c r="Z91" s="66">
        <f>'commerce transport'!Z88+'information communication'!Z88+'activites financieres'!Z88+'services aux entreprises'!Z88+'services pr. non marchands'!Z88+'services aux ménages'!Z90</f>
        <v>27293911</v>
      </c>
      <c r="AA91" s="66">
        <f>'commerce transport'!AA88+'information communication'!AA88+'activites financieres'!AA88+'services aux entreprises'!AA88+'services pr. non marchands'!AA88+'services aux ménages'!AA90</f>
        <v>27785805</v>
      </c>
      <c r="AB91" s="66" t="e">
        <f>'commerce transport'!AB88+'information communication'!AB88+'activites financieres'!AB88+'services aux entreprises'!AB88+'services pr. non marchands'!AB88+'services aux ménages'!AB90</f>
        <v>#VALUE!</v>
      </c>
      <c r="AC91" s="66" t="e">
        <f>'commerce transport'!AC88+'information communication'!AC88+'activites financieres'!AC88+'services aux entreprises'!AC88+'services pr. non marchands'!AC88+'services aux ménages'!AC90</f>
        <v>#VALUE!</v>
      </c>
    </row>
    <row r="94" spans="1:29" s="70" customFormat="1" ht="15" x14ac:dyDescent="0.25">
      <c r="A94" s="142"/>
      <c r="B94" s="143" t="s">
        <v>129</v>
      </c>
      <c r="C94" s="142" t="s">
        <v>101</v>
      </c>
      <c r="D94" s="142" t="s">
        <v>102</v>
      </c>
      <c r="E94" s="142" t="s">
        <v>103</v>
      </c>
      <c r="F94" s="142" t="s">
        <v>104</v>
      </c>
      <c r="G94" s="142" t="s">
        <v>105</v>
      </c>
      <c r="H94" s="142" t="s">
        <v>106</v>
      </c>
      <c r="I94" s="142" t="s">
        <v>107</v>
      </c>
      <c r="J94" s="142" t="s">
        <v>108</v>
      </c>
      <c r="K94" s="142" t="s">
        <v>109</v>
      </c>
      <c r="L94" s="142" t="s">
        <v>110</v>
      </c>
      <c r="M94" s="142" t="s">
        <v>111</v>
      </c>
      <c r="N94" s="142" t="s">
        <v>112</v>
      </c>
      <c r="O94" s="142" t="s">
        <v>113</v>
      </c>
      <c r="P94" s="142" t="s">
        <v>114</v>
      </c>
      <c r="Q94" s="142" t="s">
        <v>115</v>
      </c>
      <c r="R94" s="142" t="s">
        <v>116</v>
      </c>
      <c r="S94" s="142" t="s">
        <v>117</v>
      </c>
      <c r="T94" s="142" t="s">
        <v>118</v>
      </c>
      <c r="U94" s="142" t="s">
        <v>119</v>
      </c>
      <c r="V94" s="142" t="s">
        <v>120</v>
      </c>
      <c r="W94" s="142" t="s">
        <v>121</v>
      </c>
      <c r="X94" s="142" t="s">
        <v>122</v>
      </c>
      <c r="Y94" s="142" t="s">
        <v>123</v>
      </c>
      <c r="Z94" s="142" t="s">
        <v>124</v>
      </c>
      <c r="AA94" s="142" t="s">
        <v>125</v>
      </c>
      <c r="AB94" s="142" t="s">
        <v>196</v>
      </c>
      <c r="AC94" s="142" t="s">
        <v>200</v>
      </c>
    </row>
    <row r="95" spans="1:29" ht="11.45" customHeight="1" x14ac:dyDescent="0.25">
      <c r="B95" s="6" t="s">
        <v>130</v>
      </c>
      <c r="C95" s="8" t="s">
        <v>131</v>
      </c>
    </row>
    <row r="96" spans="1:29" ht="11.45" customHeight="1" x14ac:dyDescent="0.25">
      <c r="B96" s="7" t="s">
        <v>42</v>
      </c>
      <c r="C96" s="10">
        <f>C12/C59*1000</f>
        <v>29.434341273259545</v>
      </c>
      <c r="D96" s="65">
        <f t="shared" ref="D96:AC106" si="0">D12/D59*1000</f>
        <v>29.99289800125992</v>
      </c>
      <c r="E96" s="65">
        <f t="shared" si="0"/>
        <v>30.55449115690319</v>
      </c>
      <c r="F96" s="65">
        <f t="shared" si="0"/>
        <v>30.756234223811806</v>
      </c>
      <c r="G96" s="65">
        <f t="shared" si="0"/>
        <v>30.766694897658979</v>
      </c>
      <c r="H96" s="65">
        <f t="shared" si="0"/>
        <v>30.832898883597721</v>
      </c>
      <c r="I96" s="65">
        <f t="shared" si="0"/>
        <v>31.113614425386018</v>
      </c>
      <c r="J96" s="65">
        <f t="shared" si="0"/>
        <v>31.304546175572948</v>
      </c>
      <c r="K96" s="65">
        <f t="shared" si="0"/>
        <v>31.542324993882506</v>
      </c>
      <c r="L96" s="65">
        <f t="shared" si="0"/>
        <v>31.564635429302566</v>
      </c>
      <c r="M96" s="65">
        <f t="shared" si="0"/>
        <v>31.129222008792119</v>
      </c>
      <c r="N96" s="65">
        <f t="shared" si="0"/>
        <v>31.494455868660307</v>
      </c>
      <c r="O96" s="65">
        <f t="shared" si="0"/>
        <v>31.934935336842273</v>
      </c>
      <c r="P96" s="65">
        <f t="shared" si="0"/>
        <v>32.097740943929544</v>
      </c>
      <c r="Q96" s="65">
        <f t="shared" si="0"/>
        <v>32.340706506259153</v>
      </c>
      <c r="R96" s="65">
        <f t="shared" si="0"/>
        <v>32.392690957166955</v>
      </c>
      <c r="S96" s="65">
        <f t="shared" si="0"/>
        <v>32.631207254530658</v>
      </c>
      <c r="T96" s="65">
        <f t="shared" si="0"/>
        <v>32.619455885421814</v>
      </c>
      <c r="U96" s="65">
        <f t="shared" si="0"/>
        <v>33.213487187819382</v>
      </c>
      <c r="V96" s="65">
        <f t="shared" si="0"/>
        <v>33.46563040349632</v>
      </c>
      <c r="W96" s="65">
        <f t="shared" si="0"/>
        <v>33.760177676667602</v>
      </c>
      <c r="X96" s="65">
        <f t="shared" si="0"/>
        <v>34.163517135967005</v>
      </c>
      <c r="Y96" s="65">
        <f t="shared" si="0"/>
        <v>34.411547417994051</v>
      </c>
      <c r="Z96" s="65">
        <f t="shared" si="0"/>
        <v>34.899844785276521</v>
      </c>
      <c r="AA96" s="65">
        <f t="shared" si="0"/>
        <v>34.697598718901951</v>
      </c>
      <c r="AB96" s="65">
        <f t="shared" si="0"/>
        <v>34.807399369540711</v>
      </c>
      <c r="AC96" s="65">
        <f t="shared" si="0"/>
        <v>35.091445037254097</v>
      </c>
    </row>
    <row r="97" spans="2:29" ht="11.45" customHeight="1" x14ac:dyDescent="0.25">
      <c r="B97" s="22" t="s">
        <v>43</v>
      </c>
      <c r="C97" s="65">
        <f t="shared" ref="C97:R114" si="1">C13/C60*1000</f>
        <v>30.907660833064121</v>
      </c>
      <c r="D97" s="65">
        <f t="shared" si="1"/>
        <v>31.456335088515289</v>
      </c>
      <c r="E97" s="65">
        <f t="shared" si="1"/>
        <v>31.848202573024647</v>
      </c>
      <c r="F97" s="65">
        <f t="shared" si="1"/>
        <v>32.039732534582257</v>
      </c>
      <c r="G97" s="65">
        <f t="shared" si="1"/>
        <v>32.008716787620969</v>
      </c>
      <c r="H97" s="65">
        <f t="shared" si="1"/>
        <v>32.043806953491654</v>
      </c>
      <c r="I97" s="65">
        <f t="shared" si="1"/>
        <v>32.261125863420027</v>
      </c>
      <c r="J97" s="65">
        <f t="shared" si="1"/>
        <v>32.467200064163713</v>
      </c>
      <c r="K97" s="65">
        <f t="shared" si="1"/>
        <v>32.745542276830108</v>
      </c>
      <c r="L97" s="65">
        <f t="shared" si="1"/>
        <v>32.760083851850041</v>
      </c>
      <c r="M97" s="65">
        <f t="shared" si="1"/>
        <v>32.339766687079994</v>
      </c>
      <c r="N97" s="65">
        <f t="shared" si="1"/>
        <v>32.684538147998616</v>
      </c>
      <c r="O97" s="65">
        <f t="shared" si="1"/>
        <v>33.16184995496387</v>
      </c>
      <c r="P97" s="65">
        <f t="shared" si="1"/>
        <v>33.310657408793588</v>
      </c>
      <c r="Q97" s="65">
        <f t="shared" si="1"/>
        <v>33.588429160379029</v>
      </c>
      <c r="R97" s="65">
        <f t="shared" si="1"/>
        <v>33.721655653843619</v>
      </c>
      <c r="S97" s="65">
        <f t="shared" si="0"/>
        <v>33.99028014647719</v>
      </c>
      <c r="T97" s="65">
        <f t="shared" si="0"/>
        <v>33.984829436703123</v>
      </c>
      <c r="U97" s="65">
        <f t="shared" si="0"/>
        <v>34.55063119509559</v>
      </c>
      <c r="V97" s="65">
        <f t="shared" si="0"/>
        <v>34.666452224388344</v>
      </c>
      <c r="W97" s="65">
        <f t="shared" si="0"/>
        <v>35.004164995899401</v>
      </c>
      <c r="X97" s="65">
        <f t="shared" si="0"/>
        <v>35.904375330065633</v>
      </c>
      <c r="Y97" s="65">
        <f t="shared" si="0"/>
        <v>36.148556216819131</v>
      </c>
      <c r="Z97" s="65">
        <f t="shared" si="0"/>
        <v>36.422541743468457</v>
      </c>
      <c r="AA97" s="65">
        <f t="shared" si="0"/>
        <v>36.073282813756435</v>
      </c>
      <c r="AB97" s="65">
        <f t="shared" si="0"/>
        <v>36.142835577610732</v>
      </c>
      <c r="AC97" s="65">
        <f t="shared" si="0"/>
        <v>36.366293825207421</v>
      </c>
    </row>
    <row r="98" spans="2:29" ht="11.45" customHeight="1" x14ac:dyDescent="0.25">
      <c r="B98" s="22" t="s">
        <v>44</v>
      </c>
      <c r="C98" s="65">
        <f t="shared" si="1"/>
        <v>43.685860782341528</v>
      </c>
      <c r="D98" s="65">
        <f t="shared" si="0"/>
        <v>43.146797643480049</v>
      </c>
      <c r="E98" s="65">
        <f t="shared" si="0"/>
        <v>43.419767024895094</v>
      </c>
      <c r="F98" s="65">
        <f t="shared" si="0"/>
        <v>43.657307586211338</v>
      </c>
      <c r="G98" s="65">
        <f t="shared" si="0"/>
        <v>43.819671834794207</v>
      </c>
      <c r="H98" s="65">
        <f t="shared" si="0"/>
        <v>44.593878298318764</v>
      </c>
      <c r="I98" s="65">
        <f t="shared" si="0"/>
        <v>45.009176111290117</v>
      </c>
      <c r="J98" s="65">
        <f t="shared" si="0"/>
        <v>45.382192260863633</v>
      </c>
      <c r="K98" s="65">
        <f t="shared" si="0"/>
        <v>45.979459724413644</v>
      </c>
      <c r="L98" s="65">
        <f t="shared" si="0"/>
        <v>46.103657834874419</v>
      </c>
      <c r="M98" s="65">
        <f t="shared" si="0"/>
        <v>45.494903025591285</v>
      </c>
      <c r="N98" s="65">
        <f t="shared" si="0"/>
        <v>45.376702362807677</v>
      </c>
      <c r="O98" s="65">
        <f t="shared" si="0"/>
        <v>45.293003965873623</v>
      </c>
      <c r="P98" s="65">
        <f t="shared" si="0"/>
        <v>45.336708105447919</v>
      </c>
      <c r="Q98" s="65">
        <f t="shared" si="0"/>
        <v>45.224899111337628</v>
      </c>
      <c r="R98" s="65">
        <f t="shared" si="0"/>
        <v>45.991326113183462</v>
      </c>
      <c r="S98" s="65">
        <f t="shared" si="0"/>
        <v>46.351430058916698</v>
      </c>
      <c r="T98" s="65">
        <f t="shared" si="0"/>
        <v>46.448571955589436</v>
      </c>
      <c r="U98" s="65">
        <f t="shared" si="0"/>
        <v>46.212341289724215</v>
      </c>
      <c r="V98" s="65">
        <f t="shared" si="0"/>
        <v>46.530877069960539</v>
      </c>
      <c r="W98" s="65">
        <f t="shared" si="0"/>
        <v>46.77032703564862</v>
      </c>
      <c r="X98" s="65">
        <f t="shared" si="0"/>
        <v>49.151870618106869</v>
      </c>
      <c r="Y98" s="65">
        <f t="shared" si="0"/>
        <v>48.983239140944605</v>
      </c>
      <c r="Z98" s="65">
        <f t="shared" si="0"/>
        <v>48.019947789121069</v>
      </c>
      <c r="AA98" s="65">
        <f t="shared" si="0"/>
        <v>48.371987395161433</v>
      </c>
      <c r="AB98" s="65">
        <f t="shared" si="0"/>
        <v>49.051292427770505</v>
      </c>
      <c r="AC98" s="65" t="e">
        <f t="shared" si="0"/>
        <v>#VALUE!</v>
      </c>
    </row>
    <row r="99" spans="2:29" ht="11.45" customHeight="1" x14ac:dyDescent="0.25">
      <c r="B99" s="22" t="s">
        <v>45</v>
      </c>
      <c r="C99" s="65">
        <f t="shared" si="1"/>
        <v>6.6815704506377411</v>
      </c>
      <c r="D99" s="65">
        <f t="shared" si="0"/>
        <v>7.4319420092244366</v>
      </c>
      <c r="E99" s="65">
        <f t="shared" si="0"/>
        <v>7.4862642921631242</v>
      </c>
      <c r="F99" s="65">
        <f t="shared" si="0"/>
        <v>7.8218025046191739</v>
      </c>
      <c r="G99" s="65">
        <f t="shared" si="0"/>
        <v>7.9016391337749736</v>
      </c>
      <c r="H99" s="65">
        <f t="shared" si="0"/>
        <v>7.8488342502482009</v>
      </c>
      <c r="I99" s="65">
        <f t="shared" si="0"/>
        <v>8.1437262173583189</v>
      </c>
      <c r="J99" s="65">
        <f t="shared" si="0"/>
        <v>8.4650169657717171</v>
      </c>
      <c r="K99" s="65">
        <f t="shared" si="0"/>
        <v>8.6825131535522786</v>
      </c>
      <c r="L99" s="65">
        <f t="shared" si="0"/>
        <v>8.6794373640751328</v>
      </c>
      <c r="M99" s="65">
        <f t="shared" si="0"/>
        <v>8.7040722810167512</v>
      </c>
      <c r="N99" s="65">
        <f t="shared" si="0"/>
        <v>9.4755720250762128</v>
      </c>
      <c r="O99" s="65">
        <f t="shared" si="0"/>
        <v>9.8066635793702606</v>
      </c>
      <c r="P99" s="65">
        <f t="shared" si="0"/>
        <v>9.7602582657262822</v>
      </c>
      <c r="Q99" s="65">
        <f t="shared" si="0"/>
        <v>9.6044195486579103</v>
      </c>
      <c r="R99" s="65">
        <f t="shared" si="0"/>
        <v>9.6470005149779894</v>
      </c>
      <c r="S99" s="65">
        <f t="shared" si="0"/>
        <v>9.9471703540806953</v>
      </c>
      <c r="T99" s="65">
        <f t="shared" si="0"/>
        <v>9.8819726031464068</v>
      </c>
      <c r="U99" s="65">
        <f t="shared" si="0"/>
        <v>10.165608071730178</v>
      </c>
      <c r="V99" s="65">
        <f t="shared" si="0"/>
        <v>10.481295216190988</v>
      </c>
      <c r="W99" s="65">
        <f t="shared" si="0"/>
        <v>10.935472120501576</v>
      </c>
      <c r="X99" s="65">
        <f t="shared" si="0"/>
        <v>11.233427291821453</v>
      </c>
      <c r="Y99" s="65">
        <f t="shared" si="0"/>
        <v>12.000569331789759</v>
      </c>
      <c r="Z99" s="65">
        <f t="shared" si="0"/>
        <v>12.254094860663955</v>
      </c>
      <c r="AA99" s="65">
        <f t="shared" si="0"/>
        <v>12.016220399949949</v>
      </c>
      <c r="AB99" s="65">
        <f t="shared" si="0"/>
        <v>12.631154633352123</v>
      </c>
      <c r="AC99" s="65">
        <f t="shared" si="0"/>
        <v>12.760234071772745</v>
      </c>
    </row>
    <row r="100" spans="2:29" ht="11.45" customHeight="1" x14ac:dyDescent="0.25">
      <c r="B100" s="22" t="s">
        <v>46</v>
      </c>
      <c r="C100" s="65">
        <f t="shared" si="1"/>
        <v>14.890388804363642</v>
      </c>
      <c r="D100" s="65">
        <f t="shared" si="0"/>
        <v>15.060091038781605</v>
      </c>
      <c r="E100" s="65">
        <f t="shared" si="0"/>
        <v>16.22697674955473</v>
      </c>
      <c r="F100" s="65">
        <f t="shared" si="0"/>
        <v>16.236571306249143</v>
      </c>
      <c r="G100" s="65">
        <f t="shared" si="0"/>
        <v>16.827244838193067</v>
      </c>
      <c r="H100" s="65">
        <f t="shared" si="0"/>
        <v>17.161494172310519</v>
      </c>
      <c r="I100" s="65">
        <f t="shared" si="0"/>
        <v>17.628395505332346</v>
      </c>
      <c r="J100" s="65">
        <f t="shared" si="0"/>
        <v>17.724422801932988</v>
      </c>
      <c r="K100" s="65">
        <f t="shared" si="0"/>
        <v>18.439446689480697</v>
      </c>
      <c r="L100" s="65">
        <f t="shared" si="0"/>
        <v>18.052171843959218</v>
      </c>
      <c r="M100" s="65">
        <f t="shared" si="0"/>
        <v>17.248590817266027</v>
      </c>
      <c r="N100" s="65">
        <f t="shared" si="0"/>
        <v>17.47914268590835</v>
      </c>
      <c r="O100" s="65">
        <f t="shared" si="0"/>
        <v>17.401442736962625</v>
      </c>
      <c r="P100" s="65">
        <f t="shared" si="0"/>
        <v>17.724196130323165</v>
      </c>
      <c r="Q100" s="65">
        <f t="shared" si="0"/>
        <v>17.904898186715005</v>
      </c>
      <c r="R100" s="65">
        <f t="shared" si="0"/>
        <v>17.905566941027903</v>
      </c>
      <c r="S100" s="65">
        <f t="shared" si="0"/>
        <v>18.608241539487484</v>
      </c>
      <c r="T100" s="65">
        <f t="shared" si="0"/>
        <v>18.485877422838978</v>
      </c>
      <c r="U100" s="65">
        <f t="shared" si="0"/>
        <v>19.180688983087915</v>
      </c>
      <c r="V100" s="65">
        <f t="shared" si="0"/>
        <v>19.542065923858466</v>
      </c>
      <c r="W100" s="65">
        <f t="shared" si="0"/>
        <v>20.183501355925667</v>
      </c>
      <c r="X100" s="65">
        <f t="shared" si="0"/>
        <v>21.239436027659789</v>
      </c>
      <c r="Y100" s="65">
        <f t="shared" si="0"/>
        <v>21.648902641105408</v>
      </c>
      <c r="Z100" s="65">
        <f t="shared" si="0"/>
        <v>21.22868259177951</v>
      </c>
      <c r="AA100" s="65">
        <f t="shared" si="0"/>
        <v>20.828767236010012</v>
      </c>
      <c r="AB100" s="65">
        <f t="shared" si="0"/>
        <v>20.889598193912477</v>
      </c>
      <c r="AC100" s="65">
        <f t="shared" si="0"/>
        <v>21.044874740833752</v>
      </c>
    </row>
    <row r="101" spans="2:29" ht="11.45" customHeight="1" x14ac:dyDescent="0.25">
      <c r="B101" s="22" t="s">
        <v>47</v>
      </c>
      <c r="C101" s="65">
        <f t="shared" si="1"/>
        <v>86.663548935163675</v>
      </c>
      <c r="D101" s="65">
        <f t="shared" si="0"/>
        <v>88.102241949109327</v>
      </c>
      <c r="E101" s="65">
        <f t="shared" si="0"/>
        <v>86.67684921320442</v>
      </c>
      <c r="F101" s="65">
        <f t="shared" si="0"/>
        <v>85.919272076975034</v>
      </c>
      <c r="G101" s="65">
        <f t="shared" si="0"/>
        <v>85.027179508155243</v>
      </c>
      <c r="H101" s="65">
        <f t="shared" si="0"/>
        <v>86.826698460787256</v>
      </c>
      <c r="I101" s="65">
        <f t="shared" si="0"/>
        <v>87.777854484906314</v>
      </c>
      <c r="J101" s="65">
        <f t="shared" si="0"/>
        <v>88.538123039156019</v>
      </c>
      <c r="K101" s="65">
        <f t="shared" si="0"/>
        <v>88.780479965576177</v>
      </c>
      <c r="L101" s="65">
        <f t="shared" si="0"/>
        <v>88.627153274148085</v>
      </c>
      <c r="M101" s="65">
        <f t="shared" si="0"/>
        <v>87.38228769247884</v>
      </c>
      <c r="N101" s="65">
        <f t="shared" si="0"/>
        <v>88.313592691347083</v>
      </c>
      <c r="O101" s="65">
        <f t="shared" si="0"/>
        <v>88.198610892315173</v>
      </c>
      <c r="P101" s="65">
        <f t="shared" si="0"/>
        <v>88.990497911563111</v>
      </c>
      <c r="Q101" s="65">
        <f t="shared" si="0"/>
        <v>87.9836397174073</v>
      </c>
      <c r="R101" s="65">
        <f t="shared" si="0"/>
        <v>88.660650947748564</v>
      </c>
      <c r="S101" s="65">
        <f t="shared" si="0"/>
        <v>89.597106055317468</v>
      </c>
      <c r="T101" s="65">
        <f t="shared" si="0"/>
        <v>88.763704875600666</v>
      </c>
      <c r="U101" s="65">
        <f t="shared" si="0"/>
        <v>88.98367616615667</v>
      </c>
      <c r="V101" s="65">
        <f t="shared" si="0"/>
        <v>89.98448648745034</v>
      </c>
      <c r="W101" s="65">
        <f t="shared" si="0"/>
        <v>90.36082615461315</v>
      </c>
      <c r="X101" s="65">
        <f t="shared" si="0"/>
        <v>86.868485981013976</v>
      </c>
      <c r="Y101" s="65">
        <f t="shared" si="0"/>
        <v>84.884449146492898</v>
      </c>
      <c r="Z101" s="65">
        <f t="shared" si="0"/>
        <v>85.521848468794815</v>
      </c>
      <c r="AA101" s="65">
        <f t="shared" si="0"/>
        <v>85.996482140107304</v>
      </c>
      <c r="AB101" s="65">
        <f t="shared" si="0"/>
        <v>86.791940813245631</v>
      </c>
      <c r="AC101" s="65">
        <f t="shared" si="0"/>
        <v>87.256980329671009</v>
      </c>
    </row>
    <row r="102" spans="2:29" ht="11.45" customHeight="1" x14ac:dyDescent="0.25">
      <c r="B102" s="22" t="s">
        <v>48</v>
      </c>
      <c r="C102" s="65">
        <f t="shared" si="1"/>
        <v>35.841312448050765</v>
      </c>
      <c r="D102" s="65">
        <f t="shared" si="0"/>
        <v>36.035009174663124</v>
      </c>
      <c r="E102" s="65">
        <f t="shared" si="0"/>
        <v>37.00827998776392</v>
      </c>
      <c r="F102" s="65">
        <f t="shared" si="0"/>
        <v>37.373400500116041</v>
      </c>
      <c r="G102" s="65">
        <f t="shared" si="0"/>
        <v>37.084614580248846</v>
      </c>
      <c r="H102" s="65">
        <f t="shared" si="0"/>
        <v>36.872234048413866</v>
      </c>
      <c r="I102" s="65">
        <f t="shared" si="0"/>
        <v>37.290149903037232</v>
      </c>
      <c r="J102" s="65">
        <f t="shared" si="0"/>
        <v>37.394317799828187</v>
      </c>
      <c r="K102" s="65">
        <f t="shared" si="0"/>
        <v>37.892701798930787</v>
      </c>
      <c r="L102" s="65">
        <f t="shared" si="0"/>
        <v>38.284716801211147</v>
      </c>
      <c r="M102" s="65">
        <f t="shared" si="0"/>
        <v>37.308724782975823</v>
      </c>
      <c r="N102" s="65">
        <f t="shared" si="0"/>
        <v>37.043492785982025</v>
      </c>
      <c r="O102" s="65">
        <f t="shared" si="0"/>
        <v>37.840459935235778</v>
      </c>
      <c r="P102" s="65">
        <f t="shared" si="0"/>
        <v>38.426057533701886</v>
      </c>
      <c r="Q102" s="65">
        <f t="shared" si="0"/>
        <v>38.811278581351949</v>
      </c>
      <c r="R102" s="65">
        <f t="shared" si="0"/>
        <v>38.906087062389197</v>
      </c>
      <c r="S102" s="65">
        <f t="shared" si="0"/>
        <v>39.232675637010509</v>
      </c>
      <c r="T102" s="65">
        <f t="shared" si="0"/>
        <v>39.581683119126524</v>
      </c>
      <c r="U102" s="65">
        <f t="shared" si="0"/>
        <v>40.492438449865986</v>
      </c>
      <c r="V102" s="65">
        <f t="shared" si="0"/>
        <v>40.933207672363217</v>
      </c>
      <c r="W102" s="65">
        <f t="shared" si="0"/>
        <v>41.415945950822021</v>
      </c>
      <c r="X102" s="65">
        <f t="shared" si="0"/>
        <v>42.062872981859101</v>
      </c>
      <c r="Y102" s="65">
        <f t="shared" si="0"/>
        <v>42.819489355539616</v>
      </c>
      <c r="Z102" s="65">
        <f t="shared" si="0"/>
        <v>43.417946498033331</v>
      </c>
      <c r="AA102" s="65">
        <f t="shared" si="0"/>
        <v>43.203170419271011</v>
      </c>
      <c r="AB102" s="65">
        <f t="shared" si="0"/>
        <v>43.465366256225124</v>
      </c>
      <c r="AC102" s="65">
        <f t="shared" si="0"/>
        <v>43.588321546027032</v>
      </c>
    </row>
    <row r="103" spans="2:29" ht="11.45" customHeight="1" x14ac:dyDescent="0.25">
      <c r="B103" s="22" t="s">
        <v>49</v>
      </c>
      <c r="C103" s="65">
        <f t="shared" si="1"/>
        <v>15.244438972092004</v>
      </c>
      <c r="D103" s="65">
        <f t="shared" si="0"/>
        <v>15.573635142432531</v>
      </c>
      <c r="E103" s="65">
        <f t="shared" si="0"/>
        <v>16.341201384682723</v>
      </c>
      <c r="F103" s="65">
        <f t="shared" si="0"/>
        <v>17.15193502709155</v>
      </c>
      <c r="G103" s="65">
        <f t="shared" si="0"/>
        <v>17.834265919066112</v>
      </c>
      <c r="H103" s="65">
        <f t="shared" si="0"/>
        <v>19.47608547651225</v>
      </c>
      <c r="I103" s="65">
        <f t="shared" si="0"/>
        <v>20.001521028215073</v>
      </c>
      <c r="J103" s="65">
        <f t="shared" si="0"/>
        <v>20.880562682128545</v>
      </c>
      <c r="K103" s="65">
        <f t="shared" si="0"/>
        <v>22.450749351268335</v>
      </c>
      <c r="L103" s="65">
        <f t="shared" si="0"/>
        <v>21.631516095051992</v>
      </c>
      <c r="M103" s="65">
        <f t="shared" si="0"/>
        <v>21.745754721860578</v>
      </c>
      <c r="N103" s="65">
        <f t="shared" si="0"/>
        <v>21.961949699801885</v>
      </c>
      <c r="O103" s="65">
        <f t="shared" si="0"/>
        <v>21.497551784730177</v>
      </c>
      <c r="P103" s="65">
        <f t="shared" si="0"/>
        <v>21.582594238958194</v>
      </c>
      <c r="Q103" s="65">
        <f t="shared" si="0"/>
        <v>21.319208725168327</v>
      </c>
      <c r="R103" s="65">
        <f t="shared" si="0"/>
        <v>21.577017114914426</v>
      </c>
      <c r="S103" s="65">
        <f t="shared" si="0"/>
        <v>22.068417576230075</v>
      </c>
      <c r="T103" s="65">
        <f t="shared" si="0"/>
        <v>22.693425752848754</v>
      </c>
      <c r="U103" s="65">
        <f t="shared" si="0"/>
        <v>23.561782179238136</v>
      </c>
      <c r="V103" s="65">
        <f t="shared" si="0"/>
        <v>25.336418187573088</v>
      </c>
      <c r="W103" s="65">
        <f t="shared" si="0"/>
        <v>25.602500150249416</v>
      </c>
      <c r="X103" s="65">
        <f t="shared" si="0"/>
        <v>25.135976213523566</v>
      </c>
      <c r="Y103" s="65">
        <f t="shared" si="0"/>
        <v>27.097505512584135</v>
      </c>
      <c r="Z103" s="65">
        <f t="shared" si="0"/>
        <v>28.445282615092424</v>
      </c>
      <c r="AA103" s="65">
        <f t="shared" si="0"/>
        <v>27.2383990004863</v>
      </c>
      <c r="AB103" s="65">
        <f t="shared" si="0"/>
        <v>26.138144432799319</v>
      </c>
      <c r="AC103" s="65">
        <f t="shared" si="0"/>
        <v>25.516173221932888</v>
      </c>
    </row>
    <row r="104" spans="2:29" ht="11.45" customHeight="1" x14ac:dyDescent="0.25">
      <c r="B104" s="22" t="s">
        <v>50</v>
      </c>
      <c r="C104" s="65">
        <f t="shared" si="1"/>
        <v>42.371795806403895</v>
      </c>
      <c r="D104" s="65">
        <f t="shared" si="0"/>
        <v>43.012664798912638</v>
      </c>
      <c r="E104" s="65">
        <f t="shared" si="0"/>
        <v>43.692520336409196</v>
      </c>
      <c r="F104" s="65">
        <f t="shared" si="0"/>
        <v>44.100586332626243</v>
      </c>
      <c r="G104" s="65">
        <f t="shared" si="0"/>
        <v>43.372389040560542</v>
      </c>
      <c r="H104" s="65">
        <f t="shared" si="0"/>
        <v>45.066729835790078</v>
      </c>
      <c r="I104" s="65">
        <f t="shared" si="0"/>
        <v>45.832140226136652</v>
      </c>
      <c r="J104" s="65">
        <f t="shared" si="0"/>
        <v>46.452093630521539</v>
      </c>
      <c r="K104" s="65">
        <f t="shared" si="0"/>
        <v>49.361089433247066</v>
      </c>
      <c r="L104" s="65">
        <f t="shared" si="0"/>
        <v>50.203059906839272</v>
      </c>
      <c r="M104" s="65">
        <f t="shared" si="0"/>
        <v>51.33598440822832</v>
      </c>
      <c r="N104" s="65">
        <f t="shared" si="0"/>
        <v>53.282258846676086</v>
      </c>
      <c r="O104" s="65">
        <f t="shared" si="0"/>
        <v>54.732637803856484</v>
      </c>
      <c r="P104" s="65">
        <f t="shared" si="0"/>
        <v>52.990036785837958</v>
      </c>
      <c r="Q104" s="65">
        <f t="shared" si="0"/>
        <v>53.194914601517951</v>
      </c>
      <c r="R104" s="65">
        <f t="shared" si="0"/>
        <v>55.258828886702389</v>
      </c>
      <c r="S104" s="65">
        <f t="shared" si="0"/>
        <v>58.011017053779149</v>
      </c>
      <c r="T104" s="65">
        <f t="shared" si="0"/>
        <v>56.678532486077344</v>
      </c>
      <c r="U104" s="65">
        <f t="shared" si="0"/>
        <v>60.084773291505776</v>
      </c>
      <c r="V104" s="65">
        <f t="shared" si="0"/>
        <v>63.252522042551938</v>
      </c>
      <c r="W104" s="65">
        <f t="shared" si="0"/>
        <v>65.557617768367663</v>
      </c>
      <c r="X104" s="65">
        <f t="shared" si="0"/>
        <v>72.687934082408262</v>
      </c>
      <c r="Y104" s="65">
        <f t="shared" si="0"/>
        <v>76.60638434335165</v>
      </c>
      <c r="Z104" s="65">
        <f t="shared" si="0"/>
        <v>73.570756102401276</v>
      </c>
      <c r="AA104" s="65">
        <f t="shared" si="0"/>
        <v>77.410639377267103</v>
      </c>
      <c r="AB104" s="65">
        <f t="shared" si="0"/>
        <v>79.269993419972863</v>
      </c>
      <c r="AC104" s="65">
        <f t="shared" si="0"/>
        <v>82.028733195171924</v>
      </c>
    </row>
    <row r="105" spans="2:29" ht="11.45" customHeight="1" x14ac:dyDescent="0.25">
      <c r="B105" s="22" t="s">
        <v>51</v>
      </c>
      <c r="C105" s="65">
        <f t="shared" si="1"/>
        <v>19.827551152431472</v>
      </c>
      <c r="D105" s="65">
        <f t="shared" si="0"/>
        <v>20.50768489386645</v>
      </c>
      <c r="E105" s="65">
        <f t="shared" si="0"/>
        <v>20.940483722711921</v>
      </c>
      <c r="F105" s="65">
        <f t="shared" si="0"/>
        <v>21.158861842617505</v>
      </c>
      <c r="G105" s="65">
        <f t="shared" si="0"/>
        <v>21.922117152921192</v>
      </c>
      <c r="H105" s="65">
        <f t="shared" si="0"/>
        <v>22.525303377518345</v>
      </c>
      <c r="I105" s="65">
        <f t="shared" si="0"/>
        <v>22.422460712187075</v>
      </c>
      <c r="J105" s="65">
        <f t="shared" si="0"/>
        <v>22.786632001928297</v>
      </c>
      <c r="K105" s="65">
        <f t="shared" si="0"/>
        <v>23.56442028226628</v>
      </c>
      <c r="L105" s="65">
        <f t="shared" si="0"/>
        <v>24.060740956324455</v>
      </c>
      <c r="M105" s="65">
        <f t="shared" si="0"/>
        <v>23.57556736045564</v>
      </c>
      <c r="N105" s="65">
        <f t="shared" si="0"/>
        <v>23.912461449179482</v>
      </c>
      <c r="O105" s="65">
        <f t="shared" si="0"/>
        <v>22.834916600796273</v>
      </c>
      <c r="P105" s="65">
        <f t="shared" si="0"/>
        <v>21.677723207740797</v>
      </c>
      <c r="Q105" s="65">
        <f t="shared" si="0"/>
        <v>21.661325991093452</v>
      </c>
      <c r="R105" s="65">
        <f t="shared" si="0"/>
        <v>21.336891714993907</v>
      </c>
      <c r="S105" s="65">
        <f t="shared" si="0"/>
        <v>22.137594746723646</v>
      </c>
      <c r="T105" s="65">
        <f t="shared" si="0"/>
        <v>21.392079011924217</v>
      </c>
      <c r="U105" s="65">
        <f t="shared" si="0"/>
        <v>22.296956219626065</v>
      </c>
      <c r="V105" s="65">
        <f t="shared" si="0"/>
        <v>21.160355911026457</v>
      </c>
      <c r="W105" s="65">
        <f t="shared" si="0"/>
        <v>20.723047671608764</v>
      </c>
      <c r="X105" s="65">
        <f t="shared" si="0"/>
        <v>20.795678833419526</v>
      </c>
      <c r="Y105" s="65">
        <f t="shared" si="0"/>
        <v>19.346900016807624</v>
      </c>
      <c r="Z105" s="65">
        <f t="shared" si="0"/>
        <v>19.873840349879334</v>
      </c>
      <c r="AA105" s="65">
        <f t="shared" si="0"/>
        <v>19.914529836373777</v>
      </c>
      <c r="AB105" s="65">
        <f t="shared" si="0"/>
        <v>20.182728283175624</v>
      </c>
      <c r="AC105" s="65">
        <f t="shared" si="0"/>
        <v>20.279856882100884</v>
      </c>
    </row>
    <row r="106" spans="2:29" ht="11.45" customHeight="1" x14ac:dyDescent="0.25">
      <c r="B106" s="22" t="s">
        <v>52</v>
      </c>
      <c r="C106" s="65">
        <f t="shared" si="1"/>
        <v>28.546257249873971</v>
      </c>
      <c r="D106" s="65">
        <f t="shared" si="0"/>
        <v>28.728303016728319</v>
      </c>
      <c r="E106" s="65">
        <f t="shared" si="0"/>
        <v>28.476346994533504</v>
      </c>
      <c r="F106" s="65">
        <f t="shared" si="0"/>
        <v>28.173973988332346</v>
      </c>
      <c r="G106" s="65">
        <f t="shared" si="0"/>
        <v>27.977948241901405</v>
      </c>
      <c r="H106" s="65">
        <f t="shared" si="0"/>
        <v>27.825033064166483</v>
      </c>
      <c r="I106" s="65">
        <f t="shared" si="0"/>
        <v>27.702936213599806</v>
      </c>
      <c r="J106" s="65">
        <f t="shared" si="0"/>
        <v>27.582104634545612</v>
      </c>
      <c r="K106" s="65">
        <f t="shared" si="0"/>
        <v>27.782594532963206</v>
      </c>
      <c r="L106" s="65">
        <f t="shared" si="0"/>
        <v>27.358203066326279</v>
      </c>
      <c r="M106" s="65">
        <f t="shared" si="0"/>
        <v>27.450718755072508</v>
      </c>
      <c r="N106" s="65">
        <f t="shared" ref="D106:AC114" si="2">N22/N69*1000</f>
        <v>27.969548429206917</v>
      </c>
      <c r="O106" s="65">
        <f t="shared" si="2"/>
        <v>28.227113660219711</v>
      </c>
      <c r="P106" s="65">
        <f t="shared" si="2"/>
        <v>28.485743431614193</v>
      </c>
      <c r="Q106" s="65">
        <f t="shared" si="2"/>
        <v>28.572847708156591</v>
      </c>
      <c r="R106" s="65">
        <f t="shared" si="2"/>
        <v>28.436814154053494</v>
      </c>
      <c r="S106" s="65">
        <f t="shared" si="2"/>
        <v>28.544086089470447</v>
      </c>
      <c r="T106" s="65">
        <f t="shared" si="2"/>
        <v>28.524542944199155</v>
      </c>
      <c r="U106" s="65">
        <f t="shared" si="2"/>
        <v>28.91267859023344</v>
      </c>
      <c r="V106" s="65">
        <f t="shared" si="2"/>
        <v>29.02904662180373</v>
      </c>
      <c r="W106" s="65">
        <f t="shared" si="2"/>
        <v>29.363496428080101</v>
      </c>
      <c r="X106" s="65">
        <f t="shared" si="2"/>
        <v>28.662539211469859</v>
      </c>
      <c r="Y106" s="65">
        <f t="shared" si="2"/>
        <v>28.847242847226724</v>
      </c>
      <c r="Z106" s="65">
        <f t="shared" si="2"/>
        <v>30.207230223892047</v>
      </c>
      <c r="AA106" s="65">
        <f t="shared" si="2"/>
        <v>30.424681567201333</v>
      </c>
      <c r="AB106" s="65">
        <f t="shared" si="2"/>
        <v>30.922688571260093</v>
      </c>
      <c r="AC106" s="65">
        <f t="shared" si="2"/>
        <v>31.356508520394808</v>
      </c>
    </row>
    <row r="107" spans="2:29" ht="11.45" customHeight="1" x14ac:dyDescent="0.25">
      <c r="B107" s="22" t="s">
        <v>53</v>
      </c>
      <c r="C107" s="65">
        <f t="shared" si="1"/>
        <v>36.546424819777549</v>
      </c>
      <c r="D107" s="65">
        <f t="shared" si="2"/>
        <v>37.112408920019924</v>
      </c>
      <c r="E107" s="65">
        <f t="shared" si="2"/>
        <v>37.426089281998358</v>
      </c>
      <c r="F107" s="65">
        <f t="shared" si="2"/>
        <v>38.443843406819049</v>
      </c>
      <c r="G107" s="65">
        <f t="shared" si="2"/>
        <v>38.543139698447462</v>
      </c>
      <c r="H107" s="65">
        <f t="shared" si="2"/>
        <v>38.580410523937864</v>
      </c>
      <c r="I107" s="65">
        <f t="shared" si="2"/>
        <v>38.878540828324461</v>
      </c>
      <c r="J107" s="65">
        <f t="shared" si="2"/>
        <v>39.760340453144174</v>
      </c>
      <c r="K107" s="65">
        <f t="shared" si="2"/>
        <v>39.489629562993954</v>
      </c>
      <c r="L107" s="65">
        <f t="shared" si="2"/>
        <v>39.550572755695086</v>
      </c>
      <c r="M107" s="65">
        <f t="shared" si="2"/>
        <v>39.123006301895714</v>
      </c>
      <c r="N107" s="65">
        <f t="shared" si="2"/>
        <v>39.40917482770633</v>
      </c>
      <c r="O107" s="65">
        <f t="shared" si="2"/>
        <v>40.113596056319132</v>
      </c>
      <c r="P107" s="65">
        <f t="shared" si="2"/>
        <v>40.40017190961705</v>
      </c>
      <c r="Q107" s="65">
        <f t="shared" si="2"/>
        <v>40.871459607287328</v>
      </c>
      <c r="R107" s="65">
        <f t="shared" si="2"/>
        <v>41.272796774073711</v>
      </c>
      <c r="S107" s="65">
        <f t="shared" si="2"/>
        <v>41.439035601017885</v>
      </c>
      <c r="T107" s="65">
        <f t="shared" si="2"/>
        <v>41.41147367031467</v>
      </c>
      <c r="U107" s="65">
        <f t="shared" si="2"/>
        <v>42.066662825166944</v>
      </c>
      <c r="V107" s="65">
        <f t="shared" si="2"/>
        <v>42.051964830935624</v>
      </c>
      <c r="W107" s="65">
        <f t="shared" si="2"/>
        <v>42.519646155986891</v>
      </c>
      <c r="X107" s="65">
        <f t="shared" si="2"/>
        <v>42.658663134018035</v>
      </c>
      <c r="Y107" s="65">
        <f t="shared" si="2"/>
        <v>42.413372045645204</v>
      </c>
      <c r="Z107" s="65">
        <f t="shared" si="2"/>
        <v>42.356297769089593</v>
      </c>
      <c r="AA107" s="65">
        <f t="shared" si="2"/>
        <v>42.049631857745659</v>
      </c>
      <c r="AB107" s="65">
        <f t="shared" si="2"/>
        <v>42.228266706662666</v>
      </c>
      <c r="AC107" s="65">
        <f t="shared" si="2"/>
        <v>42.814963136827707</v>
      </c>
    </row>
    <row r="108" spans="2:29" ht="11.45" customHeight="1" x14ac:dyDescent="0.25">
      <c r="B108" s="22" t="s">
        <v>54</v>
      </c>
      <c r="C108" s="65">
        <f t="shared" si="1"/>
        <v>47.199944871561108</v>
      </c>
      <c r="D108" s="65">
        <f t="shared" si="2"/>
        <v>48.517589153345121</v>
      </c>
      <c r="E108" s="65">
        <f t="shared" si="2"/>
        <v>49.109268421513804</v>
      </c>
      <c r="F108" s="65">
        <f t="shared" si="2"/>
        <v>47.805601328030185</v>
      </c>
      <c r="G108" s="65">
        <f t="shared" si="2"/>
        <v>46.303419197999439</v>
      </c>
      <c r="H108" s="65">
        <f t="shared" si="2"/>
        <v>47.963143517176562</v>
      </c>
      <c r="I108" s="65">
        <f t="shared" si="2"/>
        <v>47.726634882626854</v>
      </c>
      <c r="J108" s="65">
        <f t="shared" si="2"/>
        <v>47.450837460166724</v>
      </c>
      <c r="K108" s="65">
        <f t="shared" si="2"/>
        <v>46.905512300929196</v>
      </c>
      <c r="L108" s="65">
        <f t="shared" si="2"/>
        <v>45.868787396677291</v>
      </c>
      <c r="M108" s="65">
        <f t="shared" si="2"/>
        <v>44.3865989291251</v>
      </c>
      <c r="N108" s="65">
        <f t="shared" si="2"/>
        <v>46.00721629494025</v>
      </c>
      <c r="O108" s="65">
        <f t="shared" si="2"/>
        <v>49.869334546005753</v>
      </c>
      <c r="P108" s="65">
        <f t="shared" si="2"/>
        <v>44.87787852268557</v>
      </c>
      <c r="Q108" s="65">
        <f t="shared" si="2"/>
        <v>44.474874926905336</v>
      </c>
      <c r="R108" s="65">
        <f t="shared" si="2"/>
        <v>42.887633377382301</v>
      </c>
      <c r="S108" s="65">
        <f t="shared" si="2"/>
        <v>43.442215353676623</v>
      </c>
      <c r="T108" s="65">
        <f t="shared" si="2"/>
        <v>43.552778766211681</v>
      </c>
      <c r="U108" s="65">
        <f t="shared" si="2"/>
        <v>42.873655753389713</v>
      </c>
      <c r="V108" s="65">
        <f t="shared" si="2"/>
        <v>43.298261981519452</v>
      </c>
      <c r="W108" s="65">
        <f t="shared" si="2"/>
        <v>43.14256768347061</v>
      </c>
      <c r="X108" s="65">
        <f t="shared" si="2"/>
        <v>37.971865171128243</v>
      </c>
      <c r="Y108" s="65">
        <f t="shared" si="2"/>
        <v>40.537439348499255</v>
      </c>
      <c r="Z108" s="65">
        <f t="shared" si="2"/>
        <v>43.483416064822386</v>
      </c>
      <c r="AA108" s="65">
        <f t="shared" si="2"/>
        <v>43.659600043859001</v>
      </c>
      <c r="AB108" s="65">
        <f t="shared" si="2"/>
        <v>42.494898560034258</v>
      </c>
      <c r="AC108" s="65">
        <f t="shared" si="2"/>
        <v>42.381554578586133</v>
      </c>
    </row>
    <row r="109" spans="2:29" ht="11.45" customHeight="1" x14ac:dyDescent="0.25">
      <c r="B109" s="22" t="s">
        <v>55</v>
      </c>
      <c r="C109" s="65">
        <f t="shared" si="1"/>
        <v>29.558302643704277</v>
      </c>
      <c r="D109" s="65">
        <f t="shared" si="2"/>
        <v>30.413410168204695</v>
      </c>
      <c r="E109" s="65">
        <f t="shared" si="2"/>
        <v>30.831568780199234</v>
      </c>
      <c r="F109" s="65">
        <f t="shared" si="2"/>
        <v>30.611824829333209</v>
      </c>
      <c r="G109" s="65">
        <f t="shared" si="2"/>
        <v>30.494755299682843</v>
      </c>
      <c r="H109" s="65">
        <f t="shared" si="2"/>
        <v>30.671478234997643</v>
      </c>
      <c r="I109" s="65">
        <f t="shared" si="2"/>
        <v>30.859915007768084</v>
      </c>
      <c r="J109" s="65">
        <f t="shared" si="2"/>
        <v>30.656044336442825</v>
      </c>
      <c r="K109" s="65">
        <f t="shared" si="2"/>
        <v>30.795861224540324</v>
      </c>
      <c r="L109" s="65">
        <f t="shared" si="2"/>
        <v>30.5784546536219</v>
      </c>
      <c r="M109" s="65">
        <f t="shared" si="2"/>
        <v>30.206127642849069</v>
      </c>
      <c r="N109" s="65">
        <f t="shared" si="2"/>
        <v>30.626028843664024</v>
      </c>
      <c r="O109" s="65">
        <f t="shared" si="2"/>
        <v>30.668588047344869</v>
      </c>
      <c r="P109" s="65">
        <f t="shared" si="2"/>
        <v>30.285096581062813</v>
      </c>
      <c r="Q109" s="65">
        <f t="shared" si="2"/>
        <v>30.517916282835721</v>
      </c>
      <c r="R109" s="65">
        <f t="shared" si="2"/>
        <v>30.615422028343513</v>
      </c>
      <c r="S109" s="65">
        <f t="shared" si="2"/>
        <v>30.498126627625393</v>
      </c>
      <c r="T109" s="65">
        <f t="shared" si="2"/>
        <v>30.431811102532272</v>
      </c>
      <c r="U109" s="65">
        <f t="shared" si="2"/>
        <v>30.580642128938749</v>
      </c>
      <c r="V109" s="65">
        <f t="shared" si="2"/>
        <v>30.610651614959824</v>
      </c>
      <c r="W109" s="65">
        <f t="shared" si="2"/>
        <v>30.818167774697951</v>
      </c>
      <c r="X109" s="65">
        <f t="shared" si="2"/>
        <v>32.403634188528642</v>
      </c>
      <c r="Y109" s="65">
        <f t="shared" si="2"/>
        <v>32.190016482099587</v>
      </c>
      <c r="Z109" s="65">
        <f t="shared" si="2"/>
        <v>32.606257260411468</v>
      </c>
      <c r="AA109" s="65">
        <f t="shared" si="2"/>
        <v>31.600076356631742</v>
      </c>
      <c r="AB109" s="65">
        <f t="shared" si="2"/>
        <v>30.871196192465714</v>
      </c>
      <c r="AC109" s="65">
        <f t="shared" si="2"/>
        <v>30.491285096025941</v>
      </c>
    </row>
    <row r="110" spans="2:29" ht="11.45" customHeight="1" x14ac:dyDescent="0.25">
      <c r="B110" s="22" t="s">
        <v>56</v>
      </c>
      <c r="C110" s="65">
        <f t="shared" si="1"/>
        <v>20.202623515269543</v>
      </c>
      <c r="D110" s="65">
        <f t="shared" si="2"/>
        <v>21.125386755920527</v>
      </c>
      <c r="E110" s="65">
        <f t="shared" si="2"/>
        <v>20.565715836088643</v>
      </c>
      <c r="F110" s="65">
        <f t="shared" si="2"/>
        <v>21.013455286591675</v>
      </c>
      <c r="G110" s="65">
        <f t="shared" si="2"/>
        <v>20.647004323656578</v>
      </c>
      <c r="H110" s="65">
        <f t="shared" si="2"/>
        <v>21.144595694470166</v>
      </c>
      <c r="I110" s="65">
        <f t="shared" si="2"/>
        <v>22.158479665912768</v>
      </c>
      <c r="J110" s="65">
        <f t="shared" si="2"/>
        <v>22.901646090534978</v>
      </c>
      <c r="K110" s="65">
        <f t="shared" si="2"/>
        <v>23.159838831096391</v>
      </c>
      <c r="L110" s="65">
        <f t="shared" si="2"/>
        <v>23.115279658486291</v>
      </c>
      <c r="M110" s="65">
        <f t="shared" si="2"/>
        <v>22.87427110205418</v>
      </c>
      <c r="N110" s="65">
        <f t="shared" si="2"/>
        <v>23.360752795601041</v>
      </c>
      <c r="O110" s="65">
        <f t="shared" si="2"/>
        <v>23.328276323735928</v>
      </c>
      <c r="P110" s="65">
        <f t="shared" si="2"/>
        <v>23.27867220284233</v>
      </c>
      <c r="Q110" s="65">
        <f t="shared" si="2"/>
        <v>23.432954090808455</v>
      </c>
      <c r="R110" s="65">
        <f t="shared" si="2"/>
        <v>23.635910067688876</v>
      </c>
      <c r="S110" s="65">
        <f t="shared" si="2"/>
        <v>23.932435288917929</v>
      </c>
      <c r="T110" s="65">
        <f t="shared" si="2"/>
        <v>23.847501054657751</v>
      </c>
      <c r="U110" s="65">
        <f t="shared" si="2"/>
        <v>24.397623801459485</v>
      </c>
      <c r="V110" s="65">
        <f t="shared" si="2"/>
        <v>24.274371511762908</v>
      </c>
      <c r="W110" s="65">
        <f t="shared" si="2"/>
        <v>24.225057526036633</v>
      </c>
      <c r="X110" s="65">
        <f t="shared" si="2"/>
        <v>24.778797249980833</v>
      </c>
      <c r="Y110" s="65">
        <f t="shared" si="2"/>
        <v>26.03951182399507</v>
      </c>
      <c r="Z110" s="65">
        <f t="shared" si="2"/>
        <v>27.480859387173901</v>
      </c>
      <c r="AA110" s="65">
        <f t="shared" si="2"/>
        <v>27.175845988899553</v>
      </c>
      <c r="AB110" s="65">
        <f t="shared" si="2"/>
        <v>27.632986169438382</v>
      </c>
      <c r="AC110" s="65">
        <f t="shared" si="2"/>
        <v>28.094303898845499</v>
      </c>
    </row>
    <row r="111" spans="2:29" ht="11.45" customHeight="1" x14ac:dyDescent="0.25">
      <c r="B111" s="22" t="s">
        <v>57</v>
      </c>
      <c r="C111" s="65">
        <f t="shared" si="1"/>
        <v>7.1045568622570663</v>
      </c>
      <c r="D111" s="65">
        <f t="shared" si="2"/>
        <v>7.860973364407621</v>
      </c>
      <c r="E111" s="65">
        <f t="shared" si="2"/>
        <v>8.4995490148712118</v>
      </c>
      <c r="F111" s="65">
        <f t="shared" si="2"/>
        <v>9.1214416238237028</v>
      </c>
      <c r="G111" s="65">
        <f t="shared" si="2"/>
        <v>9.7717671431247446</v>
      </c>
      <c r="H111" s="65">
        <f t="shared" si="2"/>
        <v>10.221023200894962</v>
      </c>
      <c r="I111" s="65">
        <f t="shared" si="2"/>
        <v>10.833764715970263</v>
      </c>
      <c r="J111" s="65">
        <f t="shared" si="2"/>
        <v>11.759423664905713</v>
      </c>
      <c r="K111" s="65">
        <f t="shared" si="2"/>
        <v>11.977517917989351</v>
      </c>
      <c r="L111" s="65">
        <f t="shared" si="2"/>
        <v>12.398589238820307</v>
      </c>
      <c r="M111" s="65">
        <f t="shared" si="2"/>
        <v>12.030960939537728</v>
      </c>
      <c r="N111" s="65">
        <f t="shared" si="2"/>
        <v>12.209946283780662</v>
      </c>
      <c r="O111" s="65">
        <f t="shared" si="2"/>
        <v>12.10788520540358</v>
      </c>
      <c r="P111" s="65">
        <f t="shared" si="2"/>
        <v>12.876750735978181</v>
      </c>
      <c r="Q111" s="65">
        <f t="shared" si="2"/>
        <v>12.935090624794318</v>
      </c>
      <c r="R111" s="65">
        <f t="shared" si="2"/>
        <v>13.370475782776674</v>
      </c>
      <c r="S111" s="65">
        <f t="shared" si="2"/>
        <v>13.980048726768988</v>
      </c>
      <c r="T111" s="65">
        <f t="shared" si="2"/>
        <v>14.266265902866387</v>
      </c>
      <c r="U111" s="65">
        <f t="shared" si="2"/>
        <v>14.905301009121708</v>
      </c>
      <c r="V111" s="65">
        <f t="shared" si="2"/>
        <v>15.126654517806077</v>
      </c>
      <c r="W111" s="65">
        <f t="shared" si="2"/>
        <v>14.431711222653087</v>
      </c>
      <c r="X111" s="65">
        <f t="shared" si="2"/>
        <v>14.752179393063873</v>
      </c>
      <c r="Y111" s="65">
        <f t="shared" si="2"/>
        <v>16.067395756429114</v>
      </c>
      <c r="Z111" s="65">
        <f t="shared" si="2"/>
        <v>16.491110631570141</v>
      </c>
      <c r="AA111" s="65">
        <f t="shared" si="2"/>
        <v>16.154770880310195</v>
      </c>
      <c r="AB111" s="65">
        <f t="shared" si="2"/>
        <v>16.261353444902682</v>
      </c>
      <c r="AC111" s="65">
        <f t="shared" si="2"/>
        <v>16.875371635620823</v>
      </c>
    </row>
    <row r="112" spans="2:29" ht="11.45" customHeight="1" x14ac:dyDescent="0.25">
      <c r="B112" s="22" t="s">
        <v>58</v>
      </c>
      <c r="C112" s="65">
        <f t="shared" si="1"/>
        <v>9.4574347688733305</v>
      </c>
      <c r="D112" s="65">
        <f t="shared" si="2"/>
        <v>9.5976438061421572</v>
      </c>
      <c r="E112" s="65">
        <f t="shared" si="2"/>
        <v>10.367662250038647</v>
      </c>
      <c r="F112" s="65">
        <f t="shared" si="2"/>
        <v>10.955247133151957</v>
      </c>
      <c r="G112" s="65">
        <f t="shared" si="2"/>
        <v>11.789092204981708</v>
      </c>
      <c r="H112" s="65">
        <f t="shared" si="2"/>
        <v>11.604854044305142</v>
      </c>
      <c r="I112" s="65">
        <f t="shared" si="2"/>
        <v>12.2691428099816</v>
      </c>
      <c r="J112" s="65">
        <f t="shared" si="2"/>
        <v>13.283783075749566</v>
      </c>
      <c r="K112" s="65">
        <f t="shared" si="2"/>
        <v>13.250214592274677</v>
      </c>
      <c r="L112" s="65">
        <f t="shared" si="2"/>
        <v>13.209629496321423</v>
      </c>
      <c r="M112" s="65">
        <f t="shared" si="2"/>
        <v>12.706297506168722</v>
      </c>
      <c r="N112" s="65">
        <f t="shared" si="2"/>
        <v>12.816579196989238</v>
      </c>
      <c r="O112" s="65">
        <f t="shared" si="2"/>
        <v>13.493713712632996</v>
      </c>
      <c r="P112" s="65">
        <f t="shared" si="2"/>
        <v>14.069165296922549</v>
      </c>
      <c r="Q112" s="65">
        <f t="shared" si="2"/>
        <v>14.567983968477227</v>
      </c>
      <c r="R112" s="65">
        <f t="shared" si="2"/>
        <v>14.552558854802404</v>
      </c>
      <c r="S112" s="65">
        <f t="shared" si="2"/>
        <v>14.539336644768468</v>
      </c>
      <c r="T112" s="65">
        <f t="shared" si="2"/>
        <v>14.333494243793975</v>
      </c>
      <c r="U112" s="65">
        <f t="shared" si="2"/>
        <v>15.442162305606903</v>
      </c>
      <c r="V112" s="65">
        <f t="shared" si="2"/>
        <v>16.010860300821772</v>
      </c>
      <c r="W112" s="65">
        <f t="shared" si="2"/>
        <v>16.379002922110601</v>
      </c>
      <c r="X112" s="65">
        <f t="shared" si="2"/>
        <v>16.924154941763241</v>
      </c>
      <c r="Y112" s="65">
        <f t="shared" si="2"/>
        <v>17.812603142638697</v>
      </c>
      <c r="Z112" s="65">
        <f t="shared" si="2"/>
        <v>17.076417105427808</v>
      </c>
      <c r="AA112" s="65">
        <f t="shared" si="2"/>
        <v>16.798089123621338</v>
      </c>
      <c r="AB112" s="65">
        <f t="shared" si="2"/>
        <v>16.873233999601315</v>
      </c>
      <c r="AC112" s="65">
        <f t="shared" si="2"/>
        <v>17.069063981613176</v>
      </c>
    </row>
    <row r="113" spans="2:29" ht="11.45" customHeight="1" x14ac:dyDescent="0.25">
      <c r="B113" s="22" t="s">
        <v>59</v>
      </c>
      <c r="C113" s="65">
        <f t="shared" si="1"/>
        <v>97.730877545074947</v>
      </c>
      <c r="D113" s="65">
        <f t="shared" si="2"/>
        <v>96.829117001123237</v>
      </c>
      <c r="E113" s="65">
        <f t="shared" si="2"/>
        <v>95.556802562388867</v>
      </c>
      <c r="F113" s="65">
        <f t="shared" si="2"/>
        <v>95.373558048551416</v>
      </c>
      <c r="G113" s="65">
        <f t="shared" si="2"/>
        <v>94.031944066483845</v>
      </c>
      <c r="H113" s="65">
        <f t="shared" si="2"/>
        <v>95.795519682496263</v>
      </c>
      <c r="I113" s="65">
        <f t="shared" si="2"/>
        <v>96.343152172054772</v>
      </c>
      <c r="J113" s="65">
        <f t="shared" si="2"/>
        <v>100.03222485300822</v>
      </c>
      <c r="K113" s="65">
        <f t="shared" si="2"/>
        <v>100.96339113680155</v>
      </c>
      <c r="L113" s="65">
        <f t="shared" si="2"/>
        <v>97.523660811528515</v>
      </c>
      <c r="M113" s="65">
        <f t="shared" si="2"/>
        <v>96.532543937113644</v>
      </c>
      <c r="N113" s="65">
        <f t="shared" si="2"/>
        <v>97.748483576017804</v>
      </c>
      <c r="O113" s="65">
        <f t="shared" si="2"/>
        <v>96.607024988213126</v>
      </c>
      <c r="P113" s="65">
        <f t="shared" si="2"/>
        <v>94.05205992337936</v>
      </c>
      <c r="Q113" s="65">
        <f t="shared" si="2"/>
        <v>93.772443263430048</v>
      </c>
      <c r="R113" s="65">
        <f t="shared" si="2"/>
        <v>92.621515091363975</v>
      </c>
      <c r="S113" s="65">
        <f t="shared" si="2"/>
        <v>92.983004592097544</v>
      </c>
      <c r="T113" s="65">
        <f t="shared" si="2"/>
        <v>94.828137162522012</v>
      </c>
      <c r="U113" s="65">
        <f t="shared" si="2"/>
        <v>94.129209698257071</v>
      </c>
      <c r="V113" s="65">
        <f t="shared" si="2"/>
        <v>91.88139457613913</v>
      </c>
      <c r="W113" s="65">
        <f t="shared" si="2"/>
        <v>90.558670866339313</v>
      </c>
      <c r="X113" s="65">
        <f t="shared" si="2"/>
        <v>93.477707301263948</v>
      </c>
      <c r="Y113" s="65">
        <f t="shared" si="2"/>
        <v>93.973609516945629</v>
      </c>
      <c r="Z113" s="65">
        <f t="shared" si="2"/>
        <v>92.874944896989518</v>
      </c>
      <c r="AA113" s="65">
        <f t="shared" si="2"/>
        <v>90.070943355798164</v>
      </c>
      <c r="AB113" s="65">
        <f t="shared" si="2"/>
        <v>85.720373779079566</v>
      </c>
      <c r="AC113" s="65">
        <f t="shared" si="2"/>
        <v>86.111651240569344</v>
      </c>
    </row>
    <row r="114" spans="2:29" ht="11.45" customHeight="1" x14ac:dyDescent="0.25">
      <c r="B114" s="22" t="s">
        <v>60</v>
      </c>
      <c r="C114" s="65">
        <f t="shared" si="1"/>
        <v>9.3306489181077854</v>
      </c>
      <c r="D114" s="65">
        <f t="shared" si="2"/>
        <v>9.7361535106846926</v>
      </c>
      <c r="E114" s="65">
        <f t="shared" si="2"/>
        <v>10.109819285832268</v>
      </c>
      <c r="F114" s="65">
        <f t="shared" si="2"/>
        <v>10.822502127158659</v>
      </c>
      <c r="G114" s="65">
        <f t="shared" si="2"/>
        <v>10.856929265279481</v>
      </c>
      <c r="H114" s="65">
        <f t="shared" si="2"/>
        <v>10.924011716682909</v>
      </c>
      <c r="I114" s="65">
        <f t="shared" si="2"/>
        <v>11.60117806165678</v>
      </c>
      <c r="J114" s="65">
        <f t="shared" si="2"/>
        <v>12.029373829192641</v>
      </c>
      <c r="K114" s="65">
        <f t="shared" si="2"/>
        <v>12.225959397247129</v>
      </c>
      <c r="L114" s="65">
        <f t="shared" si="2"/>
        <v>12.432099035637501</v>
      </c>
      <c r="M114" s="65">
        <f t="shared" si="2"/>
        <v>11.722054827884259</v>
      </c>
      <c r="N114" s="65">
        <f t="shared" si="2"/>
        <v>11.693824771186488</v>
      </c>
      <c r="O114" s="65">
        <f t="shared" si="2"/>
        <v>11.982469465866682</v>
      </c>
      <c r="P114" s="65">
        <f t="shared" si="2"/>
        <v>12.258302544798379</v>
      </c>
      <c r="Q114" s="65">
        <f t="shared" si="2"/>
        <v>12.265061909980973</v>
      </c>
      <c r="R114" s="65">
        <f t="shared" si="2"/>
        <v>11.801846284644245</v>
      </c>
      <c r="S114" s="65">
        <f t="shared" si="2"/>
        <v>11.606263048948506</v>
      </c>
      <c r="T114" s="65">
        <f t="shared" si="2"/>
        <v>11.51107915575508</v>
      </c>
      <c r="U114" s="65">
        <f t="shared" si="2"/>
        <v>12.108801323007016</v>
      </c>
      <c r="V114" s="65">
        <f t="shared" si="2"/>
        <v>12.881963607043746</v>
      </c>
      <c r="W114" s="65">
        <f t="shared" si="2"/>
        <v>13.480245580203542</v>
      </c>
      <c r="X114" s="65">
        <f t="shared" si="2"/>
        <v>13.658437556078708</v>
      </c>
      <c r="Y114" s="65">
        <f t="shared" si="2"/>
        <v>14.364930286675346</v>
      </c>
      <c r="Z114" s="65">
        <f t="shared" si="2"/>
        <v>14.960489480073042</v>
      </c>
      <c r="AA114" s="65">
        <f t="shared" si="2"/>
        <v>14.965489865140871</v>
      </c>
      <c r="AB114" s="65">
        <f t="shared" si="2"/>
        <v>14.99292237811898</v>
      </c>
      <c r="AC114" s="65">
        <f t="shared" si="2"/>
        <v>15.038155877062218</v>
      </c>
    </row>
    <row r="115" spans="2:29" ht="11.45" customHeight="1" x14ac:dyDescent="0.25">
      <c r="B115" s="22" t="s">
        <v>62</v>
      </c>
      <c r="C115" s="65">
        <f t="shared" ref="C115:AC115" si="3">C32/C79*1000</f>
        <v>41.835072242596738</v>
      </c>
      <c r="D115" s="65">
        <f t="shared" si="3"/>
        <v>43.342964815212056</v>
      </c>
      <c r="E115" s="65">
        <f t="shared" si="3"/>
        <v>43.740471249527367</v>
      </c>
      <c r="F115" s="65">
        <f t="shared" si="3"/>
        <v>43.959152736495192</v>
      </c>
      <c r="G115" s="65">
        <f t="shared" si="3"/>
        <v>44.365122988292647</v>
      </c>
      <c r="H115" s="65">
        <f t="shared" si="3"/>
        <v>44.709753500353806</v>
      </c>
      <c r="I115" s="65">
        <f t="shared" si="3"/>
        <v>45.604049034580761</v>
      </c>
      <c r="J115" s="65">
        <f t="shared" si="3"/>
        <v>46.166014056832005</v>
      </c>
      <c r="K115" s="65">
        <f t="shared" si="3"/>
        <v>46.535536847480543</v>
      </c>
      <c r="L115" s="65">
        <f t="shared" si="3"/>
        <v>46.94531426268091</v>
      </c>
      <c r="M115" s="65">
        <f t="shared" si="3"/>
        <v>46.478260645590346</v>
      </c>
      <c r="N115" s="65">
        <f t="shared" si="3"/>
        <v>47.22795824592766</v>
      </c>
      <c r="O115" s="65">
        <f t="shared" si="3"/>
        <v>47.921643296461539</v>
      </c>
      <c r="P115" s="65">
        <f t="shared" si="3"/>
        <v>47.981834148223932</v>
      </c>
      <c r="Q115" s="65">
        <f t="shared" si="3"/>
        <v>48.469393747924215</v>
      </c>
      <c r="R115" s="65">
        <f t="shared" si="3"/>
        <v>49.110904952286809</v>
      </c>
      <c r="S115" s="65">
        <f t="shared" si="3"/>
        <v>49.790864384524831</v>
      </c>
      <c r="T115" s="65">
        <f t="shared" si="3"/>
        <v>49.626220563798462</v>
      </c>
      <c r="U115" s="65">
        <f t="shared" si="3"/>
        <v>49.578299598876576</v>
      </c>
      <c r="V115" s="65">
        <f t="shared" si="3"/>
        <v>49.296418336486184</v>
      </c>
      <c r="W115" s="65">
        <f t="shared" si="3"/>
        <v>49.413703037493832</v>
      </c>
      <c r="X115" s="65">
        <f t="shared" si="3"/>
        <v>49.220798329182728</v>
      </c>
      <c r="Y115" s="65">
        <f t="shared" si="3"/>
        <v>50.289834312695916</v>
      </c>
      <c r="Z115" s="65">
        <f t="shared" si="3"/>
        <v>51.409892854481349</v>
      </c>
      <c r="AA115" s="65">
        <f t="shared" si="3"/>
        <v>50.898398109852863</v>
      </c>
      <c r="AB115" s="65">
        <f t="shared" si="3"/>
        <v>51.095535694150065</v>
      </c>
      <c r="AC115" s="65">
        <f t="shared" si="3"/>
        <v>52.491634325615905</v>
      </c>
    </row>
    <row r="116" spans="2:29" ht="11.45" customHeight="1" x14ac:dyDescent="0.25">
      <c r="B116" s="22" t="s">
        <v>63</v>
      </c>
      <c r="C116" s="65">
        <f t="shared" ref="C116:AC116" si="4">C33/C80*1000</f>
        <v>36.784887789873302</v>
      </c>
      <c r="D116" s="65">
        <f t="shared" si="4"/>
        <v>37.335125509059225</v>
      </c>
      <c r="E116" s="65">
        <f t="shared" si="4"/>
        <v>37.390159350450666</v>
      </c>
      <c r="F116" s="65">
        <f t="shared" si="4"/>
        <v>37.83086125155414</v>
      </c>
      <c r="G116" s="65">
        <f t="shared" si="4"/>
        <v>38.244330382375971</v>
      </c>
      <c r="H116" s="65">
        <f t="shared" si="4"/>
        <v>38.398223743842337</v>
      </c>
      <c r="I116" s="65">
        <f t="shared" si="4"/>
        <v>39.367684606188455</v>
      </c>
      <c r="J116" s="65">
        <f t="shared" si="4"/>
        <v>40.101626387879556</v>
      </c>
      <c r="K116" s="65">
        <f t="shared" si="4"/>
        <v>40.896909741928205</v>
      </c>
      <c r="L116" s="65">
        <f t="shared" si="4"/>
        <v>40.82687063393827</v>
      </c>
      <c r="M116" s="65">
        <f t="shared" si="4"/>
        <v>41.39014453992354</v>
      </c>
      <c r="N116" s="65">
        <f t="shared" si="4"/>
        <v>41.575414680988416</v>
      </c>
      <c r="O116" s="65">
        <f t="shared" si="4"/>
        <v>41.794111160847734</v>
      </c>
      <c r="P116" s="65">
        <f t="shared" si="4"/>
        <v>41.775105848388179</v>
      </c>
      <c r="Q116" s="65">
        <f t="shared" si="4"/>
        <v>41.529253539711334</v>
      </c>
      <c r="R116" s="65">
        <f t="shared" si="4"/>
        <v>41.51187878642687</v>
      </c>
      <c r="S116" s="65">
        <f t="shared" si="4"/>
        <v>42.550782196083503</v>
      </c>
      <c r="T116" s="65">
        <f t="shared" si="4"/>
        <v>41.8950871067346</v>
      </c>
      <c r="U116" s="65">
        <f t="shared" si="4"/>
        <v>42.306023621273368</v>
      </c>
      <c r="V116" s="65">
        <f t="shared" si="4"/>
        <v>42.431867529377769</v>
      </c>
      <c r="W116" s="65">
        <f t="shared" si="4"/>
        <v>42.700614425545318</v>
      </c>
      <c r="X116" s="65">
        <f t="shared" si="4"/>
        <v>44.550889526727609</v>
      </c>
      <c r="Y116" s="65">
        <f t="shared" si="4"/>
        <v>44.347386674015844</v>
      </c>
      <c r="Z116" s="65">
        <f t="shared" si="4"/>
        <v>46.234024733987823</v>
      </c>
      <c r="AA116" s="65">
        <f t="shared" si="4"/>
        <v>45.310609162526077</v>
      </c>
      <c r="AB116" s="65">
        <f t="shared" si="4"/>
        <v>45.321264009846004</v>
      </c>
      <c r="AC116" s="65">
        <f t="shared" si="4"/>
        <v>45.155277190395502</v>
      </c>
    </row>
    <row r="117" spans="2:29" ht="11.45" customHeight="1" x14ac:dyDescent="0.25">
      <c r="B117" s="22" t="s">
        <v>64</v>
      </c>
      <c r="C117" s="65">
        <f t="shared" ref="C117:AC117" si="5">C34/C81*1000</f>
        <v>8.7882895093521274</v>
      </c>
      <c r="D117" s="65">
        <f t="shared" si="5"/>
        <v>9.3417018732586001</v>
      </c>
      <c r="E117" s="65">
        <f t="shared" si="5"/>
        <v>10.19321322263726</v>
      </c>
      <c r="F117" s="65">
        <f t="shared" si="5"/>
        <v>10.495095431418282</v>
      </c>
      <c r="G117" s="65">
        <f t="shared" si="5"/>
        <v>10.623882378081445</v>
      </c>
      <c r="H117" s="65">
        <f t="shared" si="5"/>
        <v>10.92546299160631</v>
      </c>
      <c r="I117" s="65">
        <f t="shared" si="5"/>
        <v>11.022044833534165</v>
      </c>
      <c r="J117" s="65">
        <f t="shared" si="5"/>
        <v>11.001652762658392</v>
      </c>
      <c r="K117" s="65">
        <f t="shared" si="5"/>
        <v>11.047516760295753</v>
      </c>
      <c r="L117" s="65">
        <f t="shared" si="5"/>
        <v>11.273776689895676</v>
      </c>
      <c r="M117" s="65">
        <f t="shared" si="5"/>
        <v>11.278810431446733</v>
      </c>
      <c r="N117" s="65">
        <f t="shared" si="5"/>
        <v>11.386591383278061</v>
      </c>
      <c r="O117" s="65">
        <f t="shared" si="5"/>
        <v>11.680652880899741</v>
      </c>
      <c r="P117" s="65">
        <f t="shared" si="5"/>
        <v>11.798762666739734</v>
      </c>
      <c r="Q117" s="65">
        <f t="shared" si="5"/>
        <v>12.045022894554746</v>
      </c>
      <c r="R117" s="65">
        <f t="shared" si="5"/>
        <v>11.922249775011769</v>
      </c>
      <c r="S117" s="65">
        <f t="shared" si="5"/>
        <v>12.268084156381788</v>
      </c>
      <c r="T117" s="65">
        <f t="shared" si="5"/>
        <v>12.454209427427898</v>
      </c>
      <c r="U117" s="65">
        <f t="shared" si="5"/>
        <v>13.302085099439646</v>
      </c>
      <c r="V117" s="65">
        <f t="shared" si="5"/>
        <v>14.274404747385843</v>
      </c>
      <c r="W117" s="65">
        <f t="shared" si="5"/>
        <v>14.253734928920322</v>
      </c>
      <c r="X117" s="65">
        <f t="shared" si="5"/>
        <v>13.974982473319445</v>
      </c>
      <c r="Y117" s="65">
        <f t="shared" si="5"/>
        <v>14.254372873686226</v>
      </c>
      <c r="Z117" s="65">
        <f t="shared" si="5"/>
        <v>14.856981766777174</v>
      </c>
      <c r="AA117" s="65">
        <f t="shared" si="5"/>
        <v>14.756262874814045</v>
      </c>
      <c r="AB117" s="65">
        <f t="shared" si="5"/>
        <v>15.411565356855192</v>
      </c>
      <c r="AC117" s="65">
        <f t="shared" si="5"/>
        <v>16.023586671327493</v>
      </c>
    </row>
    <row r="118" spans="2:29" ht="11.45" customHeight="1" x14ac:dyDescent="0.25">
      <c r="B118" s="22" t="s">
        <v>65</v>
      </c>
      <c r="C118" s="65">
        <f t="shared" ref="C118:AC118" si="6">C35/C82*1000</f>
        <v>17.562594233241935</v>
      </c>
      <c r="D118" s="65">
        <f t="shared" si="6"/>
        <v>17.984014844857089</v>
      </c>
      <c r="E118" s="65">
        <f t="shared" si="6"/>
        <v>17.960056131789038</v>
      </c>
      <c r="F118" s="65">
        <f t="shared" si="6"/>
        <v>17.967924811037712</v>
      </c>
      <c r="G118" s="65">
        <f t="shared" si="6"/>
        <v>17.842445556293804</v>
      </c>
      <c r="H118" s="65">
        <f t="shared" si="6"/>
        <v>17.892000082902719</v>
      </c>
      <c r="I118" s="65">
        <f t="shared" si="6"/>
        <v>17.892988941461212</v>
      </c>
      <c r="J118" s="65">
        <f t="shared" si="6"/>
        <v>18.064103765859326</v>
      </c>
      <c r="K118" s="65">
        <f t="shared" si="6"/>
        <v>18.415609684936655</v>
      </c>
      <c r="L118" s="65">
        <f t="shared" si="6"/>
        <v>18.457378346145216</v>
      </c>
      <c r="M118" s="65">
        <f t="shared" si="6"/>
        <v>18.343950319009785</v>
      </c>
      <c r="N118" s="65">
        <f t="shared" si="6"/>
        <v>18.410109168927871</v>
      </c>
      <c r="O118" s="65">
        <f t="shared" si="6"/>
        <v>18.532413333552292</v>
      </c>
      <c r="P118" s="65">
        <f t="shared" si="6"/>
        <v>18.682803547139809</v>
      </c>
      <c r="Q118" s="65">
        <f t="shared" si="6"/>
        <v>18.808014832462167</v>
      </c>
      <c r="R118" s="65">
        <f t="shared" si="6"/>
        <v>18.221353042015476</v>
      </c>
      <c r="S118" s="65">
        <f t="shared" si="6"/>
        <v>18.028362739995579</v>
      </c>
      <c r="T118" s="65">
        <f t="shared" si="6"/>
        <v>17.834687676342497</v>
      </c>
      <c r="U118" s="65">
        <f t="shared" si="6"/>
        <v>17.79993172984452</v>
      </c>
      <c r="V118" s="65">
        <f t="shared" si="6"/>
        <v>17.818146768478879</v>
      </c>
      <c r="W118" s="65">
        <f t="shared" si="6"/>
        <v>18.138782767464193</v>
      </c>
      <c r="X118" s="65">
        <f t="shared" si="6"/>
        <v>18.143387073092732</v>
      </c>
      <c r="Y118" s="65">
        <f t="shared" si="6"/>
        <v>18.28407672617368</v>
      </c>
      <c r="Z118" s="65">
        <f t="shared" si="6"/>
        <v>18.726279780773467</v>
      </c>
      <c r="AA118" s="65">
        <f t="shared" si="6"/>
        <v>18.430106489546795</v>
      </c>
      <c r="AB118" s="65">
        <f t="shared" si="6"/>
        <v>18.603138040166993</v>
      </c>
      <c r="AC118" s="65">
        <f t="shared" si="6"/>
        <v>18.618077997272245</v>
      </c>
    </row>
    <row r="119" spans="2:29" ht="11.45" customHeight="1" x14ac:dyDescent="0.25">
      <c r="B119" s="22" t="s">
        <v>66</v>
      </c>
      <c r="C119" s="65">
        <f t="shared" ref="C119:AC119" si="7">C36/C83*1000</f>
        <v>10.454691746436451</v>
      </c>
      <c r="D119" s="65">
        <f t="shared" si="7"/>
        <v>10.916517385846046</v>
      </c>
      <c r="E119" s="65">
        <f t="shared" si="7"/>
        <v>10.484137286569645</v>
      </c>
      <c r="F119" s="65">
        <f t="shared" si="7"/>
        <v>10.903783585374891</v>
      </c>
      <c r="G119" s="65">
        <f t="shared" si="7"/>
        <v>9.7272836844647994</v>
      </c>
      <c r="H119" s="65">
        <f t="shared" si="7"/>
        <v>9.7171272776993938</v>
      </c>
      <c r="I119" s="65">
        <f t="shared" si="7"/>
        <v>10.565413743801729</v>
      </c>
      <c r="J119" s="65">
        <f t="shared" si="7"/>
        <v>10.549992693108964</v>
      </c>
      <c r="K119" s="65">
        <f t="shared" si="7"/>
        <v>10.626839333389345</v>
      </c>
      <c r="L119" s="65">
        <f t="shared" si="7"/>
        <v>11.228985509741495</v>
      </c>
      <c r="M119" s="65">
        <f t="shared" si="7"/>
        <v>10.855939455149414</v>
      </c>
      <c r="N119" s="65">
        <f t="shared" si="7"/>
        <v>11.595781988371771</v>
      </c>
      <c r="O119" s="65">
        <f t="shared" si="7"/>
        <v>11.593882621170046</v>
      </c>
      <c r="P119" s="65">
        <f t="shared" si="7"/>
        <v>13.928496462104066</v>
      </c>
      <c r="Q119" s="65">
        <f t="shared" si="7"/>
        <v>13.737042324476635</v>
      </c>
      <c r="R119" s="65">
        <f t="shared" si="7"/>
        <v>13.833173221901838</v>
      </c>
      <c r="S119" s="65">
        <f t="shared" si="7"/>
        <v>13.006100090868905</v>
      </c>
      <c r="T119" s="65">
        <f t="shared" si="7"/>
        <v>13.161745813189933</v>
      </c>
      <c r="U119" s="65">
        <f t="shared" si="7"/>
        <v>14.049374222570586</v>
      </c>
      <c r="V119" s="65">
        <f t="shared" si="7"/>
        <v>14.54608977907901</v>
      </c>
      <c r="W119" s="65">
        <f t="shared" si="7"/>
        <v>14.921052955627115</v>
      </c>
      <c r="X119" s="65">
        <f t="shared" si="7"/>
        <v>15.196843586426658</v>
      </c>
      <c r="Y119" s="65">
        <f t="shared" si="7"/>
        <v>15.292770469049218</v>
      </c>
      <c r="Z119" s="65">
        <f t="shared" si="7"/>
        <v>16.733964956171278</v>
      </c>
      <c r="AA119" s="65">
        <f t="shared" si="7"/>
        <v>17.953305755893687</v>
      </c>
      <c r="AB119" s="65">
        <f t="shared" si="7"/>
        <v>16.815672187043354</v>
      </c>
      <c r="AC119" s="65">
        <f t="shared" si="7"/>
        <v>16.699318290321564</v>
      </c>
    </row>
    <row r="120" spans="2:29" ht="11.45" customHeight="1" x14ac:dyDescent="0.25">
      <c r="B120" s="22" t="s">
        <v>67</v>
      </c>
      <c r="C120" s="65">
        <f t="shared" ref="C120:AC120" si="8">C37/C84*1000</f>
        <v>19.764040338889675</v>
      </c>
      <c r="D120" s="65">
        <f t="shared" si="8"/>
        <v>20.109088119605445</v>
      </c>
      <c r="E120" s="65">
        <f t="shared" si="8"/>
        <v>20.727440375827218</v>
      </c>
      <c r="F120" s="65">
        <f t="shared" si="8"/>
        <v>20.025509580155848</v>
      </c>
      <c r="G120" s="65">
        <f t="shared" si="8"/>
        <v>20.300152589534154</v>
      </c>
      <c r="H120" s="65">
        <f t="shared" si="8"/>
        <v>20.250353321219464</v>
      </c>
      <c r="I120" s="65">
        <f t="shared" si="8"/>
        <v>21.625739613422397</v>
      </c>
      <c r="J120" s="65">
        <f t="shared" si="8"/>
        <v>22.268176691510767</v>
      </c>
      <c r="K120" s="65">
        <f t="shared" si="8"/>
        <v>22.741532115299236</v>
      </c>
      <c r="L120" s="65">
        <f t="shared" si="8"/>
        <v>22.451459971985773</v>
      </c>
      <c r="M120" s="65">
        <f t="shared" si="8"/>
        <v>21.043542114281053</v>
      </c>
      <c r="N120" s="65">
        <f t="shared" si="8"/>
        <v>21.394082699147578</v>
      </c>
      <c r="O120" s="65">
        <f t="shared" si="8"/>
        <v>21.915855565645156</v>
      </c>
      <c r="P120" s="65">
        <f t="shared" si="8"/>
        <v>21.853684009811314</v>
      </c>
      <c r="Q120" s="65">
        <f t="shared" si="8"/>
        <v>21.645967761826579</v>
      </c>
      <c r="R120" s="65">
        <f t="shared" si="8"/>
        <v>21.752118348824759</v>
      </c>
      <c r="S120" s="65">
        <f t="shared" si="8"/>
        <v>21.882783332596045</v>
      </c>
      <c r="T120" s="65">
        <f t="shared" si="8"/>
        <v>22.611776768020253</v>
      </c>
      <c r="U120" s="65">
        <f t="shared" si="8"/>
        <v>23.504432796089354</v>
      </c>
      <c r="V120" s="65">
        <f t="shared" si="8"/>
        <v>24.11405213697477</v>
      </c>
      <c r="W120" s="65">
        <f t="shared" si="8"/>
        <v>24.257399478504524</v>
      </c>
      <c r="X120" s="65">
        <f t="shared" si="8"/>
        <v>24.712134169963797</v>
      </c>
      <c r="Y120" s="65">
        <f t="shared" si="8"/>
        <v>25.524087124207981</v>
      </c>
      <c r="Z120" s="65">
        <f t="shared" si="8"/>
        <v>25.327303045439354</v>
      </c>
      <c r="AA120" s="65">
        <f t="shared" si="8"/>
        <v>25.325686445386314</v>
      </c>
      <c r="AB120" s="65">
        <f t="shared" si="8"/>
        <v>24.84104296254862</v>
      </c>
      <c r="AC120" s="65">
        <f t="shared" si="8"/>
        <v>25.42549600094851</v>
      </c>
    </row>
    <row r="121" spans="2:29" ht="11.45" customHeight="1" x14ac:dyDescent="0.25">
      <c r="B121" s="22" t="s">
        <v>68</v>
      </c>
      <c r="C121" s="65">
        <f t="shared" ref="C121:AC121" si="9">C38/C85*1000</f>
        <v>13.564428766593705</v>
      </c>
      <c r="D121" s="65">
        <f t="shared" si="9"/>
        <v>12.975284580246724</v>
      </c>
      <c r="E121" s="65">
        <f t="shared" si="9"/>
        <v>13.240238196159755</v>
      </c>
      <c r="F121" s="65">
        <f t="shared" si="9"/>
        <v>13.565370473351877</v>
      </c>
      <c r="G121" s="65">
        <f t="shared" si="9"/>
        <v>14.193794232331634</v>
      </c>
      <c r="H121" s="65">
        <f t="shared" si="9"/>
        <v>13.38144482322677</v>
      </c>
      <c r="I121" s="65">
        <f t="shared" si="9"/>
        <v>14.162351839806666</v>
      </c>
      <c r="J121" s="65">
        <f t="shared" si="9"/>
        <v>14.47091920183186</v>
      </c>
      <c r="K121" s="65">
        <f t="shared" si="9"/>
        <v>15.179416932947797</v>
      </c>
      <c r="L121" s="65">
        <f t="shared" si="9"/>
        <v>15.581243007956489</v>
      </c>
      <c r="M121" s="65">
        <f t="shared" si="9"/>
        <v>15.362614721934262</v>
      </c>
      <c r="N121" s="65">
        <f t="shared" si="9"/>
        <v>16.445442187275013</v>
      </c>
      <c r="O121" s="65">
        <f t="shared" si="9"/>
        <v>16.256905173040533</v>
      </c>
      <c r="P121" s="65">
        <f t="shared" si="9"/>
        <v>16.445084439719196</v>
      </c>
      <c r="Q121" s="65">
        <f t="shared" si="9"/>
        <v>16.463978276614071</v>
      </c>
      <c r="R121" s="65">
        <f t="shared" si="9"/>
        <v>16.507383005724289</v>
      </c>
      <c r="S121" s="65">
        <f t="shared" si="9"/>
        <v>16.930133382722719</v>
      </c>
      <c r="T121" s="65">
        <f t="shared" si="9"/>
        <v>17.043430835454839</v>
      </c>
      <c r="U121" s="65">
        <f t="shared" si="9"/>
        <v>17.584451965492722</v>
      </c>
      <c r="V121" s="65">
        <f t="shared" si="9"/>
        <v>17.715759932333981</v>
      </c>
      <c r="W121" s="65">
        <f t="shared" si="9"/>
        <v>18.086591247950615</v>
      </c>
      <c r="X121" s="65">
        <f t="shared" si="9"/>
        <v>19.720268693562446</v>
      </c>
      <c r="Y121" s="65">
        <f t="shared" si="9"/>
        <v>21.204067999160461</v>
      </c>
      <c r="Z121" s="65">
        <f t="shared" si="9"/>
        <v>20.667637154763522</v>
      </c>
      <c r="AA121" s="65">
        <f t="shared" si="9"/>
        <v>21.968032886139788</v>
      </c>
      <c r="AB121" s="65">
        <f t="shared" si="9"/>
        <v>22.077007973553052</v>
      </c>
      <c r="AC121" s="65">
        <f t="shared" si="9"/>
        <v>22.316730535718936</v>
      </c>
    </row>
    <row r="122" spans="2:29" ht="11.45" customHeight="1" x14ac:dyDescent="0.25">
      <c r="B122" s="22" t="s">
        <v>69</v>
      </c>
      <c r="C122" s="65">
        <f t="shared" ref="C122:AC122" si="10">C39/C86*1000</f>
        <v>37.891851249745983</v>
      </c>
      <c r="D122" s="65">
        <f t="shared" si="10"/>
        <v>38.605112613513612</v>
      </c>
      <c r="E122" s="65">
        <f t="shared" si="10"/>
        <v>39.309582115490954</v>
      </c>
      <c r="F122" s="65">
        <f t="shared" si="10"/>
        <v>38.601525299059276</v>
      </c>
      <c r="G122" s="65">
        <f t="shared" si="10"/>
        <v>38.390328284769737</v>
      </c>
      <c r="H122" s="65">
        <f t="shared" si="10"/>
        <v>39.089802419507755</v>
      </c>
      <c r="I122" s="65">
        <f t="shared" si="10"/>
        <v>39.44065443356223</v>
      </c>
      <c r="J122" s="65">
        <f t="shared" si="10"/>
        <v>39.233365370397749</v>
      </c>
      <c r="K122" s="65">
        <f t="shared" si="10"/>
        <v>40.18275250606159</v>
      </c>
      <c r="L122" s="65">
        <f t="shared" si="10"/>
        <v>39.987542229729726</v>
      </c>
      <c r="M122" s="65">
        <f t="shared" si="10"/>
        <v>38.599771909191347</v>
      </c>
      <c r="N122" s="65">
        <f t="shared" si="10"/>
        <v>39.333916833380968</v>
      </c>
      <c r="O122" s="65">
        <f t="shared" si="10"/>
        <v>39.811440302998122</v>
      </c>
      <c r="P122" s="65">
        <f t="shared" si="10"/>
        <v>39.871486367634127</v>
      </c>
      <c r="Q122" s="65">
        <f t="shared" si="10"/>
        <v>39.295706127053521</v>
      </c>
      <c r="R122" s="65">
        <f t="shared" si="10"/>
        <v>39.084333098094568</v>
      </c>
      <c r="S122" s="65">
        <f t="shared" si="10"/>
        <v>38.822670840220873</v>
      </c>
      <c r="T122" s="65">
        <f t="shared" si="10"/>
        <v>39.396674251706635</v>
      </c>
      <c r="U122" s="65">
        <f t="shared" si="10"/>
        <v>40.410760421758255</v>
      </c>
      <c r="V122" s="65">
        <f t="shared" si="10"/>
        <v>40.015232913974835</v>
      </c>
      <c r="W122" s="65">
        <f t="shared" si="10"/>
        <v>39.896850921273035</v>
      </c>
      <c r="X122" s="65">
        <f t="shared" si="10"/>
        <v>39.663057390943372</v>
      </c>
      <c r="Y122" s="65">
        <f t="shared" si="10"/>
        <v>40.370981872093807</v>
      </c>
      <c r="Z122" s="65">
        <f t="shared" si="10"/>
        <v>40.339142660955432</v>
      </c>
      <c r="AA122" s="65">
        <f t="shared" si="10"/>
        <v>40.085854509056858</v>
      </c>
      <c r="AB122" s="65">
        <f t="shared" si="10"/>
        <v>40.23829250137544</v>
      </c>
      <c r="AC122" s="65">
        <f t="shared" si="10"/>
        <v>40.687941398679499</v>
      </c>
    </row>
    <row r="123" spans="2:29" ht="11.45" customHeight="1" x14ac:dyDescent="0.25">
      <c r="B123" s="22" t="s">
        <v>70</v>
      </c>
      <c r="C123" s="65">
        <f t="shared" ref="C123:AC123" si="11">C40/C87*1000</f>
        <v>37.260319909478987</v>
      </c>
      <c r="D123" s="65">
        <f t="shared" si="11"/>
        <v>37.976379279884824</v>
      </c>
      <c r="E123" s="65">
        <f t="shared" si="11"/>
        <v>38.18604566637859</v>
      </c>
      <c r="F123" s="65">
        <f t="shared" si="11"/>
        <v>39.226455503004637</v>
      </c>
      <c r="G123" s="65">
        <f t="shared" si="11"/>
        <v>40.081261637973277</v>
      </c>
      <c r="H123" s="65">
        <f t="shared" si="11"/>
        <v>40.916171822332387</v>
      </c>
      <c r="I123" s="65">
        <f t="shared" si="11"/>
        <v>41.895863621536073</v>
      </c>
      <c r="J123" s="65">
        <f t="shared" si="11"/>
        <v>42.533315240050655</v>
      </c>
      <c r="K123" s="65">
        <f t="shared" si="11"/>
        <v>42.263142348042351</v>
      </c>
      <c r="L123" s="65">
        <f t="shared" si="11"/>
        <v>41.747980018356635</v>
      </c>
      <c r="M123" s="65">
        <f t="shared" si="11"/>
        <v>42.000243915917622</v>
      </c>
      <c r="N123" s="65">
        <f t="shared" si="11"/>
        <v>42.408513193448307</v>
      </c>
      <c r="O123" s="65">
        <f t="shared" si="11"/>
        <v>42.818971178931555</v>
      </c>
      <c r="P123" s="65">
        <f t="shared" si="11"/>
        <v>42.651800675693998</v>
      </c>
      <c r="Q123" s="65">
        <f t="shared" si="11"/>
        <v>43.571281119689523</v>
      </c>
      <c r="R123" s="65">
        <f t="shared" si="11"/>
        <v>43.914164962892322</v>
      </c>
      <c r="S123" s="65">
        <f t="shared" si="11"/>
        <v>44.662223782336525</v>
      </c>
      <c r="T123" s="65">
        <f t="shared" si="11"/>
        <v>44.360212618565491</v>
      </c>
      <c r="U123" s="65">
        <f t="shared" si="11"/>
        <v>44.363120130226733</v>
      </c>
      <c r="V123" s="65">
        <f t="shared" si="11"/>
        <v>44.410030782123805</v>
      </c>
      <c r="W123" s="65">
        <f t="shared" si="11"/>
        <v>45.913658632113723</v>
      </c>
      <c r="X123" s="65">
        <f t="shared" si="11"/>
        <v>46.139613655114474</v>
      </c>
      <c r="Y123" s="65">
        <f t="shared" si="11"/>
        <v>47.457064535036537</v>
      </c>
      <c r="Z123" s="65">
        <f t="shared" si="11"/>
        <v>46.153629336394445</v>
      </c>
      <c r="AA123" s="65">
        <f t="shared" si="11"/>
        <v>46.344453491974775</v>
      </c>
      <c r="AB123" s="65">
        <f t="shared" si="11"/>
        <v>47.001681942504213</v>
      </c>
      <c r="AC123" s="65">
        <f t="shared" si="11"/>
        <v>48.290510987548018</v>
      </c>
    </row>
    <row r="124" spans="2:29" ht="11.45" customHeight="1" x14ac:dyDescent="0.25">
      <c r="B124" s="22" t="s">
        <v>71</v>
      </c>
      <c r="C124" s="65">
        <f t="shared" ref="C124:AC124" si="12">C41/C88*1000</f>
        <v>40.144328225087165</v>
      </c>
      <c r="D124" s="65">
        <f t="shared" si="12"/>
        <v>40.558614599796392</v>
      </c>
      <c r="E124" s="65">
        <f t="shared" si="12"/>
        <v>42.115358953829734</v>
      </c>
      <c r="F124" s="65">
        <f t="shared" si="12"/>
        <v>42.622786166259338</v>
      </c>
      <c r="G124" s="65">
        <f t="shared" si="12"/>
        <v>43.659000499357575</v>
      </c>
      <c r="H124" s="65">
        <f t="shared" si="12"/>
        <v>45.333051667204053</v>
      </c>
      <c r="I124" s="65">
        <f t="shared" si="12"/>
        <v>47.050140315019384</v>
      </c>
      <c r="J124" s="65">
        <f t="shared" si="12"/>
        <v>47.382000699874126</v>
      </c>
      <c r="K124" s="65">
        <f t="shared" si="12"/>
        <v>48.545373167729657</v>
      </c>
      <c r="L124" s="65">
        <f t="shared" si="12"/>
        <v>46.859689482245813</v>
      </c>
      <c r="M124" s="65">
        <f t="shared" si="12"/>
        <v>48.474187830985315</v>
      </c>
      <c r="N124" s="65">
        <f t="shared" si="12"/>
        <v>47.969117335664379</v>
      </c>
      <c r="O124" s="65">
        <f t="shared" si="12"/>
        <v>47.791927753285158</v>
      </c>
      <c r="P124" s="65">
        <f t="shared" si="12"/>
        <v>47.06202854392145</v>
      </c>
      <c r="Q124" s="65">
        <f t="shared" si="12"/>
        <v>47.830916351951068</v>
      </c>
      <c r="R124" s="65">
        <f t="shared" si="12"/>
        <v>47.548925313597849</v>
      </c>
      <c r="S124" s="65">
        <f t="shared" si="12"/>
        <v>48.154026060808562</v>
      </c>
      <c r="T124" s="65">
        <f t="shared" si="12"/>
        <v>49.083167781228724</v>
      </c>
      <c r="U124" s="65">
        <f t="shared" si="12"/>
        <v>49.129994352359013</v>
      </c>
      <c r="V124" s="65">
        <f t="shared" si="12"/>
        <v>49.810383846373554</v>
      </c>
      <c r="W124" s="65">
        <f t="shared" si="12"/>
        <v>51.814061478381156</v>
      </c>
      <c r="X124" s="65">
        <f t="shared" si="12"/>
        <v>49.820909901703146</v>
      </c>
      <c r="Y124" s="65">
        <f t="shared" si="12"/>
        <v>52.56799571295609</v>
      </c>
      <c r="Z124" s="65">
        <f t="shared" si="12"/>
        <v>54.509350382962005</v>
      </c>
      <c r="AA124" s="65">
        <f t="shared" si="12"/>
        <v>55.937835660580021</v>
      </c>
      <c r="AB124" s="65">
        <f t="shared" si="12"/>
        <v>54.857368760533497</v>
      </c>
      <c r="AC124" s="65">
        <f t="shared" si="12"/>
        <v>56.614117538742249</v>
      </c>
    </row>
    <row r="125" spans="2:29" ht="11.45" customHeight="1" x14ac:dyDescent="0.25">
      <c r="B125" s="22" t="s">
        <v>73</v>
      </c>
      <c r="C125" s="65">
        <f t="shared" ref="C125:AC125" si="13">C42/C89*1000</f>
        <v>46.324718162839247</v>
      </c>
      <c r="D125" s="65">
        <f t="shared" si="13"/>
        <v>47.573625</v>
      </c>
      <c r="E125" s="65">
        <f t="shared" si="13"/>
        <v>48.972550675675677</v>
      </c>
      <c r="F125" s="65">
        <f t="shared" si="13"/>
        <v>49.627454313642154</v>
      </c>
      <c r="G125" s="65">
        <f t="shared" si="13"/>
        <v>51.597782608695653</v>
      </c>
      <c r="H125" s="65">
        <f t="shared" si="13"/>
        <v>52.423853989813246</v>
      </c>
      <c r="I125" s="65">
        <f t="shared" si="13"/>
        <v>53.792552301255228</v>
      </c>
      <c r="J125" s="65">
        <f t="shared" si="13"/>
        <v>55.335688035933032</v>
      </c>
      <c r="K125" s="65">
        <f t="shared" si="13"/>
        <v>56.083704572098476</v>
      </c>
      <c r="L125" s="65">
        <f t="shared" si="13"/>
        <v>55.304485488126645</v>
      </c>
      <c r="M125" s="65">
        <f t="shared" si="13"/>
        <v>55.503181818181815</v>
      </c>
      <c r="N125" s="65">
        <f t="shared" si="13"/>
        <v>55.994949494949495</v>
      </c>
      <c r="O125" s="65">
        <f t="shared" si="13"/>
        <v>56.016715650257161</v>
      </c>
      <c r="P125" s="65">
        <f t="shared" si="13"/>
        <v>57.15847549909256</v>
      </c>
      <c r="Q125" s="65">
        <f t="shared" si="13"/>
        <v>58.377536231884058</v>
      </c>
      <c r="R125" s="65">
        <f t="shared" si="13"/>
        <v>59.038011486001437</v>
      </c>
      <c r="S125" s="65">
        <f t="shared" si="13"/>
        <v>59.475762952448555</v>
      </c>
      <c r="T125" s="65">
        <f t="shared" si="13"/>
        <v>59.656355337078658</v>
      </c>
      <c r="U125" s="65">
        <f t="shared" si="13"/>
        <v>60.443335659455691</v>
      </c>
      <c r="V125" s="65">
        <f t="shared" si="13"/>
        <v>60.989886480908154</v>
      </c>
      <c r="W125" s="65">
        <f t="shared" si="13"/>
        <v>61.536270840421913</v>
      </c>
      <c r="X125" s="65">
        <f t="shared" si="13"/>
        <v>60.211822315494928</v>
      </c>
      <c r="Y125" s="65">
        <f t="shared" si="13"/>
        <v>60.850527749404151</v>
      </c>
      <c r="Z125" s="65">
        <f t="shared" si="13"/>
        <v>62.86427635887361</v>
      </c>
      <c r="AA125" s="65">
        <f t="shared" si="13"/>
        <v>63.64404178909566</v>
      </c>
      <c r="AB125" s="65">
        <f t="shared" si="13"/>
        <v>64.118934719064626</v>
      </c>
      <c r="AC125" s="65">
        <f t="shared" si="13"/>
        <v>64.752019386106625</v>
      </c>
    </row>
    <row r="126" spans="2:29" ht="11.45" customHeight="1" x14ac:dyDescent="0.25">
      <c r="B126" s="22" t="s">
        <v>74</v>
      </c>
      <c r="C126" s="65">
        <f t="shared" ref="C126:AC126" si="14">C43/C90*1000</f>
        <v>62.617049619441161</v>
      </c>
      <c r="D126" s="65">
        <f t="shared" si="14"/>
        <v>64.629038803598888</v>
      </c>
      <c r="E126" s="65">
        <f t="shared" si="14"/>
        <v>65.851567003513708</v>
      </c>
      <c r="F126" s="65">
        <f t="shared" si="14"/>
        <v>65.954127092668443</v>
      </c>
      <c r="G126" s="65">
        <f t="shared" si="14"/>
        <v>64.406681394930629</v>
      </c>
      <c r="H126" s="65">
        <f t="shared" si="14"/>
        <v>65.085785396737492</v>
      </c>
      <c r="I126" s="65">
        <f t="shared" si="14"/>
        <v>66.428571281673939</v>
      </c>
      <c r="J126" s="65">
        <f t="shared" si="14"/>
        <v>68.098032962138802</v>
      </c>
      <c r="K126" s="65">
        <f t="shared" si="14"/>
        <v>69.305793707911164</v>
      </c>
      <c r="L126" s="65">
        <f t="shared" si="14"/>
        <v>69.366642261715199</v>
      </c>
      <c r="M126" s="65">
        <f t="shared" si="14"/>
        <v>69.024497977025575</v>
      </c>
      <c r="N126" s="65">
        <f t="shared" si="14"/>
        <v>73.654287597896698</v>
      </c>
      <c r="O126" s="65">
        <f t="shared" si="14"/>
        <v>71.617219338409726</v>
      </c>
      <c r="P126" s="65">
        <f t="shared" si="14"/>
        <v>72.627402022452486</v>
      </c>
      <c r="Q126" s="65">
        <f t="shared" si="14"/>
        <v>73.603313359963664</v>
      </c>
      <c r="R126" s="65">
        <f t="shared" si="14"/>
        <v>75.0098685959222</v>
      </c>
      <c r="S126" s="65">
        <f t="shared" si="14"/>
        <v>74.638111987271415</v>
      </c>
      <c r="T126" s="65">
        <f t="shared" si="14"/>
        <v>74.191119847679431</v>
      </c>
      <c r="U126" s="65">
        <f t="shared" si="14"/>
        <v>74.601393025534009</v>
      </c>
      <c r="V126" s="65">
        <f t="shared" si="14"/>
        <v>76.028872060641348</v>
      </c>
      <c r="W126" s="65">
        <f t="shared" si="14"/>
        <v>74.92782518430144</v>
      </c>
      <c r="X126" s="65">
        <f t="shared" si="14"/>
        <v>76.679762754959171</v>
      </c>
      <c r="Y126" s="65">
        <f t="shared" si="14"/>
        <v>76.260441746270388</v>
      </c>
      <c r="Z126" s="65">
        <f t="shared" si="14"/>
        <v>76.783803094277118</v>
      </c>
      <c r="AA126" s="65">
        <f t="shared" si="14"/>
        <v>76.658648161036837</v>
      </c>
      <c r="AB126" s="65">
        <f t="shared" si="14"/>
        <v>78.036789754104348</v>
      </c>
      <c r="AC126" s="65">
        <f t="shared" si="14"/>
        <v>79.933695135392142</v>
      </c>
    </row>
    <row r="127" spans="2:29" ht="11.45" customHeight="1" x14ac:dyDescent="0.25">
      <c r="B127" s="22" t="s">
        <v>75</v>
      </c>
      <c r="C127" s="10" t="e">
        <f t="shared" ref="C127:AC127" si="15">C44/C91*1000</f>
        <v>#VALUE!</v>
      </c>
      <c r="D127" s="10" t="e">
        <f t="shared" si="15"/>
        <v>#VALUE!</v>
      </c>
      <c r="E127" s="10" t="e">
        <f t="shared" si="15"/>
        <v>#VALUE!</v>
      </c>
      <c r="F127" s="10" t="e">
        <f t="shared" si="15"/>
        <v>#VALUE!</v>
      </c>
      <c r="G127" s="10" t="e">
        <f t="shared" si="15"/>
        <v>#VALUE!</v>
      </c>
      <c r="H127" s="10" t="e">
        <f t="shared" si="15"/>
        <v>#VALUE!</v>
      </c>
      <c r="I127" s="10" t="e">
        <f t="shared" si="15"/>
        <v>#VALUE!</v>
      </c>
      <c r="J127" s="10" t="e">
        <f t="shared" si="15"/>
        <v>#VALUE!</v>
      </c>
      <c r="K127" s="10" t="e">
        <f t="shared" si="15"/>
        <v>#VALUE!</v>
      </c>
      <c r="L127" s="10" t="e">
        <f t="shared" si="15"/>
        <v>#VALUE!</v>
      </c>
      <c r="M127" s="10" t="e">
        <f t="shared" si="15"/>
        <v>#VALUE!</v>
      </c>
      <c r="N127" s="10" t="e">
        <f t="shared" si="15"/>
        <v>#VALUE!</v>
      </c>
      <c r="O127" s="10" t="e">
        <f t="shared" si="15"/>
        <v>#VALUE!</v>
      </c>
      <c r="P127" s="10" t="e">
        <f t="shared" si="15"/>
        <v>#VALUE!</v>
      </c>
      <c r="Q127" s="10" t="e">
        <f t="shared" si="15"/>
        <v>#VALUE!</v>
      </c>
      <c r="R127" s="10" t="e">
        <f t="shared" si="15"/>
        <v>#VALUE!</v>
      </c>
      <c r="S127" s="10" t="e">
        <f t="shared" si="15"/>
        <v>#VALUE!</v>
      </c>
      <c r="T127" s="10" t="e">
        <f t="shared" si="15"/>
        <v>#VALUE!</v>
      </c>
      <c r="U127" s="10" t="e">
        <f t="shared" si="15"/>
        <v>#VALUE!</v>
      </c>
      <c r="V127" s="10" t="e">
        <f t="shared" si="15"/>
        <v>#VALUE!</v>
      </c>
      <c r="W127" s="10" t="e">
        <f t="shared" si="15"/>
        <v>#VALUE!</v>
      </c>
      <c r="X127" s="10" t="e">
        <f t="shared" si="15"/>
        <v>#VALUE!</v>
      </c>
      <c r="Y127" s="10" t="e">
        <f t="shared" si="15"/>
        <v>#VALUE!</v>
      </c>
      <c r="Z127" s="10" t="e">
        <f t="shared" si="15"/>
        <v>#VALUE!</v>
      </c>
      <c r="AA127" s="10" t="e">
        <f t="shared" si="15"/>
        <v>#VALUE!</v>
      </c>
      <c r="AB127" s="10" t="e">
        <f t="shared" si="15"/>
        <v>#VALUE!</v>
      </c>
      <c r="AC127" s="10" t="e">
        <f t="shared" si="15"/>
        <v>#VALUE!</v>
      </c>
    </row>
    <row r="130" spans="2:11" ht="18" customHeight="1" x14ac:dyDescent="0.25">
      <c r="B130" s="30"/>
      <c r="C130" s="34" t="s">
        <v>136</v>
      </c>
      <c r="D130" s="35" t="s">
        <v>137</v>
      </c>
      <c r="E130" s="35" t="s">
        <v>138</v>
      </c>
      <c r="F130" s="36" t="s">
        <v>139</v>
      </c>
    </row>
    <row r="131" spans="2:11" ht="18" customHeight="1" x14ac:dyDescent="0.25">
      <c r="B131" s="47" t="s">
        <v>140</v>
      </c>
      <c r="C131" s="48">
        <f>(L96/C96)^(1/9)*100-100</f>
        <v>0.77941394734450853</v>
      </c>
      <c r="D131" s="49">
        <f>(W96/L96)^(1/11)*100-100</f>
        <v>0.61318661850160083</v>
      </c>
      <c r="E131" s="49">
        <f>(AC96/W96)^(1/6)*100-100</f>
        <v>0.64667257267178968</v>
      </c>
      <c r="F131" s="50">
        <f>(AC96/C96)^(1/26)*100-100</f>
        <v>0.67842675244868644</v>
      </c>
    </row>
    <row r="132" spans="2:11" ht="18" customHeight="1" x14ac:dyDescent="0.25">
      <c r="B132" s="51" t="s">
        <v>141</v>
      </c>
      <c r="C132" s="52">
        <f>(L97/C97)^(1/9)*100-100</f>
        <v>0.64883746685582366</v>
      </c>
      <c r="D132" s="53">
        <f>(W97/L97)^(1/11)*100-100</f>
        <v>0.604147066940115</v>
      </c>
      <c r="E132" s="53">
        <f>(AC97/W97)^(1/6)*100-100</f>
        <v>0.63828336052178258</v>
      </c>
      <c r="F132" s="54">
        <f>(AC97/C97)^(1/26)*100-100</f>
        <v>0.62749236404297903</v>
      </c>
    </row>
    <row r="133" spans="2:11" ht="18" customHeight="1" x14ac:dyDescent="0.25">
      <c r="B133" s="31" t="s">
        <v>44</v>
      </c>
      <c r="C133" s="39">
        <f>(L98/C98)^(1/9)*100-100</f>
        <v>0.60032582783185262</v>
      </c>
      <c r="D133" s="37">
        <f>(W98/L98)^(1/11)*100-100</f>
        <v>0.13060040472213075</v>
      </c>
      <c r="E133" s="37">
        <f>(AB98/W98)^(1/5)*100-100</f>
        <v>0.95690071072378657</v>
      </c>
      <c r="F133" s="40">
        <f>(AB98/C98)^(1/25)*100-100</f>
        <v>0.46444335828242345</v>
      </c>
    </row>
    <row r="134" spans="2:11" ht="18" customHeight="1" x14ac:dyDescent="0.25">
      <c r="B134" s="31" t="s">
        <v>46</v>
      </c>
      <c r="C134" s="39">
        <f>(L100/C100)^(1/9)*100-100</f>
        <v>2.162495135770186</v>
      </c>
      <c r="D134" s="37">
        <f>(W100/L100)^(1/11)*100-100</f>
        <v>1.0197048681090735</v>
      </c>
      <c r="E134" s="37">
        <f>(AC100/W100)^(1/6)*100-100</f>
        <v>0.69895711765171598</v>
      </c>
      <c r="F134" s="40">
        <f>(AC100/C100)^(1/26)*100-100</f>
        <v>1.3394337703852841</v>
      </c>
    </row>
    <row r="135" spans="2:11" ht="18" customHeight="1" x14ac:dyDescent="0.25">
      <c r="B135" s="31" t="s">
        <v>47</v>
      </c>
      <c r="C135" s="39">
        <f>(L101/C101)^(1/9)*100-100</f>
        <v>0.24925360097012117</v>
      </c>
      <c r="D135" s="37">
        <f>(W101/L101)^(1/11)*100-100</f>
        <v>0.17626929436929117</v>
      </c>
      <c r="E135" s="37">
        <f>(AC101/W101)^(1/6)*100-100</f>
        <v>-0.58086098824820454</v>
      </c>
      <c r="F135" s="40">
        <f>(AC101/C101)^(1/26)*100-100</f>
        <v>2.6250343975192436E-2</v>
      </c>
    </row>
    <row r="136" spans="2:11" ht="18" customHeight="1" x14ac:dyDescent="0.25">
      <c r="B136" s="31" t="s">
        <v>48</v>
      </c>
      <c r="C136" s="39">
        <f>(L102/C102)^(1/9)*100-100</f>
        <v>0.73546435492275464</v>
      </c>
      <c r="D136" s="37">
        <f>(W102/L102)^(1/11)*100-100</f>
        <v>0.7172435686788674</v>
      </c>
      <c r="E136" s="37">
        <f>(AC102/W102)^(1/6)*100-100</f>
        <v>0.85569507602754413</v>
      </c>
      <c r="F136" s="40">
        <f>(AC102/C102)^(1/26)*100-100</f>
        <v>0.75548585951486302</v>
      </c>
    </row>
    <row r="137" spans="2:11" ht="18" customHeight="1" x14ac:dyDescent="0.25">
      <c r="B137" s="31" t="s">
        <v>51</v>
      </c>
      <c r="C137" s="39">
        <f>(L105/C105)^(1/9)*100-100</f>
        <v>2.1733819270167487</v>
      </c>
      <c r="D137" s="37">
        <f>(W105/L105)^(1/11)*100-100</f>
        <v>-1.3484173056695994</v>
      </c>
      <c r="E137" s="37">
        <f>(AC105/W105)^(1/6)*100-100</f>
        <v>-0.35965789885466393</v>
      </c>
      <c r="F137" s="40">
        <f>(AC105/C105)^(1/26)*100-100</f>
        <v>8.6790251566966958E-2</v>
      </c>
    </row>
    <row r="138" spans="2:11" ht="18" customHeight="1" x14ac:dyDescent="0.25">
      <c r="B138" s="31" t="s">
        <v>52</v>
      </c>
      <c r="C138" s="39">
        <f>(L106/C106)^(1/9)*100-100</f>
        <v>-0.47121317665781248</v>
      </c>
      <c r="D138" s="37">
        <f>(W106/L106)^(1/11)*100-100</f>
        <v>0.64512540552928499</v>
      </c>
      <c r="E138" s="37">
        <f>(AC106/W106)^(1/6)*100-100</f>
        <v>1.1005043015648113</v>
      </c>
      <c r="F138" s="40">
        <f>(AC106/C106)^(1/26)*100-100</f>
        <v>0.36179143288246962</v>
      </c>
    </row>
    <row r="139" spans="2:11" ht="18" customHeight="1" x14ac:dyDescent="0.25">
      <c r="B139" s="32" t="s">
        <v>53</v>
      </c>
      <c r="C139" s="41">
        <f>(L107/C107)^(1/9)*100-100</f>
        <v>0.88160579418186558</v>
      </c>
      <c r="D139" s="38">
        <f>(W107/L107)^(1/11)*100-100</f>
        <v>0.66022499119044653</v>
      </c>
      <c r="E139" s="38">
        <f>(AC107/W107)^(1/6)*100-100</f>
        <v>0.11542349297788235</v>
      </c>
      <c r="F139" s="42">
        <f>(AC107/C107)^(1/26)*100-100</f>
        <v>0.61071996005392748</v>
      </c>
      <c r="K139" t="s">
        <v>147</v>
      </c>
    </row>
    <row r="140" spans="2:11" ht="18" customHeight="1" x14ac:dyDescent="0.25">
      <c r="B140" s="31" t="s">
        <v>54</v>
      </c>
      <c r="C140" s="39">
        <f>(L108/C108)^(1/9)*100-100</f>
        <v>-0.31736036628815611</v>
      </c>
      <c r="D140" s="37">
        <f>(W108/L108)^(1/11)*100-100</f>
        <v>-0.5554942443380213</v>
      </c>
      <c r="E140" s="37">
        <f>(AC108/W108)^(1/6)*100-100</f>
        <v>-0.29617594632971134</v>
      </c>
      <c r="F140" s="40">
        <f>(AC108/C108)^(1/26)*100-100</f>
        <v>-0.41329546053691502</v>
      </c>
    </row>
    <row r="141" spans="2:11" ht="18" customHeight="1" x14ac:dyDescent="0.25">
      <c r="B141" s="31" t="s">
        <v>55</v>
      </c>
      <c r="C141" s="39">
        <f>(L109/C109)^(1/9)*100-100</f>
        <v>0.37772259115938311</v>
      </c>
      <c r="D141" s="37">
        <f>(W109/L109)^(1/11)*100-100</f>
        <v>7.1013513705224796E-2</v>
      </c>
      <c r="E141" s="37">
        <f>(AC109/W109)^(1/6)*100-100</f>
        <v>-0.17756667462207076</v>
      </c>
      <c r="F141" s="40">
        <f>(AC109/C109)^(1/26)*100-100</f>
        <v>0.11959543725643584</v>
      </c>
    </row>
    <row r="142" spans="2:11" ht="18" customHeight="1" x14ac:dyDescent="0.25">
      <c r="B142" s="31" t="s">
        <v>59</v>
      </c>
      <c r="C142" s="39">
        <f>(L113/C113)^(1/9)*100-100</f>
        <v>-2.3580886358729458E-2</v>
      </c>
      <c r="D142" s="37">
        <f t="shared" ref="D142:D155" si="16">(W113/L113)^(1/11)*100-100</f>
        <v>-0.67134620735190254</v>
      </c>
      <c r="E142" s="37">
        <f>(AC113/W113)^(1/6)*100-100</f>
        <v>-0.83570859490271232</v>
      </c>
      <c r="F142" s="40">
        <f>(AC113/C113)^(1/26)*100-100</f>
        <v>-0.48563553246255253</v>
      </c>
    </row>
    <row r="143" spans="2:11" ht="18" customHeight="1" x14ac:dyDescent="0.25">
      <c r="B143" s="31" t="s">
        <v>60</v>
      </c>
      <c r="C143" s="39">
        <f t="shared" ref="C143:C155" si="17">(L114/C114)^(1/9)*100-100</f>
        <v>3.2400171584784374</v>
      </c>
      <c r="D143" s="37">
        <f t="shared" si="16"/>
        <v>0.73856461203214963</v>
      </c>
      <c r="E143" s="37">
        <f t="shared" ref="E143:E155" si="18">(AC114/W114)^(1/6)*100-100</f>
        <v>1.8394698129422977</v>
      </c>
      <c r="F143" s="40">
        <f t="shared" ref="F143:F155" si="19">(AC114/C114)^(1/26)*100-100</f>
        <v>1.8526687338256522</v>
      </c>
    </row>
    <row r="144" spans="2:11" ht="18" customHeight="1" x14ac:dyDescent="0.25">
      <c r="B144" s="31" t="s">
        <v>62</v>
      </c>
      <c r="C144" s="39">
        <f t="shared" si="17"/>
        <v>1.2887713369547953</v>
      </c>
      <c r="D144" s="37">
        <f t="shared" si="16"/>
        <v>0.46694477971409754</v>
      </c>
      <c r="E144" s="37">
        <f t="shared" si="18"/>
        <v>1.0121889180326917</v>
      </c>
      <c r="F144" s="40">
        <f t="shared" si="19"/>
        <v>0.87658420960909211</v>
      </c>
    </row>
    <row r="145" spans="2:6" ht="18" customHeight="1" x14ac:dyDescent="0.25">
      <c r="B145" s="31" t="s">
        <v>63</v>
      </c>
      <c r="C145" s="39">
        <f t="shared" si="17"/>
        <v>1.1651057114754337</v>
      </c>
      <c r="D145" s="37">
        <f t="shared" si="16"/>
        <v>0.40876819548432763</v>
      </c>
      <c r="E145" s="37">
        <f t="shared" si="18"/>
        <v>0.93591664395822249</v>
      </c>
      <c r="F145" s="40">
        <f t="shared" si="19"/>
        <v>0.79165581316689781</v>
      </c>
    </row>
    <row r="146" spans="2:6" ht="18" customHeight="1" x14ac:dyDescent="0.25">
      <c r="B146" s="31" t="s">
        <v>64</v>
      </c>
      <c r="C146" s="39">
        <f t="shared" si="17"/>
        <v>2.8059714935291851</v>
      </c>
      <c r="D146" s="37">
        <f t="shared" si="16"/>
        <v>2.1550714339958859</v>
      </c>
      <c r="E146" s="37">
        <f t="shared" si="18"/>
        <v>1.9698645959042409</v>
      </c>
      <c r="F146" s="40">
        <f t="shared" si="19"/>
        <v>2.3370512880884036</v>
      </c>
    </row>
    <row r="147" spans="2:6" ht="18" customHeight="1" x14ac:dyDescent="0.25">
      <c r="B147" s="31" t="s">
        <v>65</v>
      </c>
      <c r="C147" s="39">
        <f t="shared" si="17"/>
        <v>0.55367032247721681</v>
      </c>
      <c r="D147" s="37">
        <f t="shared" si="16"/>
        <v>-0.15816442977285305</v>
      </c>
      <c r="E147" s="37">
        <f t="shared" si="18"/>
        <v>0.43562449223088606</v>
      </c>
      <c r="F147" s="40">
        <f t="shared" si="19"/>
        <v>0.22472031600220532</v>
      </c>
    </row>
    <row r="148" spans="2:6" ht="18" customHeight="1" x14ac:dyDescent="0.25">
      <c r="B148" s="31" t="s">
        <v>66</v>
      </c>
      <c r="C148" s="39">
        <f t="shared" si="17"/>
        <v>0.7970214231695536</v>
      </c>
      <c r="D148" s="37">
        <f t="shared" si="16"/>
        <v>2.6179987781778067</v>
      </c>
      <c r="E148" s="37">
        <f t="shared" si="18"/>
        <v>1.8942972664391533</v>
      </c>
      <c r="F148" s="40">
        <f t="shared" si="19"/>
        <v>1.8175392142441638</v>
      </c>
    </row>
    <row r="149" spans="2:6" ht="18" customHeight="1" x14ac:dyDescent="0.25">
      <c r="B149" s="31" t="s">
        <v>67</v>
      </c>
      <c r="C149" s="39">
        <f t="shared" si="17"/>
        <v>1.4266531765529464</v>
      </c>
      <c r="D149" s="37">
        <f t="shared" si="16"/>
        <v>0.70580697470236942</v>
      </c>
      <c r="E149" s="37">
        <f t="shared" si="18"/>
        <v>0.78692588289645471</v>
      </c>
      <c r="F149" s="40">
        <f t="shared" si="19"/>
        <v>0.97350925545941891</v>
      </c>
    </row>
    <row r="150" spans="2:6" ht="18" customHeight="1" x14ac:dyDescent="0.25">
      <c r="B150" s="31" t="s">
        <v>68</v>
      </c>
      <c r="C150" s="39">
        <f t="shared" si="17"/>
        <v>1.5521107590326153</v>
      </c>
      <c r="D150" s="37">
        <f t="shared" si="16"/>
        <v>1.3647103905394857</v>
      </c>
      <c r="E150" s="37">
        <f t="shared" si="18"/>
        <v>3.5648326251195073</v>
      </c>
      <c r="F150" s="40">
        <f t="shared" si="19"/>
        <v>1.9333981049572913</v>
      </c>
    </row>
    <row r="151" spans="2:6" ht="18" customHeight="1" x14ac:dyDescent="0.25">
      <c r="B151" s="31" t="s">
        <v>69</v>
      </c>
      <c r="C151" s="39">
        <f t="shared" si="17"/>
        <v>0.59992436986813402</v>
      </c>
      <c r="D151" s="37">
        <f t="shared" si="16"/>
        <v>-2.0639368390007462E-2</v>
      </c>
      <c r="E151" s="37">
        <f t="shared" si="18"/>
        <v>0.3277755450112636</v>
      </c>
      <c r="F151" s="40">
        <f t="shared" si="19"/>
        <v>0.27420481731743962</v>
      </c>
    </row>
    <row r="152" spans="2:6" ht="18" customHeight="1" x14ac:dyDescent="0.25">
      <c r="B152" s="31" t="s">
        <v>70</v>
      </c>
      <c r="C152" s="39">
        <f t="shared" si="17"/>
        <v>1.2715959616352848</v>
      </c>
      <c r="D152" s="37">
        <f t="shared" si="16"/>
        <v>0.86839962107680435</v>
      </c>
      <c r="E152" s="37">
        <f t="shared" si="18"/>
        <v>0.84475533993781937</v>
      </c>
      <c r="F152" s="40">
        <f t="shared" si="19"/>
        <v>1.0023211942399257</v>
      </c>
    </row>
    <row r="153" spans="2:6" ht="18" customHeight="1" x14ac:dyDescent="0.25">
      <c r="B153" s="31" t="s">
        <v>71</v>
      </c>
      <c r="C153" s="39">
        <f t="shared" si="17"/>
        <v>1.733482745663224</v>
      </c>
      <c r="D153" s="37">
        <f t="shared" si="16"/>
        <v>0.91785728332860117</v>
      </c>
      <c r="E153" s="37">
        <f t="shared" si="18"/>
        <v>1.4875693133644177</v>
      </c>
      <c r="F153" s="40">
        <f t="shared" si="19"/>
        <v>1.331000040557285</v>
      </c>
    </row>
    <row r="154" spans="2:6" ht="18" customHeight="1" x14ac:dyDescent="0.25">
      <c r="B154" s="31" t="s">
        <v>73</v>
      </c>
      <c r="C154" s="39">
        <f t="shared" si="17"/>
        <v>1.9881537645912886</v>
      </c>
      <c r="D154" s="37">
        <f t="shared" si="16"/>
        <v>0.9753875934138847</v>
      </c>
      <c r="E154" s="37">
        <f t="shared" si="18"/>
        <v>0.85258257164855422</v>
      </c>
      <c r="F154" s="40">
        <f t="shared" si="19"/>
        <v>1.2963662874876434</v>
      </c>
    </row>
    <row r="155" spans="2:6" ht="18" customHeight="1" x14ac:dyDescent="0.25">
      <c r="B155" s="33" t="s">
        <v>74</v>
      </c>
      <c r="C155" s="43">
        <f t="shared" si="17"/>
        <v>1.1439210127611119</v>
      </c>
      <c r="D155" s="44">
        <f t="shared" si="16"/>
        <v>0.70354722286745641</v>
      </c>
      <c r="E155" s="44">
        <f t="shared" si="18"/>
        <v>1.0836992873734204</v>
      </c>
      <c r="F155" s="45">
        <f t="shared" si="19"/>
        <v>0.94349962339271087</v>
      </c>
    </row>
    <row r="156" spans="2:6" ht="16.5" customHeight="1" x14ac:dyDescent="0.25">
      <c r="B156" s="46" t="s">
        <v>148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C5A0B-7A20-4BA6-8554-2A44FFF8A38A}">
  <dimension ref="B1:AD209"/>
  <sheetViews>
    <sheetView topLeftCell="A129" workbookViewId="0">
      <selection activeCell="H134" sqref="H134"/>
    </sheetView>
  </sheetViews>
  <sheetFormatPr baseColWidth="10" defaultRowHeight="15" x14ac:dyDescent="0.25"/>
  <cols>
    <col min="1" max="1" width="11.42578125" style="55"/>
    <col min="2" max="2" width="29.7109375" style="55" customWidth="1"/>
    <col min="3" max="8" width="15.7109375" style="55" customWidth="1"/>
    <col min="9" max="16384" width="11.42578125" style="55"/>
  </cols>
  <sheetData>
    <row r="1" spans="2:29" x14ac:dyDescent="0.25">
      <c r="B1" s="3" t="s">
        <v>149</v>
      </c>
    </row>
    <row r="2" spans="2:29" x14ac:dyDescent="0.25">
      <c r="B2" s="3" t="s">
        <v>127</v>
      </c>
      <c r="C2" s="1" t="s">
        <v>150</v>
      </c>
    </row>
    <row r="3" spans="2:29" x14ac:dyDescent="0.25">
      <c r="B3" s="3" t="s">
        <v>151</v>
      </c>
      <c r="C3" s="3" t="s">
        <v>152</v>
      </c>
    </row>
    <row r="5" spans="2:29" x14ac:dyDescent="0.25">
      <c r="B5" s="1" t="s">
        <v>153</v>
      </c>
      <c r="D5" s="3" t="s">
        <v>154</v>
      </c>
    </row>
    <row r="6" spans="2:29" x14ac:dyDescent="0.25">
      <c r="B6" s="1" t="s">
        <v>155</v>
      </c>
      <c r="D6" s="3" t="s">
        <v>156</v>
      </c>
    </row>
    <row r="7" spans="2:29" x14ac:dyDescent="0.25">
      <c r="B7" s="1" t="s">
        <v>157</v>
      </c>
      <c r="D7" s="3" t="s">
        <v>158</v>
      </c>
    </row>
    <row r="8" spans="2:29" x14ac:dyDescent="0.25">
      <c r="B8" s="1" t="s">
        <v>159</v>
      </c>
      <c r="D8" s="3" t="s">
        <v>160</v>
      </c>
    </row>
    <row r="10" spans="2:29" x14ac:dyDescent="0.25">
      <c r="B10" s="157" t="s">
        <v>129</v>
      </c>
      <c r="C10" s="142" t="s">
        <v>101</v>
      </c>
      <c r="D10" s="142" t="s">
        <v>102</v>
      </c>
      <c r="E10" s="142" t="s">
        <v>103</v>
      </c>
      <c r="F10" s="142" t="s">
        <v>104</v>
      </c>
      <c r="G10" s="142" t="s">
        <v>105</v>
      </c>
      <c r="H10" s="142" t="s">
        <v>106</v>
      </c>
      <c r="I10" s="142" t="s">
        <v>107</v>
      </c>
      <c r="J10" s="142" t="s">
        <v>108</v>
      </c>
      <c r="K10" s="142" t="s">
        <v>109</v>
      </c>
      <c r="L10" s="142" t="s">
        <v>110</v>
      </c>
      <c r="M10" s="142" t="s">
        <v>111</v>
      </c>
      <c r="N10" s="142" t="s">
        <v>112</v>
      </c>
      <c r="O10" s="142" t="s">
        <v>113</v>
      </c>
      <c r="P10" s="142" t="s">
        <v>114</v>
      </c>
      <c r="Q10" s="142" t="s">
        <v>115</v>
      </c>
      <c r="R10" s="142" t="s">
        <v>116</v>
      </c>
      <c r="S10" s="142" t="s">
        <v>117</v>
      </c>
      <c r="T10" s="142" t="s">
        <v>118</v>
      </c>
      <c r="U10" s="142" t="s">
        <v>119</v>
      </c>
      <c r="V10" s="142" t="s">
        <v>120</v>
      </c>
      <c r="W10" s="142" t="s">
        <v>121</v>
      </c>
      <c r="X10" s="142" t="s">
        <v>122</v>
      </c>
      <c r="Y10" s="142" t="s">
        <v>123</v>
      </c>
      <c r="Z10" s="142" t="s">
        <v>124</v>
      </c>
      <c r="AA10" s="142" t="s">
        <v>125</v>
      </c>
      <c r="AB10" s="142" t="s">
        <v>196</v>
      </c>
      <c r="AC10" s="142" t="s">
        <v>200</v>
      </c>
    </row>
    <row r="11" spans="2:29" x14ac:dyDescent="0.25">
      <c r="B11" s="159" t="s">
        <v>161</v>
      </c>
      <c r="C11" s="146" t="s">
        <v>131</v>
      </c>
      <c r="D11" s="146" t="s">
        <v>131</v>
      </c>
      <c r="E11" s="146" t="s">
        <v>131</v>
      </c>
      <c r="F11" s="146" t="s">
        <v>131</v>
      </c>
      <c r="G11" s="146" t="s">
        <v>131</v>
      </c>
      <c r="H11" s="146" t="s">
        <v>131</v>
      </c>
      <c r="I11" s="146" t="s">
        <v>131</v>
      </c>
      <c r="J11" s="146" t="s">
        <v>131</v>
      </c>
      <c r="K11" s="146" t="s">
        <v>131</v>
      </c>
      <c r="L11" s="146" t="s">
        <v>131</v>
      </c>
      <c r="M11" s="146" t="s">
        <v>131</v>
      </c>
      <c r="N11" s="146" t="s">
        <v>131</v>
      </c>
      <c r="O11" s="146" t="s">
        <v>131</v>
      </c>
      <c r="P11" s="146" t="s">
        <v>131</v>
      </c>
      <c r="Q11" s="146" t="s">
        <v>131</v>
      </c>
      <c r="R11" s="146" t="s">
        <v>131</v>
      </c>
      <c r="S11" s="146" t="s">
        <v>131</v>
      </c>
      <c r="T11" s="146" t="s">
        <v>131</v>
      </c>
      <c r="U11" s="146" t="s">
        <v>131</v>
      </c>
      <c r="V11" s="146" t="s">
        <v>131</v>
      </c>
      <c r="W11" s="146" t="s">
        <v>131</v>
      </c>
      <c r="X11" s="146" t="s">
        <v>131</v>
      </c>
      <c r="Y11" s="146" t="s">
        <v>131</v>
      </c>
      <c r="Z11" s="146" t="s">
        <v>131</v>
      </c>
      <c r="AA11" s="146" t="s">
        <v>131</v>
      </c>
      <c r="AB11" s="146" t="s">
        <v>131</v>
      </c>
      <c r="AC11" s="146" t="s">
        <v>131</v>
      </c>
    </row>
    <row r="12" spans="2:29" x14ac:dyDescent="0.25">
      <c r="B12" s="160" t="s">
        <v>162</v>
      </c>
      <c r="C12" s="161">
        <v>707733.4</v>
      </c>
      <c r="D12" s="161">
        <v>721655.7</v>
      </c>
      <c r="E12" s="161">
        <v>730055.6</v>
      </c>
      <c r="F12" s="161">
        <v>728907.7</v>
      </c>
      <c r="G12" s="162">
        <v>736232</v>
      </c>
      <c r="H12" s="162">
        <v>749171</v>
      </c>
      <c r="I12" s="161">
        <v>759237.4</v>
      </c>
      <c r="J12" s="161">
        <v>792724.2</v>
      </c>
      <c r="K12" s="161">
        <v>810030.5</v>
      </c>
      <c r="L12" s="162">
        <v>799751</v>
      </c>
      <c r="M12" s="161">
        <v>752269.7</v>
      </c>
      <c r="N12" s="162">
        <v>707691</v>
      </c>
      <c r="O12" s="161">
        <v>692837.4</v>
      </c>
      <c r="P12" s="161">
        <v>656359.19999999995</v>
      </c>
      <c r="Q12" s="161">
        <v>637187.30000000005</v>
      </c>
      <c r="R12" s="161">
        <v>633263.9</v>
      </c>
      <c r="S12" s="162">
        <v>643093</v>
      </c>
      <c r="T12" s="161">
        <v>648908.30000000005</v>
      </c>
      <c r="U12" s="161">
        <v>663132.6</v>
      </c>
      <c r="V12" s="161">
        <v>680786.1</v>
      </c>
      <c r="W12" s="162">
        <v>690105</v>
      </c>
      <c r="X12" s="161">
        <v>658230.4</v>
      </c>
      <c r="Y12" s="162">
        <v>683164</v>
      </c>
      <c r="Z12" s="161">
        <v>681835.5</v>
      </c>
      <c r="AA12" s="161">
        <v>691628.5</v>
      </c>
      <c r="AB12" s="162">
        <v>678352</v>
      </c>
      <c r="AC12" s="161">
        <v>684069.4</v>
      </c>
    </row>
    <row r="13" spans="2:29" x14ac:dyDescent="0.25">
      <c r="B13" s="160" t="s">
        <v>201</v>
      </c>
      <c r="C13" s="163">
        <v>630097.69999999995</v>
      </c>
      <c r="D13" s="163">
        <v>644944.19999999995</v>
      </c>
      <c r="E13" s="163">
        <v>652714.1</v>
      </c>
      <c r="F13" s="163">
        <v>651232.5</v>
      </c>
      <c r="G13" s="163">
        <v>658160.69999999995</v>
      </c>
      <c r="H13" s="163">
        <v>668595.5</v>
      </c>
      <c r="I13" s="163">
        <v>676045.5</v>
      </c>
      <c r="J13" s="163">
        <v>702669.5</v>
      </c>
      <c r="K13" s="163">
        <v>715226.4</v>
      </c>
      <c r="L13" s="163">
        <v>703621.5</v>
      </c>
      <c r="M13" s="163">
        <v>653540.6</v>
      </c>
      <c r="N13" s="163">
        <v>613473.1</v>
      </c>
      <c r="O13" s="163">
        <v>594233.59999999998</v>
      </c>
      <c r="P13" s="163">
        <v>560542.1</v>
      </c>
      <c r="Q13" s="163">
        <v>542275.1</v>
      </c>
      <c r="R13" s="163">
        <v>532603.69999999995</v>
      </c>
      <c r="S13" s="163">
        <v>534557.69999999995</v>
      </c>
      <c r="T13" s="163">
        <v>541813.4</v>
      </c>
      <c r="U13" s="163">
        <v>553539.69999999995</v>
      </c>
      <c r="V13" s="163">
        <v>565879.19999999995</v>
      </c>
      <c r="W13" s="164">
        <v>572993</v>
      </c>
      <c r="X13" s="163">
        <v>545445.1</v>
      </c>
      <c r="Y13" s="164">
        <v>565821</v>
      </c>
      <c r="Z13" s="163">
        <v>563511.19999999995</v>
      </c>
      <c r="AA13" s="163">
        <v>573184.5</v>
      </c>
      <c r="AB13" s="164">
        <v>564682</v>
      </c>
      <c r="AC13" s="163">
        <v>567928.69999999995</v>
      </c>
    </row>
    <row r="14" spans="2:29" x14ac:dyDescent="0.25">
      <c r="B14" s="160" t="s">
        <v>163</v>
      </c>
      <c r="C14" s="162">
        <v>15527</v>
      </c>
      <c r="D14" s="161">
        <v>16575.3</v>
      </c>
      <c r="E14" s="161">
        <v>16678.7</v>
      </c>
      <c r="F14" s="161">
        <v>16615.2</v>
      </c>
      <c r="G14" s="161">
        <v>16879.2</v>
      </c>
      <c r="H14" s="161">
        <v>18036.900000000001</v>
      </c>
      <c r="I14" s="161">
        <v>18873.5</v>
      </c>
      <c r="J14" s="161">
        <v>20691.3</v>
      </c>
      <c r="K14" s="161">
        <v>21047.200000000001</v>
      </c>
      <c r="L14" s="162">
        <v>21269</v>
      </c>
      <c r="M14" s="161">
        <v>20882.5</v>
      </c>
      <c r="N14" s="161">
        <v>20830.2</v>
      </c>
      <c r="O14" s="162">
        <v>21855</v>
      </c>
      <c r="P14" s="161">
        <v>21714.400000000001</v>
      </c>
      <c r="Q14" s="161">
        <v>21385.599999999999</v>
      </c>
      <c r="R14" s="161">
        <v>21548.3</v>
      </c>
      <c r="S14" s="161">
        <v>21785.200000000001</v>
      </c>
      <c r="T14" s="161">
        <v>21800.3</v>
      </c>
      <c r="U14" s="161">
        <v>21646.400000000001</v>
      </c>
      <c r="V14" s="162">
        <v>22485</v>
      </c>
      <c r="W14" s="161">
        <v>23070.1</v>
      </c>
      <c r="X14" s="161">
        <v>21673.200000000001</v>
      </c>
      <c r="Y14" s="161">
        <v>23705.3</v>
      </c>
      <c r="Z14" s="162">
        <v>24071</v>
      </c>
      <c r="AA14" s="161">
        <v>24014.1</v>
      </c>
      <c r="AB14" s="161">
        <v>24338.2</v>
      </c>
      <c r="AC14" s="161">
        <v>25234.1</v>
      </c>
    </row>
    <row r="15" spans="2:29" x14ac:dyDescent="0.25">
      <c r="B15" s="160" t="s">
        <v>164</v>
      </c>
      <c r="C15" s="164">
        <v>1802</v>
      </c>
      <c r="D15" s="163">
        <v>1819.4</v>
      </c>
      <c r="E15" s="163">
        <v>1914.8</v>
      </c>
      <c r="F15" s="163">
        <v>1969.6</v>
      </c>
      <c r="G15" s="163">
        <v>1996.2</v>
      </c>
      <c r="H15" s="163">
        <v>2101.5</v>
      </c>
      <c r="I15" s="163">
        <v>2308.3000000000002</v>
      </c>
      <c r="J15" s="163">
        <v>2636.1</v>
      </c>
      <c r="K15" s="163">
        <v>3033.9</v>
      </c>
      <c r="L15" s="163">
        <v>3492.8</v>
      </c>
      <c r="M15" s="164">
        <v>3729</v>
      </c>
      <c r="N15" s="163">
        <v>3032.4</v>
      </c>
      <c r="O15" s="163">
        <v>2911.9</v>
      </c>
      <c r="P15" s="163">
        <v>2781.1</v>
      </c>
      <c r="Q15" s="163">
        <v>2606.1</v>
      </c>
      <c r="R15" s="163">
        <v>2553.8000000000002</v>
      </c>
      <c r="S15" s="163">
        <v>2642.9</v>
      </c>
      <c r="T15" s="163">
        <v>2433.8000000000002</v>
      </c>
      <c r="U15" s="163">
        <v>2531.8000000000002</v>
      </c>
      <c r="V15" s="164">
        <v>2554</v>
      </c>
      <c r="W15" s="164">
        <v>2573</v>
      </c>
      <c r="X15" s="164">
        <v>2571</v>
      </c>
      <c r="Y15" s="164">
        <v>2293</v>
      </c>
      <c r="Z15" s="163">
        <v>2414.6999999999998</v>
      </c>
      <c r="AA15" s="163">
        <v>2506.3000000000002</v>
      </c>
      <c r="AB15" s="164">
        <v>2782</v>
      </c>
      <c r="AC15" s="163">
        <v>2961.9</v>
      </c>
    </row>
    <row r="16" spans="2:29" x14ac:dyDescent="0.25">
      <c r="B16" s="160" t="s">
        <v>165</v>
      </c>
      <c r="C16" s="161">
        <v>11375.1</v>
      </c>
      <c r="D16" s="161">
        <v>10419.9</v>
      </c>
      <c r="E16" s="161">
        <v>10308.9</v>
      </c>
      <c r="F16" s="161">
        <v>11046.6</v>
      </c>
      <c r="G16" s="162">
        <v>11311</v>
      </c>
      <c r="H16" s="161">
        <v>11748.7</v>
      </c>
      <c r="I16" s="161">
        <v>12285.6</v>
      </c>
      <c r="J16" s="161">
        <v>12130.8</v>
      </c>
      <c r="K16" s="161">
        <v>12555.2</v>
      </c>
      <c r="L16" s="161">
        <v>12140.2</v>
      </c>
      <c r="M16" s="161">
        <v>12603.5</v>
      </c>
      <c r="N16" s="161">
        <v>13029.1</v>
      </c>
      <c r="O16" s="161">
        <v>12380.6</v>
      </c>
      <c r="P16" s="161">
        <v>11729.3</v>
      </c>
      <c r="Q16" s="161">
        <v>11896.3</v>
      </c>
      <c r="R16" s="161">
        <v>12555.5</v>
      </c>
      <c r="S16" s="161">
        <v>12711.2</v>
      </c>
      <c r="T16" s="161">
        <v>12101.4</v>
      </c>
      <c r="U16" s="161">
        <v>12169.6</v>
      </c>
      <c r="V16" s="161">
        <v>12230.2</v>
      </c>
      <c r="W16" s="161">
        <v>11971.2</v>
      </c>
      <c r="X16" s="161">
        <v>11049.4</v>
      </c>
      <c r="Y16" s="161">
        <v>10757.5</v>
      </c>
      <c r="Z16" s="161">
        <v>10171.799999999999</v>
      </c>
      <c r="AA16" s="161">
        <v>10193.700000000001</v>
      </c>
      <c r="AB16" s="161">
        <v>10284.6</v>
      </c>
      <c r="AC16" s="161">
        <v>10983.7</v>
      </c>
    </row>
    <row r="17" spans="2:29" x14ac:dyDescent="0.25">
      <c r="B17" s="160" t="s">
        <v>166</v>
      </c>
      <c r="C17" s="163">
        <v>12842.8</v>
      </c>
      <c r="D17" s="163">
        <v>13135.4</v>
      </c>
      <c r="E17" s="163">
        <v>12181.5</v>
      </c>
      <c r="F17" s="163">
        <v>12284.6</v>
      </c>
      <c r="G17" s="163">
        <v>12750.8</v>
      </c>
      <c r="H17" s="163">
        <v>12912.2</v>
      </c>
      <c r="I17" s="163">
        <v>13117.9</v>
      </c>
      <c r="J17" s="163">
        <v>14167.2</v>
      </c>
      <c r="K17" s="163">
        <v>13723.2</v>
      </c>
      <c r="L17" s="163">
        <v>14077.2</v>
      </c>
      <c r="M17" s="163">
        <v>12791.7</v>
      </c>
      <c r="N17" s="163">
        <v>11237.9</v>
      </c>
      <c r="O17" s="163">
        <v>11601.7</v>
      </c>
      <c r="P17" s="163">
        <v>11866.1</v>
      </c>
      <c r="Q17" s="163">
        <v>12081.8</v>
      </c>
      <c r="R17" s="163">
        <v>12457.5</v>
      </c>
      <c r="S17" s="163">
        <v>13731.2</v>
      </c>
      <c r="T17" s="163">
        <v>14871.7</v>
      </c>
      <c r="U17" s="163">
        <v>15503.6</v>
      </c>
      <c r="V17" s="163">
        <v>15022.9</v>
      </c>
      <c r="W17" s="163">
        <v>14525.5</v>
      </c>
      <c r="X17" s="163">
        <v>14659.9</v>
      </c>
      <c r="Y17" s="163">
        <v>15095.4</v>
      </c>
      <c r="Z17" s="163">
        <v>14764.7</v>
      </c>
      <c r="AA17" s="163">
        <v>13473.3</v>
      </c>
      <c r="AB17" s="163">
        <v>12429.1</v>
      </c>
      <c r="AC17" s="163">
        <v>12151.6</v>
      </c>
    </row>
    <row r="18" spans="2:29" x14ac:dyDescent="0.25">
      <c r="B18" s="160" t="s">
        <v>167</v>
      </c>
      <c r="C18" s="162">
        <v>196243</v>
      </c>
      <c r="D18" s="162">
        <v>191648</v>
      </c>
      <c r="E18" s="161">
        <v>179564.6</v>
      </c>
      <c r="F18" s="162">
        <v>170854</v>
      </c>
      <c r="G18" s="162">
        <v>163180</v>
      </c>
      <c r="H18" s="161">
        <v>158043.4</v>
      </c>
      <c r="I18" s="161">
        <v>151266.79999999999</v>
      </c>
      <c r="J18" s="161">
        <v>150988.29999999999</v>
      </c>
      <c r="K18" s="161">
        <v>149626.79999999999</v>
      </c>
      <c r="L18" s="161">
        <v>146919.29999999999</v>
      </c>
      <c r="M18" s="161">
        <v>143871.29999999999</v>
      </c>
      <c r="N18" s="161">
        <v>149363.79999999999</v>
      </c>
      <c r="O18" s="161">
        <v>154500.4</v>
      </c>
      <c r="P18" s="161">
        <v>153247.20000000001</v>
      </c>
      <c r="Q18" s="161">
        <v>151916.6</v>
      </c>
      <c r="R18" s="161">
        <v>154098.1</v>
      </c>
      <c r="S18" s="161">
        <v>150044.6</v>
      </c>
      <c r="T18" s="161">
        <v>152628.29999999999</v>
      </c>
      <c r="U18" s="161">
        <v>154361.20000000001</v>
      </c>
      <c r="V18" s="161">
        <v>157935.1</v>
      </c>
      <c r="W18" s="161">
        <v>152334.39999999999</v>
      </c>
      <c r="X18" s="162">
        <v>154717</v>
      </c>
      <c r="Y18" s="161">
        <v>149595.9</v>
      </c>
      <c r="Z18" s="161">
        <v>132824.5</v>
      </c>
      <c r="AA18" s="161">
        <v>126976.2</v>
      </c>
      <c r="AB18" s="161">
        <v>122133.6</v>
      </c>
      <c r="AC18" s="161">
        <v>118559.6</v>
      </c>
    </row>
    <row r="19" spans="2:29" x14ac:dyDescent="0.25">
      <c r="B19" s="160" t="s">
        <v>168</v>
      </c>
      <c r="C19" s="163">
        <v>547.5</v>
      </c>
      <c r="D19" s="163">
        <v>683.5</v>
      </c>
      <c r="E19" s="163">
        <v>681.3</v>
      </c>
      <c r="F19" s="163">
        <v>764.2</v>
      </c>
      <c r="G19" s="163">
        <v>841.6</v>
      </c>
      <c r="H19" s="163">
        <v>899.7</v>
      </c>
      <c r="I19" s="163">
        <v>1126.7</v>
      </c>
      <c r="J19" s="163">
        <v>1220.3</v>
      </c>
      <c r="K19" s="163">
        <v>1356.1</v>
      </c>
      <c r="L19" s="163">
        <v>1399.9</v>
      </c>
      <c r="M19" s="163">
        <v>916.1</v>
      </c>
      <c r="N19" s="163">
        <v>873.2</v>
      </c>
      <c r="O19" s="163">
        <v>1126.5999999999999</v>
      </c>
      <c r="P19" s="163">
        <v>1222.5</v>
      </c>
      <c r="Q19" s="163">
        <v>1172.4000000000001</v>
      </c>
      <c r="R19" s="163">
        <v>1101.3</v>
      </c>
      <c r="S19" s="163">
        <v>1105.4000000000001</v>
      </c>
      <c r="T19" s="163">
        <v>1237.7</v>
      </c>
      <c r="U19" s="163">
        <v>1356.9</v>
      </c>
      <c r="V19" s="163">
        <v>1488.4</v>
      </c>
      <c r="W19" s="164">
        <v>1561</v>
      </c>
      <c r="X19" s="163">
        <v>1675.1</v>
      </c>
      <c r="Y19" s="163">
        <v>1733.1</v>
      </c>
      <c r="Z19" s="163">
        <v>1673.6</v>
      </c>
      <c r="AA19" s="163">
        <v>1638.1</v>
      </c>
      <c r="AB19" s="163">
        <v>1430.4</v>
      </c>
      <c r="AC19" s="163">
        <v>1382.6</v>
      </c>
    </row>
    <row r="20" spans="2:29" x14ac:dyDescent="0.25">
      <c r="B20" s="160" t="s">
        <v>169</v>
      </c>
      <c r="C20" s="161">
        <v>9006.4</v>
      </c>
      <c r="D20" s="161">
        <v>9605.7000000000007</v>
      </c>
      <c r="E20" s="162">
        <v>9912</v>
      </c>
      <c r="F20" s="162">
        <v>10095</v>
      </c>
      <c r="G20" s="161">
        <v>10726.1</v>
      </c>
      <c r="H20" s="161">
        <v>11801.1</v>
      </c>
      <c r="I20" s="161">
        <v>13037.2</v>
      </c>
      <c r="J20" s="162">
        <v>13646</v>
      </c>
      <c r="K20" s="161">
        <v>13776.5</v>
      </c>
      <c r="L20" s="161">
        <v>12984.6</v>
      </c>
      <c r="M20" s="161">
        <v>9448.4</v>
      </c>
      <c r="N20" s="162">
        <v>6981</v>
      </c>
      <c r="O20" s="162">
        <v>7416</v>
      </c>
      <c r="P20" s="161">
        <v>5879.6</v>
      </c>
      <c r="Q20" s="161">
        <v>6926.1</v>
      </c>
      <c r="R20" s="161">
        <v>7213.1</v>
      </c>
      <c r="S20" s="161">
        <v>7511.4</v>
      </c>
      <c r="T20" s="161">
        <v>7972.5</v>
      </c>
      <c r="U20" s="161">
        <v>8703.1</v>
      </c>
      <c r="V20" s="161">
        <v>9469.2000000000007</v>
      </c>
      <c r="W20" s="161">
        <v>9918.1</v>
      </c>
      <c r="X20" s="161">
        <v>8699.9</v>
      </c>
      <c r="Y20" s="161">
        <v>9274.6</v>
      </c>
      <c r="Z20" s="161">
        <v>9803.6</v>
      </c>
      <c r="AA20" s="161">
        <v>9952.9</v>
      </c>
      <c r="AB20" s="161">
        <v>10030.200000000001</v>
      </c>
      <c r="AC20" s="162">
        <v>11004</v>
      </c>
    </row>
    <row r="21" spans="2:29" x14ac:dyDescent="0.25">
      <c r="B21" s="160" t="s">
        <v>170</v>
      </c>
      <c r="C21" s="163">
        <v>5742.4</v>
      </c>
      <c r="D21" s="163">
        <v>5855.7</v>
      </c>
      <c r="E21" s="163">
        <v>6346.4</v>
      </c>
      <c r="F21" s="163">
        <v>6158.9</v>
      </c>
      <c r="G21" s="163">
        <v>8275.2000000000007</v>
      </c>
      <c r="H21" s="163">
        <v>9373.1</v>
      </c>
      <c r="I21" s="163">
        <v>7607.6</v>
      </c>
      <c r="J21" s="164">
        <v>11292</v>
      </c>
      <c r="K21" s="163">
        <v>10085.6</v>
      </c>
      <c r="L21" s="164">
        <v>7733</v>
      </c>
      <c r="M21" s="163">
        <v>7307.4</v>
      </c>
      <c r="N21" s="163">
        <v>5793.8</v>
      </c>
      <c r="O21" s="163">
        <v>4137.2</v>
      </c>
      <c r="P21" s="163">
        <v>3056.2</v>
      </c>
      <c r="Q21" s="163">
        <v>3243.9</v>
      </c>
      <c r="R21" s="164">
        <v>2395</v>
      </c>
      <c r="S21" s="163">
        <v>2807.4</v>
      </c>
      <c r="T21" s="163">
        <v>2887.6</v>
      </c>
      <c r="U21" s="163">
        <v>2028.8</v>
      </c>
      <c r="V21" s="163">
        <v>2451.1</v>
      </c>
      <c r="W21" s="163">
        <v>2647.2</v>
      </c>
      <c r="X21" s="163">
        <v>2374.4</v>
      </c>
      <c r="Y21" s="164">
        <v>3095</v>
      </c>
      <c r="Z21" s="163">
        <v>3466.6</v>
      </c>
      <c r="AA21" s="163">
        <v>3709.9</v>
      </c>
      <c r="AB21" s="163">
        <v>3948.1</v>
      </c>
      <c r="AC21" s="163">
        <v>4453.1000000000004</v>
      </c>
    </row>
    <row r="22" spans="2:29" x14ac:dyDescent="0.25">
      <c r="B22" s="160" t="s">
        <v>171</v>
      </c>
      <c r="C22" s="162">
        <v>87290</v>
      </c>
      <c r="D22" s="162">
        <v>91917</v>
      </c>
      <c r="E22" s="162">
        <v>98431</v>
      </c>
      <c r="F22" s="162">
        <v>102130</v>
      </c>
      <c r="G22" s="162">
        <v>104778</v>
      </c>
      <c r="H22" s="162">
        <v>106231</v>
      </c>
      <c r="I22" s="162">
        <v>110787</v>
      </c>
      <c r="J22" s="162">
        <v>114685</v>
      </c>
      <c r="K22" s="162">
        <v>116051</v>
      </c>
      <c r="L22" s="162">
        <v>114043</v>
      </c>
      <c r="M22" s="162">
        <v>104294</v>
      </c>
      <c r="N22" s="162">
        <v>88359</v>
      </c>
      <c r="O22" s="162">
        <v>76662</v>
      </c>
      <c r="P22" s="162">
        <v>69224</v>
      </c>
      <c r="Q22" s="162">
        <v>62252</v>
      </c>
      <c r="R22" s="162">
        <v>62040</v>
      </c>
      <c r="S22" s="162">
        <v>65739</v>
      </c>
      <c r="T22" s="162">
        <v>68062</v>
      </c>
      <c r="U22" s="162">
        <v>69238</v>
      </c>
      <c r="V22" s="162">
        <v>71346</v>
      </c>
      <c r="W22" s="162">
        <v>74683</v>
      </c>
      <c r="X22" s="162">
        <v>63700</v>
      </c>
      <c r="Y22" s="162">
        <v>63050</v>
      </c>
      <c r="Z22" s="162">
        <v>68689</v>
      </c>
      <c r="AA22" s="162">
        <v>69412</v>
      </c>
      <c r="AB22" s="162">
        <v>72721</v>
      </c>
      <c r="AC22" s="162">
        <v>76783</v>
      </c>
    </row>
    <row r="23" spans="2:29" x14ac:dyDescent="0.25">
      <c r="B23" s="160" t="s">
        <v>53</v>
      </c>
      <c r="C23" s="163">
        <v>115233.2</v>
      </c>
      <c r="D23" s="163">
        <v>122059.3</v>
      </c>
      <c r="E23" s="163">
        <v>127260.6</v>
      </c>
      <c r="F23" s="163">
        <v>126671.6</v>
      </c>
      <c r="G23" s="163">
        <v>126837.4</v>
      </c>
      <c r="H23" s="163">
        <v>129530.4</v>
      </c>
      <c r="I23" s="163">
        <v>132920.9</v>
      </c>
      <c r="J23" s="163">
        <v>137999.79999999999</v>
      </c>
      <c r="K23" s="163">
        <v>144994.4</v>
      </c>
      <c r="L23" s="163">
        <v>144785.79999999999</v>
      </c>
      <c r="M23" s="163">
        <v>136201.4</v>
      </c>
      <c r="N23" s="163">
        <v>132237.70000000001</v>
      </c>
      <c r="O23" s="163">
        <v>130677.9</v>
      </c>
      <c r="P23" s="163">
        <v>124058.7</v>
      </c>
      <c r="Q23" s="164">
        <v>125152</v>
      </c>
      <c r="R23" s="163">
        <v>122216.8</v>
      </c>
      <c r="S23" s="163">
        <v>121684.6</v>
      </c>
      <c r="T23" s="163">
        <v>119754.8</v>
      </c>
      <c r="U23" s="163">
        <v>122391.7</v>
      </c>
      <c r="V23" s="163">
        <v>122583.6</v>
      </c>
      <c r="W23" s="163">
        <v>126099.3</v>
      </c>
      <c r="X23" s="164">
        <v>116007</v>
      </c>
      <c r="Y23" s="163">
        <v>122587.4</v>
      </c>
      <c r="Z23" s="163">
        <v>117753.1</v>
      </c>
      <c r="AA23" s="163">
        <v>122648.8</v>
      </c>
      <c r="AB23" s="163">
        <v>121861.7</v>
      </c>
      <c r="AC23" s="163">
        <v>120529.8</v>
      </c>
    </row>
    <row r="24" spans="2:29" x14ac:dyDescent="0.25">
      <c r="B24" s="160" t="s">
        <v>172</v>
      </c>
      <c r="C24" s="161">
        <v>1830.9</v>
      </c>
      <c r="D24" s="161">
        <v>1756.9</v>
      </c>
      <c r="E24" s="161">
        <v>1890.7</v>
      </c>
      <c r="F24" s="162">
        <v>1900</v>
      </c>
      <c r="G24" s="161">
        <v>2376.1</v>
      </c>
      <c r="H24" s="161">
        <v>2549.1</v>
      </c>
      <c r="I24" s="161">
        <v>2922.8</v>
      </c>
      <c r="J24" s="161">
        <v>3130.6</v>
      </c>
      <c r="K24" s="161">
        <v>3272.9</v>
      </c>
      <c r="L24" s="161">
        <v>3469.7</v>
      </c>
      <c r="M24" s="161">
        <v>3102.8</v>
      </c>
      <c r="N24" s="161">
        <v>2366.9</v>
      </c>
      <c r="O24" s="161">
        <v>2174.6</v>
      </c>
      <c r="P24" s="161">
        <v>1847.9</v>
      </c>
      <c r="Q24" s="161">
        <v>1824.7</v>
      </c>
      <c r="R24" s="161">
        <v>1758.5</v>
      </c>
      <c r="S24" s="161">
        <v>1826.3</v>
      </c>
      <c r="T24" s="161">
        <v>1944.9</v>
      </c>
      <c r="U24" s="161">
        <v>1995.8</v>
      </c>
      <c r="V24" s="162">
        <v>2201</v>
      </c>
      <c r="W24" s="161">
        <v>2496.6</v>
      </c>
      <c r="X24" s="161">
        <v>2560.6999999999998</v>
      </c>
      <c r="Y24" s="161">
        <v>2946.5</v>
      </c>
      <c r="Z24" s="161">
        <v>3169.1</v>
      </c>
      <c r="AA24" s="162">
        <v>3645</v>
      </c>
      <c r="AB24" s="161">
        <v>4196.1000000000004</v>
      </c>
      <c r="AC24" s="162">
        <v>4502</v>
      </c>
    </row>
    <row r="25" spans="2:29" x14ac:dyDescent="0.25">
      <c r="B25" s="160" t="s">
        <v>173</v>
      </c>
      <c r="C25" s="163">
        <v>88537.9</v>
      </c>
      <c r="D25" s="163">
        <v>91774.3</v>
      </c>
      <c r="E25" s="164">
        <v>96572</v>
      </c>
      <c r="F25" s="163">
        <v>99307.9</v>
      </c>
      <c r="G25" s="163">
        <v>102129.4</v>
      </c>
      <c r="H25" s="163">
        <v>104730.2</v>
      </c>
      <c r="I25" s="164">
        <v>106546</v>
      </c>
      <c r="J25" s="164">
        <v>108495</v>
      </c>
      <c r="K25" s="163">
        <v>108265.60000000001</v>
      </c>
      <c r="L25" s="163">
        <v>105236.1</v>
      </c>
      <c r="M25" s="163">
        <v>96168.6</v>
      </c>
      <c r="N25" s="163">
        <v>90595.4</v>
      </c>
      <c r="O25" s="163">
        <v>87154.4</v>
      </c>
      <c r="P25" s="163">
        <v>79706.7</v>
      </c>
      <c r="Q25" s="163">
        <v>74015.399999999994</v>
      </c>
      <c r="R25" s="163">
        <v>67921.600000000006</v>
      </c>
      <c r="S25" s="163">
        <v>66504.5</v>
      </c>
      <c r="T25" s="163">
        <v>66849.600000000006</v>
      </c>
      <c r="U25" s="163">
        <v>67458.3</v>
      </c>
      <c r="V25" s="163">
        <v>68209.399999999994</v>
      </c>
      <c r="W25" s="163">
        <v>70241.399999999994</v>
      </c>
      <c r="X25" s="163">
        <v>65962.899999999994</v>
      </c>
      <c r="Y25" s="163">
        <v>80379.600000000006</v>
      </c>
      <c r="Z25" s="163">
        <v>93726.9</v>
      </c>
      <c r="AA25" s="163">
        <v>104351.3</v>
      </c>
      <c r="AB25" s="163">
        <v>99837.8</v>
      </c>
      <c r="AC25" s="163">
        <v>102263.8</v>
      </c>
    </row>
    <row r="26" spans="2:29" x14ac:dyDescent="0.25">
      <c r="B26" s="160" t="s">
        <v>174</v>
      </c>
      <c r="C26" s="161">
        <v>818.4</v>
      </c>
      <c r="D26" s="161">
        <v>830.8</v>
      </c>
      <c r="E26" s="161">
        <v>928.9</v>
      </c>
      <c r="F26" s="161">
        <v>1022.8</v>
      </c>
      <c r="G26" s="161">
        <v>1181.0999999999999</v>
      </c>
      <c r="H26" s="161">
        <v>1335.3</v>
      </c>
      <c r="I26" s="161">
        <v>1448.8</v>
      </c>
      <c r="J26" s="161">
        <v>1573.2</v>
      </c>
      <c r="K26" s="162">
        <v>1704</v>
      </c>
      <c r="L26" s="161">
        <v>1649.5</v>
      </c>
      <c r="M26" s="161">
        <v>1355.7</v>
      </c>
      <c r="N26" s="161">
        <v>1251.3</v>
      </c>
      <c r="O26" s="161">
        <v>1162.7</v>
      </c>
      <c r="P26" s="161">
        <v>985.5</v>
      </c>
      <c r="Q26" s="161">
        <v>793.5</v>
      </c>
      <c r="R26" s="161">
        <v>687.6</v>
      </c>
      <c r="S26" s="161">
        <v>660.5</v>
      </c>
      <c r="T26" s="161">
        <v>796.5</v>
      </c>
      <c r="U26" s="161">
        <v>965.6</v>
      </c>
      <c r="V26" s="161">
        <v>1137.4000000000001</v>
      </c>
      <c r="W26" s="161">
        <v>1300.4000000000001</v>
      </c>
      <c r="X26" s="161">
        <v>1229.0999999999999</v>
      </c>
      <c r="Y26" s="161">
        <v>1243.3</v>
      </c>
      <c r="Z26" s="161">
        <v>1164.5</v>
      </c>
      <c r="AA26" s="161">
        <v>1343.5</v>
      </c>
      <c r="AB26" s="161">
        <v>1414.2</v>
      </c>
      <c r="AC26" s="161">
        <v>1477.8</v>
      </c>
    </row>
    <row r="27" spans="2:29" x14ac:dyDescent="0.25">
      <c r="B27" s="160" t="s">
        <v>175</v>
      </c>
      <c r="C27" s="163">
        <v>924.1</v>
      </c>
      <c r="D27" s="163">
        <v>1009.5</v>
      </c>
      <c r="E27" s="163">
        <v>1017.7</v>
      </c>
      <c r="F27" s="163">
        <v>1166.5999999999999</v>
      </c>
      <c r="G27" s="163">
        <v>1296.3</v>
      </c>
      <c r="H27" s="163">
        <v>1486.9</v>
      </c>
      <c r="I27" s="163">
        <v>1704.9</v>
      </c>
      <c r="J27" s="163">
        <v>2268.6</v>
      </c>
      <c r="K27" s="163">
        <v>2672.1</v>
      </c>
      <c r="L27" s="163">
        <v>2608.1</v>
      </c>
      <c r="M27" s="163">
        <v>1627.6</v>
      </c>
      <c r="N27" s="163">
        <v>1024.2</v>
      </c>
      <c r="O27" s="163">
        <v>1256.7</v>
      </c>
      <c r="P27" s="163">
        <v>1400.5</v>
      </c>
      <c r="Q27" s="163">
        <v>1455.1</v>
      </c>
      <c r="R27" s="163">
        <v>1511.4</v>
      </c>
      <c r="S27" s="163">
        <v>1511.8</v>
      </c>
      <c r="T27" s="163">
        <v>1357.9</v>
      </c>
      <c r="U27" s="163">
        <v>1567.4</v>
      </c>
      <c r="V27" s="163">
        <v>1761.6</v>
      </c>
      <c r="W27" s="163">
        <v>1784.1</v>
      </c>
      <c r="X27" s="164">
        <v>1681</v>
      </c>
      <c r="Y27" s="163">
        <v>1451.3</v>
      </c>
      <c r="Z27" s="163">
        <v>1387.2</v>
      </c>
      <c r="AA27" s="163">
        <v>1482.4</v>
      </c>
      <c r="AB27" s="163">
        <v>1397.1</v>
      </c>
      <c r="AC27" s="163">
        <v>1522.5</v>
      </c>
    </row>
    <row r="28" spans="2:29" x14ac:dyDescent="0.25">
      <c r="B28" s="160" t="s">
        <v>176</v>
      </c>
      <c r="C28" s="161">
        <v>1315.8</v>
      </c>
      <c r="D28" s="161">
        <v>1126.5</v>
      </c>
      <c r="E28" s="161">
        <v>1229.2</v>
      </c>
      <c r="F28" s="161">
        <v>1420.4</v>
      </c>
      <c r="G28" s="161">
        <v>1756.6</v>
      </c>
      <c r="H28" s="161">
        <v>1973.8</v>
      </c>
      <c r="I28" s="161">
        <v>2314.3000000000002</v>
      </c>
      <c r="J28" s="161">
        <v>2963.9</v>
      </c>
      <c r="K28" s="161">
        <v>3787.8</v>
      </c>
      <c r="L28" s="161">
        <v>3862.8</v>
      </c>
      <c r="M28" s="161">
        <v>2099.6999999999998</v>
      </c>
      <c r="N28" s="162">
        <v>1991</v>
      </c>
      <c r="O28" s="161">
        <v>2394.8000000000002</v>
      </c>
      <c r="P28" s="161">
        <v>2299.1999999999998</v>
      </c>
      <c r="Q28" s="161">
        <v>2492.1999999999998</v>
      </c>
      <c r="R28" s="161">
        <v>2822.4</v>
      </c>
      <c r="S28" s="161">
        <v>2818.4</v>
      </c>
      <c r="T28" s="161">
        <v>2618.1999999999998</v>
      </c>
      <c r="U28" s="161">
        <v>2756.4</v>
      </c>
      <c r="V28" s="161">
        <v>3043.6</v>
      </c>
      <c r="W28" s="161">
        <v>3280.6</v>
      </c>
      <c r="X28" s="162">
        <v>3277</v>
      </c>
      <c r="Y28" s="161">
        <v>3384.5</v>
      </c>
      <c r="Z28" s="161">
        <v>3388.8</v>
      </c>
      <c r="AA28" s="161">
        <v>3753.4</v>
      </c>
      <c r="AB28" s="162">
        <v>3920</v>
      </c>
      <c r="AC28" s="161">
        <v>3995.7</v>
      </c>
    </row>
    <row r="29" spans="2:29" x14ac:dyDescent="0.25">
      <c r="B29" s="160" t="s">
        <v>59</v>
      </c>
      <c r="C29" s="163">
        <v>2082.1999999999998</v>
      </c>
      <c r="D29" s="163">
        <v>2112.6</v>
      </c>
      <c r="E29" s="164">
        <v>2094</v>
      </c>
      <c r="F29" s="163">
        <v>2205.6</v>
      </c>
      <c r="G29" s="163">
        <v>2260.5</v>
      </c>
      <c r="H29" s="163">
        <v>2351.1</v>
      </c>
      <c r="I29" s="163">
        <v>2309.5</v>
      </c>
      <c r="J29" s="163">
        <v>2487.6999999999998</v>
      </c>
      <c r="K29" s="164">
        <v>2928</v>
      </c>
      <c r="L29" s="163">
        <v>2838.5</v>
      </c>
      <c r="M29" s="163">
        <v>2680.1</v>
      </c>
      <c r="N29" s="163">
        <v>2818.5</v>
      </c>
      <c r="O29" s="164">
        <v>2781</v>
      </c>
      <c r="P29" s="163">
        <v>2845.5</v>
      </c>
      <c r="Q29" s="163">
        <v>2855.4</v>
      </c>
      <c r="R29" s="163">
        <v>2998.8</v>
      </c>
      <c r="S29" s="163">
        <v>3057.5</v>
      </c>
      <c r="T29" s="163">
        <v>3249.7</v>
      </c>
      <c r="U29" s="163">
        <v>3197.4</v>
      </c>
      <c r="V29" s="164">
        <v>3250</v>
      </c>
      <c r="W29" s="164">
        <v>3550</v>
      </c>
      <c r="X29" s="163">
        <v>3327.1</v>
      </c>
      <c r="Y29" s="163">
        <v>3157.2</v>
      </c>
      <c r="Z29" s="163">
        <v>2337.3000000000002</v>
      </c>
      <c r="AA29" s="163">
        <v>2149.1999999999998</v>
      </c>
      <c r="AB29" s="163">
        <v>2423.4</v>
      </c>
      <c r="AC29" s="163">
        <v>2393.9</v>
      </c>
    </row>
    <row r="30" spans="2:29" x14ac:dyDescent="0.25">
      <c r="B30" s="160" t="s">
        <v>177</v>
      </c>
      <c r="C30" s="161">
        <v>4419.8999999999996</v>
      </c>
      <c r="D30" s="161">
        <v>4882.2</v>
      </c>
      <c r="E30" s="161">
        <v>5243.7</v>
      </c>
      <c r="F30" s="161">
        <v>5946.5</v>
      </c>
      <c r="G30" s="161">
        <v>5927.5</v>
      </c>
      <c r="H30" s="161">
        <v>6009.9</v>
      </c>
      <c r="I30" s="161">
        <v>6671.3</v>
      </c>
      <c r="J30" s="161">
        <v>6409.1</v>
      </c>
      <c r="K30" s="161">
        <v>5844.8</v>
      </c>
      <c r="L30" s="161">
        <v>5264.4</v>
      </c>
      <c r="M30" s="161">
        <v>5060.8</v>
      </c>
      <c r="N30" s="161">
        <v>4528.8999999999996</v>
      </c>
      <c r="O30" s="161">
        <v>4629.2</v>
      </c>
      <c r="P30" s="161">
        <v>4402.3999999999996</v>
      </c>
      <c r="Q30" s="161">
        <v>4696.3</v>
      </c>
      <c r="R30" s="161">
        <v>5097.1000000000004</v>
      </c>
      <c r="S30" s="161">
        <v>5423.4</v>
      </c>
      <c r="T30" s="161">
        <v>4614.3</v>
      </c>
      <c r="U30" s="161">
        <v>5596.2</v>
      </c>
      <c r="V30" s="161">
        <v>6428.5</v>
      </c>
      <c r="W30" s="161">
        <v>7358.5</v>
      </c>
      <c r="X30" s="162">
        <v>6698</v>
      </c>
      <c r="Y30" s="161">
        <v>7363.8</v>
      </c>
      <c r="Z30" s="161">
        <v>7589.3</v>
      </c>
      <c r="AA30" s="161">
        <v>6952.1</v>
      </c>
      <c r="AB30" s="161">
        <v>6902.3</v>
      </c>
      <c r="AC30" s="161">
        <v>7108.4</v>
      </c>
    </row>
    <row r="31" spans="2:29" x14ac:dyDescent="0.25">
      <c r="B31" s="160" t="s">
        <v>178</v>
      </c>
      <c r="C31" s="165" t="s">
        <v>132</v>
      </c>
      <c r="D31" s="163">
        <v>368.4</v>
      </c>
      <c r="E31" s="163">
        <v>383.7</v>
      </c>
      <c r="F31" s="163">
        <v>469.5</v>
      </c>
      <c r="G31" s="163">
        <v>513.5</v>
      </c>
      <c r="H31" s="163">
        <v>498.3</v>
      </c>
      <c r="I31" s="163">
        <v>479.2</v>
      </c>
      <c r="J31" s="163">
        <v>413.9</v>
      </c>
      <c r="K31" s="163">
        <v>318.60000000000002</v>
      </c>
      <c r="L31" s="163">
        <v>336.8</v>
      </c>
      <c r="M31" s="163">
        <v>319.8</v>
      </c>
      <c r="N31" s="163">
        <v>369.6</v>
      </c>
      <c r="O31" s="163">
        <v>362.2</v>
      </c>
      <c r="P31" s="163">
        <v>352.5</v>
      </c>
      <c r="Q31" s="163">
        <v>366.3</v>
      </c>
      <c r="R31" s="163">
        <v>356.8</v>
      </c>
      <c r="S31" s="163">
        <v>400.2</v>
      </c>
      <c r="T31" s="163">
        <v>410.5</v>
      </c>
      <c r="U31" s="163">
        <v>474.9</v>
      </c>
      <c r="V31" s="164">
        <v>527</v>
      </c>
      <c r="W31" s="163">
        <v>652.79999999999995</v>
      </c>
      <c r="X31" s="163">
        <v>608.5</v>
      </c>
      <c r="Y31" s="163">
        <v>617.20000000000005</v>
      </c>
      <c r="Z31" s="163">
        <v>550.70000000000005</v>
      </c>
      <c r="AA31" s="163">
        <v>589.6</v>
      </c>
      <c r="AB31" s="164">
        <v>613</v>
      </c>
      <c r="AC31" s="163">
        <v>623.4</v>
      </c>
    </row>
    <row r="32" spans="2:29" x14ac:dyDescent="0.25">
      <c r="B32" s="160" t="s">
        <v>179</v>
      </c>
      <c r="C32" s="161">
        <v>32815.5</v>
      </c>
      <c r="D32" s="161">
        <v>33569.599999999999</v>
      </c>
      <c r="E32" s="161">
        <v>34088.400000000001</v>
      </c>
      <c r="F32" s="161">
        <v>33419.5</v>
      </c>
      <c r="G32" s="161">
        <v>31878.5</v>
      </c>
      <c r="H32" s="161">
        <v>31401.3</v>
      </c>
      <c r="I32" s="161">
        <v>32692.6</v>
      </c>
      <c r="J32" s="161">
        <v>33661.5</v>
      </c>
      <c r="K32" s="161">
        <v>36004.1</v>
      </c>
      <c r="L32" s="161">
        <v>37403.800000000003</v>
      </c>
      <c r="M32" s="161">
        <v>35682.699999999997</v>
      </c>
      <c r="N32" s="161">
        <v>31505.8</v>
      </c>
      <c r="O32" s="161">
        <v>31776.9</v>
      </c>
      <c r="P32" s="161">
        <v>29087.8</v>
      </c>
      <c r="Q32" s="162">
        <v>27269</v>
      </c>
      <c r="R32" s="161">
        <v>27970.799999999999</v>
      </c>
      <c r="S32" s="161">
        <v>29661.8</v>
      </c>
      <c r="T32" s="161">
        <v>32556.1</v>
      </c>
      <c r="U32" s="162">
        <v>34979</v>
      </c>
      <c r="V32" s="161">
        <v>36739.699999999997</v>
      </c>
      <c r="W32" s="161">
        <v>38965.1</v>
      </c>
      <c r="X32" s="162">
        <v>38666</v>
      </c>
      <c r="Y32" s="161">
        <v>40008.6</v>
      </c>
      <c r="Z32" s="161">
        <v>42531.1</v>
      </c>
      <c r="AA32" s="161">
        <v>43777.9</v>
      </c>
      <c r="AB32" s="162">
        <v>42625</v>
      </c>
      <c r="AC32" s="161">
        <v>43124.5</v>
      </c>
    </row>
    <row r="33" spans="2:29" s="58" customFormat="1" x14ac:dyDescent="0.25">
      <c r="B33" s="160" t="s">
        <v>180</v>
      </c>
      <c r="C33" s="163">
        <v>27810.3</v>
      </c>
      <c r="D33" s="163">
        <v>27826.7</v>
      </c>
      <c r="E33" s="163">
        <v>26773.9</v>
      </c>
      <c r="F33" s="163">
        <v>26640.7</v>
      </c>
      <c r="G33" s="164">
        <v>28185</v>
      </c>
      <c r="H33" s="163">
        <v>28646.7</v>
      </c>
      <c r="I33" s="164">
        <v>28740</v>
      </c>
      <c r="J33" s="163">
        <v>28211.1</v>
      </c>
      <c r="K33" s="163">
        <v>29334.6</v>
      </c>
      <c r="L33" s="163">
        <v>29401.200000000001</v>
      </c>
      <c r="M33" s="163">
        <v>26971.1</v>
      </c>
      <c r="N33" s="163">
        <v>25483.5</v>
      </c>
      <c r="O33" s="163">
        <v>24692.6</v>
      </c>
      <c r="P33" s="163">
        <v>24804.3</v>
      </c>
      <c r="Q33" s="163">
        <v>24638.400000000001</v>
      </c>
      <c r="R33" s="163">
        <v>24092.799999999999</v>
      </c>
      <c r="S33" s="163">
        <v>23657.7</v>
      </c>
      <c r="T33" s="163">
        <v>23681.5</v>
      </c>
      <c r="U33" s="163">
        <v>24378.799999999999</v>
      </c>
      <c r="V33" s="164">
        <v>24698</v>
      </c>
      <c r="W33" s="163">
        <v>24338.6</v>
      </c>
      <c r="X33" s="163">
        <v>23778.799999999999</v>
      </c>
      <c r="Y33" s="163">
        <v>22582.3</v>
      </c>
      <c r="Z33" s="163">
        <v>20829.099999999999</v>
      </c>
      <c r="AA33" s="163">
        <v>20058.400000000001</v>
      </c>
      <c r="AB33" s="163">
        <v>19220.3</v>
      </c>
      <c r="AC33" s="163">
        <v>18655.099999999999</v>
      </c>
    </row>
    <row r="34" spans="2:29" x14ac:dyDescent="0.25">
      <c r="B34" s="160" t="s">
        <v>181</v>
      </c>
      <c r="C34" s="161">
        <v>26332.2</v>
      </c>
      <c r="D34" s="161">
        <v>24475.599999999999</v>
      </c>
      <c r="E34" s="161">
        <v>24529.599999999999</v>
      </c>
      <c r="F34" s="161">
        <v>22951.599999999999</v>
      </c>
      <c r="G34" s="162">
        <v>22350</v>
      </c>
      <c r="H34" s="162">
        <v>22659</v>
      </c>
      <c r="I34" s="161">
        <v>22981.8</v>
      </c>
      <c r="J34" s="161">
        <v>25007.4</v>
      </c>
      <c r="K34" s="161">
        <v>25858.7</v>
      </c>
      <c r="L34" s="161">
        <v>24624.6</v>
      </c>
      <c r="M34" s="161">
        <v>28179.4</v>
      </c>
      <c r="N34" s="161">
        <v>28833.9</v>
      </c>
      <c r="O34" s="162">
        <v>34847</v>
      </c>
      <c r="P34" s="161">
        <v>32854.6</v>
      </c>
      <c r="Q34" s="161">
        <v>31425.200000000001</v>
      </c>
      <c r="R34" s="161">
        <v>34223.9</v>
      </c>
      <c r="S34" s="161">
        <v>37833.699999999997</v>
      </c>
      <c r="T34" s="162">
        <v>36199</v>
      </c>
      <c r="U34" s="161">
        <v>36043.199999999997</v>
      </c>
      <c r="V34" s="161">
        <v>40500.1</v>
      </c>
      <c r="W34" s="161">
        <v>40826.699999999997</v>
      </c>
      <c r="X34" s="161">
        <v>37861.4</v>
      </c>
      <c r="Y34" s="161">
        <v>40826.199999999997</v>
      </c>
      <c r="Z34" s="161">
        <v>41787.800000000003</v>
      </c>
      <c r="AA34" s="161">
        <v>41837.9</v>
      </c>
      <c r="AB34" s="161">
        <v>39423.800000000003</v>
      </c>
      <c r="AC34" s="161">
        <v>40108.699999999997</v>
      </c>
    </row>
    <row r="35" spans="2:29" x14ac:dyDescent="0.25">
      <c r="B35" s="160" t="s">
        <v>65</v>
      </c>
      <c r="C35" s="163">
        <v>14324.2</v>
      </c>
      <c r="D35" s="163">
        <v>15266.6</v>
      </c>
      <c r="E35" s="163">
        <v>15648.1</v>
      </c>
      <c r="F35" s="163">
        <v>14969.8</v>
      </c>
      <c r="G35" s="163">
        <v>13782.8</v>
      </c>
      <c r="H35" s="163">
        <v>13786.3</v>
      </c>
      <c r="I35" s="163">
        <v>13285.6</v>
      </c>
      <c r="J35" s="163">
        <v>12972.8</v>
      </c>
      <c r="K35" s="163">
        <v>13209.4</v>
      </c>
      <c r="L35" s="164">
        <v>12631</v>
      </c>
      <c r="M35" s="163">
        <v>11241.9</v>
      </c>
      <c r="N35" s="163">
        <v>10508.5</v>
      </c>
      <c r="O35" s="163">
        <v>9828.6</v>
      </c>
      <c r="P35" s="163">
        <v>8315.2999999999993</v>
      </c>
      <c r="Q35" s="163">
        <v>7767.5</v>
      </c>
      <c r="R35" s="163">
        <v>7125.2</v>
      </c>
      <c r="S35" s="163">
        <v>7122.9</v>
      </c>
      <c r="T35" s="163">
        <v>7255.1</v>
      </c>
      <c r="U35" s="163">
        <v>7685.3</v>
      </c>
      <c r="V35" s="163">
        <v>7994.3</v>
      </c>
      <c r="W35" s="163">
        <v>8346.9</v>
      </c>
      <c r="X35" s="163">
        <v>8352.2000000000007</v>
      </c>
      <c r="Y35" s="163">
        <v>8900.2000000000007</v>
      </c>
      <c r="Z35" s="163">
        <v>9131.7000000000007</v>
      </c>
      <c r="AA35" s="163">
        <v>9771.6</v>
      </c>
      <c r="AB35" s="163">
        <v>10007.5</v>
      </c>
      <c r="AC35" s="164">
        <v>10167</v>
      </c>
    </row>
    <row r="36" spans="2:29" x14ac:dyDescent="0.25">
      <c r="B36" s="160" t="s">
        <v>182</v>
      </c>
      <c r="C36" s="162">
        <v>6309</v>
      </c>
      <c r="D36" s="161">
        <v>6572.8</v>
      </c>
      <c r="E36" s="161">
        <v>7250.2</v>
      </c>
      <c r="F36" s="161">
        <v>7945.7</v>
      </c>
      <c r="G36" s="161">
        <v>8420.7000000000007</v>
      </c>
      <c r="H36" s="161">
        <v>9192.1</v>
      </c>
      <c r="I36" s="161">
        <v>10226.6</v>
      </c>
      <c r="J36" s="161">
        <v>12553.4</v>
      </c>
      <c r="K36" s="161">
        <v>16168.4</v>
      </c>
      <c r="L36" s="161">
        <v>21218.9</v>
      </c>
      <c r="M36" s="161">
        <v>19089.5</v>
      </c>
      <c r="N36" s="161">
        <v>15425.3</v>
      </c>
      <c r="O36" s="161">
        <v>11328.5</v>
      </c>
      <c r="P36" s="162">
        <v>11102</v>
      </c>
      <c r="Q36" s="161">
        <v>11884.6</v>
      </c>
      <c r="R36" s="161">
        <v>12600.7</v>
      </c>
      <c r="S36" s="162">
        <v>13260</v>
      </c>
      <c r="T36" s="161">
        <v>14315.5</v>
      </c>
      <c r="U36" s="161">
        <v>13992.2</v>
      </c>
      <c r="V36" s="161">
        <v>13170.1</v>
      </c>
      <c r="W36" s="161">
        <v>13963.5</v>
      </c>
      <c r="X36" s="161">
        <v>14262.6</v>
      </c>
      <c r="Y36" s="161">
        <v>14637.4</v>
      </c>
      <c r="Z36" s="161">
        <v>14605.3</v>
      </c>
      <c r="AA36" s="161">
        <v>16437.400000000001</v>
      </c>
      <c r="AB36" s="161">
        <v>15985.4</v>
      </c>
      <c r="AC36" s="161">
        <v>17098.400000000001</v>
      </c>
    </row>
    <row r="37" spans="2:29" x14ac:dyDescent="0.25">
      <c r="B37" s="160" t="s">
        <v>183</v>
      </c>
      <c r="C37" s="163">
        <v>2302.8000000000002</v>
      </c>
      <c r="D37" s="163">
        <v>2246.3000000000002</v>
      </c>
      <c r="E37" s="163">
        <v>2151.6</v>
      </c>
      <c r="F37" s="163">
        <v>2140.6</v>
      </c>
      <c r="G37" s="163">
        <v>2264.3000000000002</v>
      </c>
      <c r="H37" s="163">
        <v>2271.6</v>
      </c>
      <c r="I37" s="163">
        <v>2349.1</v>
      </c>
      <c r="J37" s="163">
        <v>2753.1</v>
      </c>
      <c r="K37" s="163">
        <v>3278.2</v>
      </c>
      <c r="L37" s="164">
        <v>3435</v>
      </c>
      <c r="M37" s="163">
        <v>2966.7</v>
      </c>
      <c r="N37" s="163">
        <v>2452.5</v>
      </c>
      <c r="O37" s="163">
        <v>2226.5</v>
      </c>
      <c r="P37" s="163">
        <v>2042.6</v>
      </c>
      <c r="Q37" s="163">
        <v>1862.1</v>
      </c>
      <c r="R37" s="163">
        <v>2050.9</v>
      </c>
      <c r="S37" s="163">
        <v>1980.6</v>
      </c>
      <c r="T37" s="163">
        <v>1909.4</v>
      </c>
      <c r="U37" s="163">
        <v>2079.8000000000002</v>
      </c>
      <c r="V37" s="163">
        <v>2270.3000000000002</v>
      </c>
      <c r="W37" s="163">
        <v>2455.5</v>
      </c>
      <c r="X37" s="163">
        <v>2451.5</v>
      </c>
      <c r="Y37" s="163">
        <v>2602.9</v>
      </c>
      <c r="Z37" s="163">
        <v>2642.3</v>
      </c>
      <c r="AA37" s="163">
        <v>2953.1</v>
      </c>
      <c r="AB37" s="163">
        <v>2842.9</v>
      </c>
      <c r="AC37" s="163">
        <v>3049.5</v>
      </c>
    </row>
    <row r="38" spans="2:29" x14ac:dyDescent="0.25">
      <c r="B38" s="160" t="s">
        <v>184</v>
      </c>
      <c r="C38" s="161">
        <v>3532.5</v>
      </c>
      <c r="D38" s="161">
        <v>3635.3</v>
      </c>
      <c r="E38" s="161">
        <v>3649.8</v>
      </c>
      <c r="F38" s="161">
        <v>4245.7</v>
      </c>
      <c r="G38" s="161">
        <v>4251.2</v>
      </c>
      <c r="H38" s="161">
        <v>4628.5</v>
      </c>
      <c r="I38" s="161">
        <v>4888.3999999999996</v>
      </c>
      <c r="J38" s="161">
        <v>5741.4</v>
      </c>
      <c r="K38" s="161">
        <v>6286.2</v>
      </c>
      <c r="L38" s="161">
        <v>7688.4</v>
      </c>
      <c r="M38" s="161">
        <v>7555.1</v>
      </c>
      <c r="N38" s="162">
        <v>7165</v>
      </c>
      <c r="O38" s="161">
        <v>6959.3</v>
      </c>
      <c r="P38" s="161">
        <v>7474.4</v>
      </c>
      <c r="Q38" s="161">
        <v>6414.3</v>
      </c>
      <c r="R38" s="161">
        <v>6685.6</v>
      </c>
      <c r="S38" s="161">
        <v>6991.6</v>
      </c>
      <c r="T38" s="162">
        <v>6937</v>
      </c>
      <c r="U38" s="161">
        <v>7420.9</v>
      </c>
      <c r="V38" s="162">
        <v>7420</v>
      </c>
      <c r="W38" s="161">
        <v>6569.9</v>
      </c>
      <c r="X38" s="161">
        <v>6595.4</v>
      </c>
      <c r="Y38" s="161">
        <v>7775.5</v>
      </c>
      <c r="Z38" s="161">
        <v>7232.6</v>
      </c>
      <c r="AA38" s="161">
        <v>7170.3</v>
      </c>
      <c r="AB38" s="161">
        <v>7039.4</v>
      </c>
      <c r="AC38" s="161">
        <v>6978.2</v>
      </c>
    </row>
    <row r="39" spans="2:29" x14ac:dyDescent="0.25">
      <c r="B39" s="160" t="s">
        <v>185</v>
      </c>
      <c r="C39" s="163">
        <v>13884.2</v>
      </c>
      <c r="D39" s="163">
        <v>13959.8</v>
      </c>
      <c r="E39" s="163">
        <v>12813.4</v>
      </c>
      <c r="F39" s="163">
        <v>12993.2</v>
      </c>
      <c r="G39" s="164">
        <v>13737</v>
      </c>
      <c r="H39" s="164">
        <v>14546</v>
      </c>
      <c r="I39" s="163">
        <v>15265.1</v>
      </c>
      <c r="J39" s="163">
        <v>15734.1</v>
      </c>
      <c r="K39" s="163">
        <v>16312.5</v>
      </c>
      <c r="L39" s="164">
        <v>15923</v>
      </c>
      <c r="M39" s="163">
        <v>14681.5</v>
      </c>
      <c r="N39" s="163">
        <v>16365.9</v>
      </c>
      <c r="O39" s="163">
        <v>16526.099999999999</v>
      </c>
      <c r="P39" s="164">
        <v>15497</v>
      </c>
      <c r="Q39" s="163">
        <v>15124.4</v>
      </c>
      <c r="R39" s="163">
        <v>14552.5</v>
      </c>
      <c r="S39" s="163">
        <v>14944.6</v>
      </c>
      <c r="T39" s="163">
        <v>15495.7</v>
      </c>
      <c r="U39" s="163">
        <v>16135.3</v>
      </c>
      <c r="V39" s="163">
        <v>16373.7</v>
      </c>
      <c r="W39" s="163">
        <v>15567.3</v>
      </c>
      <c r="X39" s="164">
        <v>15368</v>
      </c>
      <c r="Y39" s="163">
        <v>15352.4</v>
      </c>
      <c r="Z39" s="163">
        <v>15305.5</v>
      </c>
      <c r="AA39" s="163">
        <v>13585.9</v>
      </c>
      <c r="AB39" s="163">
        <v>12676.6</v>
      </c>
      <c r="AC39" s="163">
        <v>12491.6</v>
      </c>
    </row>
    <row r="40" spans="2:29" x14ac:dyDescent="0.25">
      <c r="B40" s="160" t="s">
        <v>186</v>
      </c>
      <c r="C40" s="161">
        <v>18656.2</v>
      </c>
      <c r="D40" s="161">
        <v>19091.2</v>
      </c>
      <c r="E40" s="161">
        <v>20131.099999999999</v>
      </c>
      <c r="F40" s="161">
        <v>20548.3</v>
      </c>
      <c r="G40" s="161">
        <v>20539.7</v>
      </c>
      <c r="H40" s="161">
        <v>21679.9</v>
      </c>
      <c r="I40" s="161">
        <v>22016.1</v>
      </c>
      <c r="J40" s="161">
        <v>24296.1</v>
      </c>
      <c r="K40" s="161">
        <v>25855.1</v>
      </c>
      <c r="L40" s="161">
        <v>23747.9</v>
      </c>
      <c r="M40" s="161">
        <v>24138.3</v>
      </c>
      <c r="N40" s="161">
        <v>23866.400000000001</v>
      </c>
      <c r="O40" s="161">
        <v>24680.2</v>
      </c>
      <c r="P40" s="161">
        <v>24591.1</v>
      </c>
      <c r="Q40" s="161">
        <v>23602.7</v>
      </c>
      <c r="R40" s="161">
        <v>24329.7</v>
      </c>
      <c r="S40" s="161">
        <v>25948.5</v>
      </c>
      <c r="T40" s="161">
        <v>25432.400000000001</v>
      </c>
      <c r="U40" s="161">
        <v>26530.9</v>
      </c>
      <c r="V40" s="161">
        <v>27652.6</v>
      </c>
      <c r="W40" s="161">
        <v>28559.9</v>
      </c>
      <c r="X40" s="161">
        <v>28247.5</v>
      </c>
      <c r="Y40" s="161">
        <v>28659.1</v>
      </c>
      <c r="Z40" s="161">
        <v>29582.3</v>
      </c>
      <c r="AA40" s="161">
        <v>29424.400000000001</v>
      </c>
      <c r="AB40" s="161">
        <v>28252.1</v>
      </c>
      <c r="AC40" s="161">
        <v>27640.400000000001</v>
      </c>
    </row>
    <row r="41" spans="2:29" x14ac:dyDescent="0.25">
      <c r="B41" s="160" t="s">
        <v>187</v>
      </c>
      <c r="C41" s="163">
        <v>937.3</v>
      </c>
      <c r="D41" s="163">
        <v>1063.3</v>
      </c>
      <c r="E41" s="164">
        <v>1057</v>
      </c>
      <c r="F41" s="163">
        <v>984.9</v>
      </c>
      <c r="G41" s="163">
        <v>1018.8</v>
      </c>
      <c r="H41" s="163">
        <v>1220.4000000000001</v>
      </c>
      <c r="I41" s="163">
        <v>1525.3</v>
      </c>
      <c r="J41" s="163">
        <v>1723.8</v>
      </c>
      <c r="K41" s="163">
        <v>1843.2</v>
      </c>
      <c r="L41" s="164">
        <v>1514</v>
      </c>
      <c r="M41" s="163">
        <v>866.4</v>
      </c>
      <c r="N41" s="163">
        <v>773.7</v>
      </c>
      <c r="O41" s="163">
        <v>741.9</v>
      </c>
      <c r="P41" s="163">
        <v>739.6</v>
      </c>
      <c r="Q41" s="163">
        <v>807.1</v>
      </c>
      <c r="R41" s="163">
        <v>875.9</v>
      </c>
      <c r="S41" s="164">
        <v>980</v>
      </c>
      <c r="T41" s="163">
        <v>1244.2</v>
      </c>
      <c r="U41" s="163">
        <v>1378.1</v>
      </c>
      <c r="V41" s="164">
        <v>1444</v>
      </c>
      <c r="W41" s="164">
        <v>1409</v>
      </c>
      <c r="X41" s="163">
        <v>1337.6</v>
      </c>
      <c r="Y41" s="163">
        <v>1292.4000000000001</v>
      </c>
      <c r="Z41" s="163">
        <v>1461.6</v>
      </c>
      <c r="AA41" s="163">
        <v>1670.2</v>
      </c>
      <c r="AB41" s="163">
        <v>1738.5</v>
      </c>
      <c r="AC41" s="163">
        <v>1746.7</v>
      </c>
    </row>
    <row r="42" spans="2:29" x14ac:dyDescent="0.25">
      <c r="B42" s="160" t="s">
        <v>188</v>
      </c>
      <c r="C42" s="161">
        <v>12793.5</v>
      </c>
      <c r="D42" s="161">
        <v>12898.6</v>
      </c>
      <c r="E42" s="161">
        <v>12686.1</v>
      </c>
      <c r="F42" s="161">
        <v>12897.6</v>
      </c>
      <c r="G42" s="161">
        <v>13394.2</v>
      </c>
      <c r="H42" s="161">
        <v>13848.3</v>
      </c>
      <c r="I42" s="161">
        <v>14423.5</v>
      </c>
      <c r="J42" s="161">
        <v>15519.8</v>
      </c>
      <c r="K42" s="161">
        <v>17135.7</v>
      </c>
      <c r="L42" s="161">
        <v>17368.2</v>
      </c>
      <c r="M42" s="161">
        <v>16084.8</v>
      </c>
      <c r="N42" s="161">
        <v>15704.7</v>
      </c>
      <c r="O42" s="161">
        <v>16095.1</v>
      </c>
      <c r="P42" s="161">
        <v>17210.3</v>
      </c>
      <c r="Q42" s="161">
        <v>17503.7</v>
      </c>
      <c r="R42" s="161">
        <v>17807.5</v>
      </c>
      <c r="S42" s="161">
        <v>18113.7</v>
      </c>
      <c r="T42" s="161">
        <v>18794.8</v>
      </c>
      <c r="U42" s="162">
        <v>19394</v>
      </c>
      <c r="V42" s="161">
        <v>19646.599999999999</v>
      </c>
      <c r="W42" s="161">
        <v>20400.7</v>
      </c>
      <c r="X42" s="161">
        <v>19699.7</v>
      </c>
      <c r="Y42" s="161">
        <v>20166.5</v>
      </c>
      <c r="Z42" s="161">
        <v>20795.599999999999</v>
      </c>
      <c r="AA42" s="161">
        <v>20215.900000000001</v>
      </c>
      <c r="AB42" s="161">
        <v>19482.3</v>
      </c>
      <c r="AC42" s="162">
        <v>19071</v>
      </c>
    </row>
    <row r="43" spans="2:29" x14ac:dyDescent="0.25">
      <c r="B43" s="160" t="s">
        <v>189</v>
      </c>
      <c r="C43" s="163">
        <v>26197.599999999999</v>
      </c>
      <c r="D43" s="163">
        <v>25960.6</v>
      </c>
      <c r="E43" s="163">
        <v>25820.9</v>
      </c>
      <c r="F43" s="163">
        <v>26995.200000000001</v>
      </c>
      <c r="G43" s="163">
        <v>27491.200000000001</v>
      </c>
      <c r="H43" s="164">
        <v>27057</v>
      </c>
      <c r="I43" s="164">
        <v>27736</v>
      </c>
      <c r="J43" s="163">
        <v>27126.3</v>
      </c>
      <c r="K43" s="163">
        <v>26452.9</v>
      </c>
      <c r="L43" s="163">
        <v>26771.599999999999</v>
      </c>
      <c r="M43" s="163">
        <v>27208.9</v>
      </c>
      <c r="N43" s="163">
        <v>29084.9</v>
      </c>
      <c r="O43" s="163">
        <v>29284.2</v>
      </c>
      <c r="P43" s="163">
        <v>29674.400000000001</v>
      </c>
      <c r="Q43" s="163">
        <v>30228.9</v>
      </c>
      <c r="R43" s="163">
        <v>30719.3</v>
      </c>
      <c r="S43" s="163">
        <v>30265.4</v>
      </c>
      <c r="T43" s="163">
        <v>30568.2</v>
      </c>
      <c r="U43" s="163">
        <v>30774.3</v>
      </c>
      <c r="V43" s="163">
        <v>31877.4</v>
      </c>
      <c r="W43" s="163">
        <v>32062.799999999999</v>
      </c>
      <c r="X43" s="163">
        <v>31359.8</v>
      </c>
      <c r="Y43" s="163">
        <v>32187.4</v>
      </c>
      <c r="Z43" s="163">
        <v>30776.6</v>
      </c>
      <c r="AA43" s="164">
        <v>30395</v>
      </c>
      <c r="AB43" s="163">
        <v>30490.3</v>
      </c>
      <c r="AC43" s="163">
        <v>30870.5</v>
      </c>
    </row>
    <row r="45" spans="2:29" x14ac:dyDescent="0.25">
      <c r="B45" s="1" t="s">
        <v>190</v>
      </c>
    </row>
    <row r="46" spans="2:29" x14ac:dyDescent="0.25">
      <c r="B46" s="1" t="s">
        <v>132</v>
      </c>
      <c r="C46" s="3" t="s">
        <v>191</v>
      </c>
    </row>
    <row r="47" spans="2:29" x14ac:dyDescent="0.25">
      <c r="B47" s="3" t="s">
        <v>192</v>
      </c>
    </row>
    <row r="48" spans="2:29" x14ac:dyDescent="0.25">
      <c r="B48" s="3" t="s">
        <v>127</v>
      </c>
      <c r="C48" s="1" t="s">
        <v>193</v>
      </c>
    </row>
    <row r="49" spans="2:30" x14ac:dyDescent="0.25">
      <c r="B49" s="3" t="s">
        <v>151</v>
      </c>
      <c r="C49" s="3" t="s">
        <v>194</v>
      </c>
    </row>
    <row r="51" spans="2:30" x14ac:dyDescent="0.25">
      <c r="B51" s="1" t="s">
        <v>153</v>
      </c>
      <c r="D51" s="3" t="s">
        <v>154</v>
      </c>
    </row>
    <row r="52" spans="2:30" x14ac:dyDescent="0.25">
      <c r="B52" s="1" t="s">
        <v>155</v>
      </c>
      <c r="D52" s="3" t="s">
        <v>195</v>
      </c>
    </row>
    <row r="53" spans="2:30" x14ac:dyDescent="0.25">
      <c r="B53" s="1" t="s">
        <v>157</v>
      </c>
      <c r="D53" s="3" t="s">
        <v>158</v>
      </c>
    </row>
    <row r="54" spans="2:30" x14ac:dyDescent="0.25">
      <c r="B54" s="1" t="s">
        <v>159</v>
      </c>
      <c r="D54" s="167" t="s">
        <v>210</v>
      </c>
    </row>
    <row r="56" spans="2:30" s="153" customFormat="1" x14ac:dyDescent="0.25">
      <c r="B56" s="157" t="s">
        <v>129</v>
      </c>
      <c r="C56" s="142" t="s">
        <v>101</v>
      </c>
      <c r="D56" s="142" t="s">
        <v>102</v>
      </c>
      <c r="E56" s="142" t="s">
        <v>103</v>
      </c>
      <c r="F56" s="142" t="s">
        <v>104</v>
      </c>
      <c r="G56" s="142" t="s">
        <v>105</v>
      </c>
      <c r="H56" s="142" t="s">
        <v>106</v>
      </c>
      <c r="I56" s="142" t="s">
        <v>107</v>
      </c>
      <c r="J56" s="142" t="s">
        <v>108</v>
      </c>
      <c r="K56" s="142" t="s">
        <v>109</v>
      </c>
      <c r="L56" s="142" t="s">
        <v>110</v>
      </c>
      <c r="M56" s="142" t="s">
        <v>111</v>
      </c>
      <c r="N56" s="142" t="s">
        <v>112</v>
      </c>
      <c r="O56" s="142" t="s">
        <v>113</v>
      </c>
      <c r="P56" s="142" t="s">
        <v>114</v>
      </c>
      <c r="Q56" s="142" t="s">
        <v>115</v>
      </c>
      <c r="R56" s="142" t="s">
        <v>116</v>
      </c>
      <c r="S56" s="142" t="s">
        <v>117</v>
      </c>
      <c r="T56" s="142" t="s">
        <v>118</v>
      </c>
      <c r="U56" s="142" t="s">
        <v>119</v>
      </c>
      <c r="V56" s="142" t="s">
        <v>120</v>
      </c>
      <c r="W56" s="142" t="s">
        <v>121</v>
      </c>
      <c r="X56" s="142" t="s">
        <v>122</v>
      </c>
      <c r="Y56" s="142" t="s">
        <v>123</v>
      </c>
      <c r="Z56" s="142" t="s">
        <v>124</v>
      </c>
      <c r="AA56" s="142" t="s">
        <v>125</v>
      </c>
      <c r="AB56" s="142" t="s">
        <v>196</v>
      </c>
      <c r="AC56" s="142" t="s">
        <v>200</v>
      </c>
    </row>
    <row r="57" spans="2:30" x14ac:dyDescent="0.25">
      <c r="B57" s="159" t="s">
        <v>130</v>
      </c>
      <c r="C57" s="146" t="s">
        <v>131</v>
      </c>
      <c r="D57" s="146" t="s">
        <v>131</v>
      </c>
      <c r="E57" s="146" t="s">
        <v>131</v>
      </c>
      <c r="F57" s="146" t="s">
        <v>131</v>
      </c>
      <c r="G57" s="146" t="s">
        <v>131</v>
      </c>
      <c r="H57" s="146" t="s">
        <v>131</v>
      </c>
      <c r="I57" s="146" t="s">
        <v>131</v>
      </c>
      <c r="J57" s="146" t="s">
        <v>131</v>
      </c>
      <c r="K57" s="146" t="s">
        <v>131</v>
      </c>
      <c r="L57" s="146" t="s">
        <v>131</v>
      </c>
      <c r="M57" s="146" t="s">
        <v>131</v>
      </c>
      <c r="N57" s="146" t="s">
        <v>131</v>
      </c>
      <c r="O57" s="146" t="s">
        <v>131</v>
      </c>
      <c r="P57" s="146" t="s">
        <v>131</v>
      </c>
      <c r="Q57" s="146" t="s">
        <v>131</v>
      </c>
      <c r="R57" s="146" t="s">
        <v>131</v>
      </c>
      <c r="S57" s="146" t="s">
        <v>131</v>
      </c>
      <c r="T57" s="146" t="s">
        <v>131</v>
      </c>
      <c r="U57" s="146" t="s">
        <v>131</v>
      </c>
      <c r="V57" s="146" t="s">
        <v>131</v>
      </c>
      <c r="W57" s="146" t="s">
        <v>131</v>
      </c>
      <c r="X57" s="146" t="s">
        <v>131</v>
      </c>
      <c r="Y57" s="146" t="s">
        <v>131</v>
      </c>
      <c r="Z57" s="146" t="s">
        <v>131</v>
      </c>
      <c r="AA57" s="146" t="s">
        <v>131</v>
      </c>
      <c r="AB57" s="146" t="s">
        <v>131</v>
      </c>
      <c r="AC57" s="146" t="s">
        <v>131</v>
      </c>
      <c r="AD57" s="8" t="s">
        <v>131</v>
      </c>
    </row>
    <row r="58" spans="2:30" x14ac:dyDescent="0.25">
      <c r="B58" s="160" t="s">
        <v>42</v>
      </c>
      <c r="C58" s="166">
        <v>23948811</v>
      </c>
      <c r="D58" s="166">
        <v>24417203</v>
      </c>
      <c r="E58" s="166">
        <v>24868297</v>
      </c>
      <c r="F58" s="166">
        <v>24727540</v>
      </c>
      <c r="G58" s="166">
        <v>24798159</v>
      </c>
      <c r="H58" s="166">
        <v>25236181</v>
      </c>
      <c r="I58" s="166">
        <v>26128037</v>
      </c>
      <c r="J58" s="166">
        <v>27323974</v>
      </c>
      <c r="K58" s="166">
        <v>28975406</v>
      </c>
      <c r="L58" s="166">
        <v>29056178</v>
      </c>
      <c r="M58" s="166">
        <v>27132247</v>
      </c>
      <c r="N58" s="166">
        <v>25741775</v>
      </c>
      <c r="O58" s="166">
        <v>25051468</v>
      </c>
      <c r="P58" s="166">
        <v>23697166</v>
      </c>
      <c r="Q58" s="166">
        <v>22624075</v>
      </c>
      <c r="R58" s="166">
        <v>22477572</v>
      </c>
      <c r="S58" s="166">
        <v>22626170</v>
      </c>
      <c r="T58" s="166">
        <v>22910326</v>
      </c>
      <c r="U58" s="166">
        <v>23126079</v>
      </c>
      <c r="V58" s="166">
        <v>23718951</v>
      </c>
      <c r="W58" s="166">
        <v>24533629</v>
      </c>
      <c r="X58" s="166">
        <v>23467386</v>
      </c>
      <c r="Y58" s="166">
        <v>25324510</v>
      </c>
      <c r="Z58" s="166">
        <v>26144644</v>
      </c>
      <c r="AA58" s="166">
        <v>26399174</v>
      </c>
      <c r="AB58" s="166">
        <v>26570769</v>
      </c>
      <c r="AC58" s="166">
        <v>26815770</v>
      </c>
      <c r="AD58" s="10" t="s">
        <v>132</v>
      </c>
    </row>
    <row r="59" spans="2:30" x14ac:dyDescent="0.25">
      <c r="B59" s="160" t="s">
        <v>202</v>
      </c>
      <c r="C59" s="165">
        <v>18842039</v>
      </c>
      <c r="D59" s="165">
        <v>19383535</v>
      </c>
      <c r="E59" s="165">
        <v>19591765</v>
      </c>
      <c r="F59" s="165">
        <v>19678861</v>
      </c>
      <c r="G59" s="165">
        <v>19809157</v>
      </c>
      <c r="H59" s="165">
        <v>20237699</v>
      </c>
      <c r="I59" s="165">
        <v>20917882</v>
      </c>
      <c r="J59" s="165">
        <v>21808330</v>
      </c>
      <c r="K59" s="165">
        <v>22859984</v>
      </c>
      <c r="L59" s="165">
        <v>22488780</v>
      </c>
      <c r="M59" s="165">
        <v>20634141</v>
      </c>
      <c r="N59" s="165">
        <v>19521718</v>
      </c>
      <c r="O59" s="165">
        <v>18858041</v>
      </c>
      <c r="P59" s="165">
        <v>17608343</v>
      </c>
      <c r="Q59" s="165">
        <v>16774258</v>
      </c>
      <c r="R59" s="165">
        <v>16625490</v>
      </c>
      <c r="S59" s="165">
        <v>16760606</v>
      </c>
      <c r="T59" s="165">
        <v>16859885</v>
      </c>
      <c r="U59" s="165">
        <v>16999712</v>
      </c>
      <c r="V59" s="165">
        <v>17530923</v>
      </c>
      <c r="W59" s="165">
        <v>18037879</v>
      </c>
      <c r="X59" s="165">
        <v>17003865</v>
      </c>
      <c r="Y59" s="165">
        <v>18549418</v>
      </c>
      <c r="Z59" s="165">
        <v>19334170</v>
      </c>
      <c r="AA59" s="165">
        <v>19625228</v>
      </c>
      <c r="AB59" s="165">
        <v>19820127</v>
      </c>
      <c r="AC59" s="165">
        <v>20007687</v>
      </c>
      <c r="AD59" s="9" t="s">
        <v>132</v>
      </c>
    </row>
    <row r="60" spans="2:30" x14ac:dyDescent="0.25">
      <c r="B60" s="160" t="s">
        <v>44</v>
      </c>
      <c r="C60" s="166">
        <v>392524</v>
      </c>
      <c r="D60" s="166">
        <v>406272</v>
      </c>
      <c r="E60" s="166">
        <v>404486</v>
      </c>
      <c r="F60" s="166">
        <v>407968</v>
      </c>
      <c r="G60" s="166">
        <v>399245</v>
      </c>
      <c r="H60" s="166">
        <v>397139</v>
      </c>
      <c r="I60" s="166">
        <v>398468</v>
      </c>
      <c r="J60" s="166">
        <v>421425</v>
      </c>
      <c r="K60" s="166">
        <v>440599</v>
      </c>
      <c r="L60" s="166">
        <v>448453</v>
      </c>
      <c r="M60" s="166">
        <v>431574</v>
      </c>
      <c r="N60" s="166">
        <v>421402</v>
      </c>
      <c r="O60" s="166">
        <v>450401</v>
      </c>
      <c r="P60" s="166">
        <v>443247</v>
      </c>
      <c r="Q60" s="166">
        <v>432375</v>
      </c>
      <c r="R60" s="166">
        <v>436076</v>
      </c>
      <c r="S60" s="166">
        <v>431264</v>
      </c>
      <c r="T60" s="166">
        <v>436968</v>
      </c>
      <c r="U60" s="166">
        <v>439087</v>
      </c>
      <c r="V60" s="166">
        <v>452677</v>
      </c>
      <c r="W60" s="166">
        <v>457162</v>
      </c>
      <c r="X60" s="166">
        <v>430533</v>
      </c>
      <c r="Y60" s="166">
        <v>480821</v>
      </c>
      <c r="Z60" s="166">
        <v>503913</v>
      </c>
      <c r="AA60" s="166">
        <v>511970</v>
      </c>
      <c r="AB60" s="166">
        <v>505955</v>
      </c>
      <c r="AC60" s="166" t="s">
        <v>132</v>
      </c>
      <c r="AD60" s="10" t="s">
        <v>132</v>
      </c>
    </row>
    <row r="61" spans="2:30" x14ac:dyDescent="0.25">
      <c r="B61" s="160" t="s">
        <v>45</v>
      </c>
      <c r="C61" s="165">
        <v>230813</v>
      </c>
      <c r="D61" s="165">
        <v>230325</v>
      </c>
      <c r="E61" s="165">
        <v>229911</v>
      </c>
      <c r="F61" s="165">
        <v>233278</v>
      </c>
      <c r="G61" s="165">
        <v>239049</v>
      </c>
      <c r="H61" s="165">
        <v>261144</v>
      </c>
      <c r="I61" s="165">
        <v>309740</v>
      </c>
      <c r="J61" s="165">
        <v>385383</v>
      </c>
      <c r="K61" s="165">
        <v>439967</v>
      </c>
      <c r="L61" s="165">
        <v>563456</v>
      </c>
      <c r="M61" s="165">
        <v>485652</v>
      </c>
      <c r="N61" s="165">
        <v>394131</v>
      </c>
      <c r="O61" s="165">
        <v>347428</v>
      </c>
      <c r="P61" s="165">
        <v>325816</v>
      </c>
      <c r="Q61" s="165">
        <v>313905</v>
      </c>
      <c r="R61" s="165">
        <v>311611</v>
      </c>
      <c r="S61" s="165">
        <v>319089</v>
      </c>
      <c r="T61" s="165">
        <v>306200</v>
      </c>
      <c r="U61" s="165">
        <v>306474</v>
      </c>
      <c r="V61" s="165">
        <v>321794</v>
      </c>
      <c r="W61" s="165">
        <v>336004</v>
      </c>
      <c r="X61" s="165">
        <v>320767</v>
      </c>
      <c r="Y61" s="165">
        <v>325861</v>
      </c>
      <c r="Z61" s="165">
        <v>320082</v>
      </c>
      <c r="AA61" s="165">
        <v>359617</v>
      </c>
      <c r="AB61" s="165">
        <v>349084</v>
      </c>
      <c r="AC61" s="165">
        <v>364153</v>
      </c>
      <c r="AD61" s="9" t="s">
        <v>132</v>
      </c>
    </row>
    <row r="62" spans="2:30" x14ac:dyDescent="0.25">
      <c r="B62" s="160" t="s">
        <v>46</v>
      </c>
      <c r="C62" s="166">
        <v>891942</v>
      </c>
      <c r="D62" s="166">
        <v>849963</v>
      </c>
      <c r="E62" s="166">
        <v>795591</v>
      </c>
      <c r="F62" s="166">
        <v>826696</v>
      </c>
      <c r="G62" s="166">
        <v>837319</v>
      </c>
      <c r="H62" s="166">
        <v>837152</v>
      </c>
      <c r="I62" s="166">
        <v>864036</v>
      </c>
      <c r="J62" s="166">
        <v>854106</v>
      </c>
      <c r="K62" s="166">
        <v>846454</v>
      </c>
      <c r="L62" s="166">
        <v>864485</v>
      </c>
      <c r="M62" s="166">
        <v>897047</v>
      </c>
      <c r="N62" s="166">
        <v>917879</v>
      </c>
      <c r="O62" s="166">
        <v>863948</v>
      </c>
      <c r="P62" s="166">
        <v>841538</v>
      </c>
      <c r="Q62" s="166">
        <v>814520</v>
      </c>
      <c r="R62" s="166">
        <v>789936</v>
      </c>
      <c r="S62" s="166">
        <v>766267</v>
      </c>
      <c r="T62" s="166">
        <v>761368</v>
      </c>
      <c r="U62" s="166">
        <v>756231</v>
      </c>
      <c r="V62" s="166">
        <v>758745</v>
      </c>
      <c r="W62" s="166">
        <v>756350</v>
      </c>
      <c r="X62" s="166">
        <v>721349</v>
      </c>
      <c r="Y62" s="166">
        <v>743795</v>
      </c>
      <c r="Z62" s="166">
        <v>781712</v>
      </c>
      <c r="AA62" s="166">
        <v>817450</v>
      </c>
      <c r="AB62" s="166">
        <v>826821</v>
      </c>
      <c r="AC62" s="166">
        <v>862475</v>
      </c>
      <c r="AD62" s="10" t="s">
        <v>132</v>
      </c>
    </row>
    <row r="63" spans="2:30" x14ac:dyDescent="0.25">
      <c r="B63" s="160" t="s">
        <v>47</v>
      </c>
      <c r="C63" s="165">
        <v>297169</v>
      </c>
      <c r="D63" s="165">
        <v>314162</v>
      </c>
      <c r="E63" s="165">
        <v>311379</v>
      </c>
      <c r="F63" s="165">
        <v>308725</v>
      </c>
      <c r="G63" s="165">
        <v>300587</v>
      </c>
      <c r="H63" s="165">
        <v>306749</v>
      </c>
      <c r="I63" s="165">
        <v>323244</v>
      </c>
      <c r="J63" s="165">
        <v>338666</v>
      </c>
      <c r="K63" s="165">
        <v>339411</v>
      </c>
      <c r="L63" s="165">
        <v>327155</v>
      </c>
      <c r="M63" s="165">
        <v>290270</v>
      </c>
      <c r="N63" s="165">
        <v>268778</v>
      </c>
      <c r="O63" s="165">
        <v>274934</v>
      </c>
      <c r="P63" s="165">
        <v>269910</v>
      </c>
      <c r="Q63" s="165">
        <v>268084</v>
      </c>
      <c r="R63" s="165">
        <v>269868</v>
      </c>
      <c r="S63" s="165">
        <v>277565</v>
      </c>
      <c r="T63" s="165">
        <v>286538</v>
      </c>
      <c r="U63" s="165">
        <v>295653</v>
      </c>
      <c r="V63" s="165">
        <v>300484</v>
      </c>
      <c r="W63" s="165">
        <v>302881</v>
      </c>
      <c r="X63" s="165">
        <v>304586</v>
      </c>
      <c r="Y63" s="165">
        <v>320423</v>
      </c>
      <c r="Z63" s="165">
        <v>331182</v>
      </c>
      <c r="AA63" s="165">
        <v>326417</v>
      </c>
      <c r="AB63" s="165">
        <v>329342</v>
      </c>
      <c r="AC63" s="165">
        <v>333527</v>
      </c>
      <c r="AD63" s="9" t="s">
        <v>132</v>
      </c>
    </row>
    <row r="64" spans="2:30" x14ac:dyDescent="0.25">
      <c r="B64" s="160" t="s">
        <v>48</v>
      </c>
      <c r="C64" s="166">
        <v>4917764</v>
      </c>
      <c r="D64" s="166">
        <v>4725502</v>
      </c>
      <c r="E64" s="166">
        <v>4383553</v>
      </c>
      <c r="F64" s="166">
        <v>4139952</v>
      </c>
      <c r="G64" s="166">
        <v>3940539</v>
      </c>
      <c r="H64" s="166">
        <v>3839881</v>
      </c>
      <c r="I64" s="166">
        <v>3690224</v>
      </c>
      <c r="J64" s="166">
        <v>3773557</v>
      </c>
      <c r="K64" s="166">
        <v>3862010</v>
      </c>
      <c r="L64" s="166">
        <v>3864958</v>
      </c>
      <c r="M64" s="166">
        <v>3830172</v>
      </c>
      <c r="N64" s="166">
        <v>3887088</v>
      </c>
      <c r="O64" s="166">
        <v>3948111</v>
      </c>
      <c r="P64" s="166">
        <v>3920598</v>
      </c>
      <c r="Q64" s="166">
        <v>3896309</v>
      </c>
      <c r="R64" s="166">
        <v>3938698</v>
      </c>
      <c r="S64" s="166">
        <v>3935060</v>
      </c>
      <c r="T64" s="166">
        <v>3949015</v>
      </c>
      <c r="U64" s="166">
        <v>3965160</v>
      </c>
      <c r="V64" s="166">
        <v>4012287</v>
      </c>
      <c r="W64" s="166">
        <v>4038185</v>
      </c>
      <c r="X64" s="166">
        <v>3979019</v>
      </c>
      <c r="Y64" s="166">
        <v>4082325</v>
      </c>
      <c r="Z64" s="166">
        <v>4083651</v>
      </c>
      <c r="AA64" s="166">
        <v>4053085</v>
      </c>
      <c r="AB64" s="166">
        <v>3983342</v>
      </c>
      <c r="AC64" s="166">
        <v>3933126</v>
      </c>
      <c r="AD64" s="10">
        <v>3999210</v>
      </c>
    </row>
    <row r="65" spans="2:30" x14ac:dyDescent="0.25">
      <c r="B65" s="160" t="s">
        <v>49</v>
      </c>
      <c r="C65" s="165">
        <v>84832</v>
      </c>
      <c r="D65" s="165">
        <v>79312</v>
      </c>
      <c r="E65" s="165">
        <v>77808</v>
      </c>
      <c r="F65" s="165">
        <v>80556</v>
      </c>
      <c r="G65" s="165">
        <v>90153</v>
      </c>
      <c r="H65" s="165">
        <v>93748</v>
      </c>
      <c r="I65" s="165">
        <v>102639</v>
      </c>
      <c r="J65" s="165">
        <v>127220</v>
      </c>
      <c r="K65" s="165">
        <v>158591</v>
      </c>
      <c r="L65" s="165">
        <v>146047</v>
      </c>
      <c r="M65" s="165">
        <v>91132</v>
      </c>
      <c r="N65" s="165">
        <v>69231</v>
      </c>
      <c r="O65" s="165">
        <v>92403</v>
      </c>
      <c r="P65" s="165">
        <v>93079</v>
      </c>
      <c r="Q65" s="165">
        <v>90587</v>
      </c>
      <c r="R65" s="165">
        <v>92593</v>
      </c>
      <c r="S65" s="165">
        <v>101870</v>
      </c>
      <c r="T65" s="165">
        <v>87428</v>
      </c>
      <c r="U65" s="165">
        <v>89590</v>
      </c>
      <c r="V65" s="165">
        <v>88976</v>
      </c>
      <c r="W65" s="165">
        <v>92622</v>
      </c>
      <c r="X65" s="165">
        <v>90894</v>
      </c>
      <c r="Y65" s="165">
        <v>87966</v>
      </c>
      <c r="Z65" s="165">
        <v>91868</v>
      </c>
      <c r="AA65" s="165">
        <v>92638</v>
      </c>
      <c r="AB65" s="165">
        <v>91305</v>
      </c>
      <c r="AC65" s="165">
        <v>91564</v>
      </c>
      <c r="AD65" s="9" t="s">
        <v>132</v>
      </c>
    </row>
    <row r="66" spans="2:30" x14ac:dyDescent="0.25">
      <c r="B66" s="160" t="s">
        <v>50</v>
      </c>
      <c r="C66" s="166">
        <v>258747</v>
      </c>
      <c r="D66" s="166">
        <v>301886</v>
      </c>
      <c r="E66" s="166">
        <v>316564</v>
      </c>
      <c r="F66" s="166">
        <v>318390</v>
      </c>
      <c r="G66" s="166">
        <v>324543</v>
      </c>
      <c r="H66" s="166">
        <v>358580</v>
      </c>
      <c r="I66" s="166">
        <v>411197</v>
      </c>
      <c r="J66" s="166">
        <v>456188</v>
      </c>
      <c r="K66" s="166">
        <v>466256</v>
      </c>
      <c r="L66" s="166">
        <v>391400</v>
      </c>
      <c r="M66" s="166">
        <v>232571</v>
      </c>
      <c r="N66" s="166">
        <v>170488</v>
      </c>
      <c r="O66" s="166">
        <v>153244</v>
      </c>
      <c r="P66" s="166">
        <v>141269</v>
      </c>
      <c r="Q66" s="166">
        <v>148214</v>
      </c>
      <c r="R66" s="166">
        <v>166767</v>
      </c>
      <c r="S66" s="166">
        <v>198365</v>
      </c>
      <c r="T66" s="166">
        <v>225008</v>
      </c>
      <c r="U66" s="166">
        <v>252132</v>
      </c>
      <c r="V66" s="166">
        <v>284794</v>
      </c>
      <c r="W66" s="166">
        <v>292615</v>
      </c>
      <c r="X66" s="166">
        <v>234474</v>
      </c>
      <c r="Y66" s="166">
        <v>252065</v>
      </c>
      <c r="Z66" s="166">
        <v>326057</v>
      </c>
      <c r="AA66" s="166">
        <v>315329</v>
      </c>
      <c r="AB66" s="166">
        <v>324009</v>
      </c>
      <c r="AC66" s="166">
        <v>341323</v>
      </c>
      <c r="AD66" s="10" t="s">
        <v>132</v>
      </c>
    </row>
    <row r="67" spans="2:30" x14ac:dyDescent="0.25">
      <c r="B67" s="160" t="s">
        <v>51</v>
      </c>
      <c r="C67" s="165">
        <v>555975</v>
      </c>
      <c r="D67" s="165">
        <v>569645</v>
      </c>
      <c r="E67" s="165">
        <v>578110</v>
      </c>
      <c r="F67" s="165">
        <v>598892</v>
      </c>
      <c r="G67" s="165">
        <v>649117</v>
      </c>
      <c r="H67" s="165">
        <v>658445</v>
      </c>
      <c r="I67" s="165">
        <v>713297</v>
      </c>
      <c r="J67" s="165">
        <v>725710</v>
      </c>
      <c r="K67" s="165">
        <v>753244</v>
      </c>
      <c r="L67" s="165">
        <v>753385</v>
      </c>
      <c r="M67" s="165">
        <v>707842</v>
      </c>
      <c r="N67" s="165">
        <v>567589</v>
      </c>
      <c r="O67" s="165">
        <v>467337</v>
      </c>
      <c r="P67" s="165">
        <v>385591</v>
      </c>
      <c r="Q67" s="165">
        <v>368221</v>
      </c>
      <c r="R67" s="165">
        <v>352831</v>
      </c>
      <c r="S67" s="165">
        <v>353023</v>
      </c>
      <c r="T67" s="165">
        <v>371809</v>
      </c>
      <c r="U67" s="165">
        <v>373142</v>
      </c>
      <c r="V67" s="165">
        <v>393577</v>
      </c>
      <c r="W67" s="165">
        <v>382054</v>
      </c>
      <c r="X67" s="165">
        <v>352097</v>
      </c>
      <c r="Y67" s="165">
        <v>348614</v>
      </c>
      <c r="Z67" s="165">
        <v>379736</v>
      </c>
      <c r="AA67" s="165">
        <v>389776</v>
      </c>
      <c r="AB67" s="165">
        <v>416436</v>
      </c>
      <c r="AC67" s="165">
        <v>439163</v>
      </c>
      <c r="AD67" s="9" t="s">
        <v>132</v>
      </c>
    </row>
    <row r="68" spans="2:30" x14ac:dyDescent="0.25">
      <c r="B68" s="160" t="s">
        <v>52</v>
      </c>
      <c r="C68" s="166">
        <v>3073001</v>
      </c>
      <c r="D68" s="166">
        <v>3508493</v>
      </c>
      <c r="E68" s="166">
        <v>3830793</v>
      </c>
      <c r="F68" s="166">
        <v>4040120</v>
      </c>
      <c r="G68" s="166">
        <v>4227179</v>
      </c>
      <c r="H68" s="166">
        <v>4408815</v>
      </c>
      <c r="I68" s="166">
        <v>4730203</v>
      </c>
      <c r="J68" s="166">
        <v>5012847</v>
      </c>
      <c r="K68" s="166">
        <v>5261408</v>
      </c>
      <c r="L68" s="166">
        <v>4675600</v>
      </c>
      <c r="M68" s="166">
        <v>3671015</v>
      </c>
      <c r="N68" s="166">
        <v>3180016</v>
      </c>
      <c r="O68" s="166">
        <v>2718258</v>
      </c>
      <c r="P68" s="166">
        <v>2210674</v>
      </c>
      <c r="Q68" s="166">
        <v>1946664</v>
      </c>
      <c r="R68" s="166">
        <v>1922467</v>
      </c>
      <c r="S68" s="166">
        <v>2085974</v>
      </c>
      <c r="T68" s="166">
        <v>2148823</v>
      </c>
      <c r="U68" s="166">
        <v>2227616</v>
      </c>
      <c r="V68" s="166">
        <v>2388804</v>
      </c>
      <c r="W68" s="166">
        <v>2590657</v>
      </c>
      <c r="X68" s="166">
        <v>2258195</v>
      </c>
      <c r="Y68" s="166">
        <v>2422768</v>
      </c>
      <c r="Z68" s="166">
        <v>2550779</v>
      </c>
      <c r="AA68" s="166">
        <v>2635754</v>
      </c>
      <c r="AB68" s="166">
        <v>2753270</v>
      </c>
      <c r="AC68" s="166">
        <v>2857690</v>
      </c>
      <c r="AD68" s="10" t="s">
        <v>132</v>
      </c>
    </row>
    <row r="69" spans="2:30" x14ac:dyDescent="0.25">
      <c r="B69" s="160" t="s">
        <v>53</v>
      </c>
      <c r="C69" s="165">
        <v>2835526</v>
      </c>
      <c r="D69" s="165">
        <v>2905498</v>
      </c>
      <c r="E69" s="165">
        <v>2928247</v>
      </c>
      <c r="F69" s="165">
        <v>2951909</v>
      </c>
      <c r="G69" s="165">
        <v>2974098</v>
      </c>
      <c r="H69" s="165">
        <v>3097481</v>
      </c>
      <c r="I69" s="165">
        <v>3219820</v>
      </c>
      <c r="J69" s="165">
        <v>3328065</v>
      </c>
      <c r="K69" s="165">
        <v>3545840</v>
      </c>
      <c r="L69" s="165">
        <v>3650840</v>
      </c>
      <c r="M69" s="165">
        <v>3620612</v>
      </c>
      <c r="N69" s="165">
        <v>3572276</v>
      </c>
      <c r="O69" s="165">
        <v>3603159</v>
      </c>
      <c r="P69" s="165">
        <v>3572651</v>
      </c>
      <c r="Q69" s="165">
        <v>3504768</v>
      </c>
      <c r="R69" s="165">
        <v>3469223</v>
      </c>
      <c r="S69" s="165">
        <v>3388894</v>
      </c>
      <c r="T69" s="165">
        <v>3309609</v>
      </c>
      <c r="U69" s="165">
        <v>3265613</v>
      </c>
      <c r="V69" s="165">
        <v>3346345</v>
      </c>
      <c r="W69" s="165">
        <v>3469665</v>
      </c>
      <c r="X69" s="165">
        <v>3299287</v>
      </c>
      <c r="Y69" s="165">
        <v>3744691</v>
      </c>
      <c r="Z69" s="165">
        <v>3822887</v>
      </c>
      <c r="AA69" s="165">
        <v>3838707</v>
      </c>
      <c r="AB69" s="165">
        <v>3834466</v>
      </c>
      <c r="AC69" s="165">
        <v>3797423</v>
      </c>
      <c r="AD69" s="9" t="s">
        <v>132</v>
      </c>
    </row>
    <row r="70" spans="2:30" x14ac:dyDescent="0.25">
      <c r="B70" s="160" t="s">
        <v>54</v>
      </c>
      <c r="C70" s="166">
        <v>238062</v>
      </c>
      <c r="D70" s="166">
        <v>227506</v>
      </c>
      <c r="E70" s="166">
        <v>226533</v>
      </c>
      <c r="F70" s="166">
        <v>242990</v>
      </c>
      <c r="G70" s="166">
        <v>259316</v>
      </c>
      <c r="H70" s="166">
        <v>267487</v>
      </c>
      <c r="I70" s="166">
        <v>276591</v>
      </c>
      <c r="J70" s="166">
        <v>297472</v>
      </c>
      <c r="K70" s="166">
        <v>311812</v>
      </c>
      <c r="L70" s="166">
        <v>328710</v>
      </c>
      <c r="M70" s="166">
        <v>311258</v>
      </c>
      <c r="N70" s="166">
        <v>255895</v>
      </c>
      <c r="O70" s="166">
        <v>230278</v>
      </c>
      <c r="P70" s="166">
        <v>216006</v>
      </c>
      <c r="Q70" s="166">
        <v>215354</v>
      </c>
      <c r="R70" s="166">
        <v>214539</v>
      </c>
      <c r="S70" s="166">
        <v>218143</v>
      </c>
      <c r="T70" s="166">
        <v>223618</v>
      </c>
      <c r="U70" s="166">
        <v>209756</v>
      </c>
      <c r="V70" s="166">
        <v>223185</v>
      </c>
      <c r="W70" s="166">
        <v>224921</v>
      </c>
      <c r="X70" s="166">
        <v>235325</v>
      </c>
      <c r="Y70" s="166">
        <v>247885</v>
      </c>
      <c r="Z70" s="166">
        <v>255869</v>
      </c>
      <c r="AA70" s="166">
        <v>267194</v>
      </c>
      <c r="AB70" s="166">
        <v>282485</v>
      </c>
      <c r="AC70" s="166">
        <v>280723</v>
      </c>
      <c r="AD70" s="10" t="s">
        <v>132</v>
      </c>
    </row>
    <row r="71" spans="2:30" x14ac:dyDescent="0.25">
      <c r="B71" s="160" t="s">
        <v>55</v>
      </c>
      <c r="C71" s="165">
        <v>2600406</v>
      </c>
      <c r="D71" s="165">
        <v>2659935</v>
      </c>
      <c r="E71" s="165">
        <v>2863920</v>
      </c>
      <c r="F71" s="165">
        <v>2912217</v>
      </c>
      <c r="G71" s="165">
        <v>2997446</v>
      </c>
      <c r="H71" s="165">
        <v>3130879</v>
      </c>
      <c r="I71" s="165">
        <v>3294316</v>
      </c>
      <c r="J71" s="165">
        <v>3399769</v>
      </c>
      <c r="K71" s="165">
        <v>3565398</v>
      </c>
      <c r="L71" s="165">
        <v>3549382</v>
      </c>
      <c r="M71" s="165">
        <v>3486836</v>
      </c>
      <c r="N71" s="165">
        <v>3404708</v>
      </c>
      <c r="O71" s="165">
        <v>3335959</v>
      </c>
      <c r="P71" s="165">
        <v>3019508</v>
      </c>
      <c r="Q71" s="165">
        <v>2716756</v>
      </c>
      <c r="R71" s="165">
        <v>2617961</v>
      </c>
      <c r="S71" s="165">
        <v>2604560</v>
      </c>
      <c r="T71" s="165">
        <v>2637678</v>
      </c>
      <c r="U71" s="165">
        <v>2639437</v>
      </c>
      <c r="V71" s="165">
        <v>2643384</v>
      </c>
      <c r="W71" s="165">
        <v>2654613</v>
      </c>
      <c r="X71" s="165">
        <v>2412595</v>
      </c>
      <c r="Y71" s="165">
        <v>2970447</v>
      </c>
      <c r="Z71" s="165">
        <v>3247585</v>
      </c>
      <c r="AA71" s="165">
        <v>3356569</v>
      </c>
      <c r="AB71" s="165">
        <v>3444883</v>
      </c>
      <c r="AC71" s="165">
        <v>3523758</v>
      </c>
      <c r="AD71" s="9" t="s">
        <v>132</v>
      </c>
    </row>
    <row r="72" spans="2:30" x14ac:dyDescent="0.25">
      <c r="B72" s="160" t="s">
        <v>56</v>
      </c>
      <c r="C72" s="166">
        <v>50226</v>
      </c>
      <c r="D72" s="166">
        <v>49951</v>
      </c>
      <c r="E72" s="166">
        <v>52963</v>
      </c>
      <c r="F72" s="166">
        <v>55275</v>
      </c>
      <c r="G72" s="166">
        <v>60363</v>
      </c>
      <c r="H72" s="166">
        <v>63864</v>
      </c>
      <c r="I72" s="166">
        <v>67443</v>
      </c>
      <c r="J72" s="166">
        <v>71345</v>
      </c>
      <c r="K72" s="166">
        <v>77306</v>
      </c>
      <c r="L72" s="166">
        <v>85818</v>
      </c>
      <c r="M72" s="166">
        <v>80062</v>
      </c>
      <c r="N72" s="166">
        <v>77495</v>
      </c>
      <c r="O72" s="166">
        <v>73094</v>
      </c>
      <c r="P72" s="166">
        <v>60609</v>
      </c>
      <c r="Q72" s="166">
        <v>41894</v>
      </c>
      <c r="R72" s="166">
        <v>39316</v>
      </c>
      <c r="S72" s="166">
        <v>39711</v>
      </c>
      <c r="T72" s="166">
        <v>44843</v>
      </c>
      <c r="U72" s="166">
        <v>53095</v>
      </c>
      <c r="V72" s="166">
        <v>60757</v>
      </c>
      <c r="W72" s="166">
        <v>71820</v>
      </c>
      <c r="X72" s="166">
        <v>71918</v>
      </c>
      <c r="Y72" s="166">
        <v>81166</v>
      </c>
      <c r="Z72" s="166">
        <v>83328</v>
      </c>
      <c r="AA72" s="166">
        <v>84452</v>
      </c>
      <c r="AB72" s="166">
        <v>85485</v>
      </c>
      <c r="AC72" s="166">
        <v>88060</v>
      </c>
      <c r="AD72" s="10" t="s">
        <v>132</v>
      </c>
    </row>
    <row r="73" spans="2:30" x14ac:dyDescent="0.25">
      <c r="B73" s="160" t="s">
        <v>57</v>
      </c>
      <c r="C73" s="165">
        <v>131271</v>
      </c>
      <c r="D73" s="165">
        <v>126856</v>
      </c>
      <c r="E73" s="165">
        <v>151508</v>
      </c>
      <c r="F73" s="165">
        <v>133036</v>
      </c>
      <c r="G73" s="165">
        <v>150819</v>
      </c>
      <c r="H73" s="165">
        <v>151593</v>
      </c>
      <c r="I73" s="165">
        <v>156844</v>
      </c>
      <c r="J73" s="165">
        <v>217399</v>
      </c>
      <c r="K73" s="165">
        <v>234528</v>
      </c>
      <c r="L73" s="165">
        <v>230689</v>
      </c>
      <c r="M73" s="165">
        <v>140067</v>
      </c>
      <c r="N73" s="165">
        <v>113238</v>
      </c>
      <c r="O73" s="165">
        <v>124179</v>
      </c>
      <c r="P73" s="165">
        <v>120416</v>
      </c>
      <c r="Q73" s="165">
        <v>127375</v>
      </c>
      <c r="R73" s="165">
        <v>135305</v>
      </c>
      <c r="S73" s="165">
        <v>126917</v>
      </c>
      <c r="T73" s="165">
        <v>116862</v>
      </c>
      <c r="U73" s="165">
        <v>124078</v>
      </c>
      <c r="V73" s="165">
        <v>137779</v>
      </c>
      <c r="W73" s="165">
        <v>126674</v>
      </c>
      <c r="X73" s="165">
        <v>116348</v>
      </c>
      <c r="Y73" s="165">
        <v>112743</v>
      </c>
      <c r="Z73" s="165">
        <v>117906</v>
      </c>
      <c r="AA73" s="165">
        <v>117437</v>
      </c>
      <c r="AB73" s="165">
        <v>110861</v>
      </c>
      <c r="AC73" s="165">
        <v>112159</v>
      </c>
      <c r="AD73" s="9" t="s">
        <v>132</v>
      </c>
    </row>
    <row r="74" spans="2:30" x14ac:dyDescent="0.25">
      <c r="B74" s="160" t="s">
        <v>58</v>
      </c>
      <c r="C74" s="166">
        <v>165031</v>
      </c>
      <c r="D74" s="166">
        <v>168861</v>
      </c>
      <c r="E74" s="166">
        <v>167753</v>
      </c>
      <c r="F74" s="166">
        <v>187662</v>
      </c>
      <c r="G74" s="166">
        <v>210760</v>
      </c>
      <c r="H74" s="166">
        <v>232517</v>
      </c>
      <c r="I74" s="166">
        <v>264158</v>
      </c>
      <c r="J74" s="166">
        <v>292953</v>
      </c>
      <c r="K74" s="166">
        <v>318289</v>
      </c>
      <c r="L74" s="166">
        <v>316662</v>
      </c>
      <c r="M74" s="166">
        <v>216720</v>
      </c>
      <c r="N74" s="166">
        <v>171064</v>
      </c>
      <c r="O74" s="166">
        <v>172204</v>
      </c>
      <c r="P74" s="166">
        <v>179958</v>
      </c>
      <c r="Q74" s="166">
        <v>198893</v>
      </c>
      <c r="R74" s="166">
        <v>196006</v>
      </c>
      <c r="S74" s="166">
        <v>210403</v>
      </c>
      <c r="T74" s="166">
        <v>207828</v>
      </c>
      <c r="U74" s="166">
        <v>197872</v>
      </c>
      <c r="V74" s="166">
        <v>207482</v>
      </c>
      <c r="W74" s="166">
        <v>211273</v>
      </c>
      <c r="X74" s="166">
        <v>191541</v>
      </c>
      <c r="Y74" s="166">
        <v>202743</v>
      </c>
      <c r="Z74" s="166">
        <v>230077</v>
      </c>
      <c r="AA74" s="166">
        <v>230269</v>
      </c>
      <c r="AB74" s="166">
        <v>235603</v>
      </c>
      <c r="AC74" s="166">
        <v>223184</v>
      </c>
      <c r="AD74" s="10" t="s">
        <v>132</v>
      </c>
    </row>
    <row r="75" spans="2:30" x14ac:dyDescent="0.25">
      <c r="B75" s="160" t="s">
        <v>59</v>
      </c>
      <c r="C75" s="165">
        <v>48611</v>
      </c>
      <c r="D75" s="165">
        <v>50864</v>
      </c>
      <c r="E75" s="165">
        <v>52579</v>
      </c>
      <c r="F75" s="165">
        <v>53664</v>
      </c>
      <c r="G75" s="165">
        <v>55232</v>
      </c>
      <c r="H75" s="165">
        <v>57314</v>
      </c>
      <c r="I75" s="165">
        <v>57820</v>
      </c>
      <c r="J75" s="165">
        <v>60950</v>
      </c>
      <c r="K75" s="165">
        <v>67077</v>
      </c>
      <c r="L75" s="165">
        <v>69538</v>
      </c>
      <c r="M75" s="165">
        <v>65753</v>
      </c>
      <c r="N75" s="165">
        <v>64918</v>
      </c>
      <c r="O75" s="165">
        <v>67583</v>
      </c>
      <c r="P75" s="165">
        <v>67483</v>
      </c>
      <c r="Q75" s="165">
        <v>67695</v>
      </c>
      <c r="R75" s="165">
        <v>71076</v>
      </c>
      <c r="S75" s="165">
        <v>72088</v>
      </c>
      <c r="T75" s="165">
        <v>74281</v>
      </c>
      <c r="U75" s="165">
        <v>75608</v>
      </c>
      <c r="V75" s="165">
        <v>73522</v>
      </c>
      <c r="W75" s="165">
        <v>76358</v>
      </c>
      <c r="X75" s="165">
        <v>69807</v>
      </c>
      <c r="Y75" s="165">
        <v>81118</v>
      </c>
      <c r="Z75" s="165">
        <v>81820</v>
      </c>
      <c r="AA75" s="165">
        <v>79867</v>
      </c>
      <c r="AB75" s="165">
        <v>75402</v>
      </c>
      <c r="AC75" s="165">
        <v>73408</v>
      </c>
      <c r="AD75" s="9" t="s">
        <v>132</v>
      </c>
    </row>
    <row r="76" spans="2:30" x14ac:dyDescent="0.25">
      <c r="B76" s="160" t="s">
        <v>60</v>
      </c>
      <c r="C76" s="166">
        <v>492020</v>
      </c>
      <c r="D76" s="166">
        <v>485520</v>
      </c>
      <c r="E76" s="166">
        <v>477352</v>
      </c>
      <c r="F76" s="166">
        <v>483843</v>
      </c>
      <c r="G76" s="166">
        <v>550698</v>
      </c>
      <c r="H76" s="166">
        <v>568702</v>
      </c>
      <c r="I76" s="166">
        <v>559899</v>
      </c>
      <c r="J76" s="166">
        <v>562686</v>
      </c>
      <c r="K76" s="166">
        <v>574383</v>
      </c>
      <c r="L76" s="166">
        <v>577730</v>
      </c>
      <c r="M76" s="166">
        <v>512103</v>
      </c>
      <c r="N76" s="166">
        <v>470770</v>
      </c>
      <c r="O76" s="166">
        <v>461513</v>
      </c>
      <c r="P76" s="166">
        <v>459166</v>
      </c>
      <c r="Q76" s="166">
        <v>443954</v>
      </c>
      <c r="R76" s="166">
        <v>461673</v>
      </c>
      <c r="S76" s="166">
        <v>457212</v>
      </c>
      <c r="T76" s="166">
        <v>485881</v>
      </c>
      <c r="U76" s="166">
        <v>533662</v>
      </c>
      <c r="V76" s="166">
        <v>577347</v>
      </c>
      <c r="W76" s="166">
        <v>621839</v>
      </c>
      <c r="X76" s="166">
        <v>626464</v>
      </c>
      <c r="Y76" s="166">
        <v>682321</v>
      </c>
      <c r="Z76" s="166">
        <v>711204</v>
      </c>
      <c r="AA76" s="166">
        <v>700055</v>
      </c>
      <c r="AB76" s="166">
        <v>689200</v>
      </c>
      <c r="AC76" s="166">
        <v>690225</v>
      </c>
      <c r="AD76" s="10" t="s">
        <v>132</v>
      </c>
    </row>
    <row r="77" spans="2:30" x14ac:dyDescent="0.25">
      <c r="B77" s="160" t="s">
        <v>61</v>
      </c>
      <c r="C77" s="163">
        <v>18533</v>
      </c>
      <c r="D77" s="163">
        <v>20342</v>
      </c>
      <c r="E77" s="165">
        <v>21255</v>
      </c>
      <c r="F77" s="165">
        <v>20831</v>
      </c>
      <c r="G77" s="165">
        <v>20446</v>
      </c>
      <c r="H77" s="165">
        <v>19933</v>
      </c>
      <c r="I77" s="165">
        <v>20838</v>
      </c>
      <c r="J77" s="165">
        <v>22120</v>
      </c>
      <c r="K77" s="165">
        <v>23648</v>
      </c>
      <c r="L77" s="165">
        <v>24168</v>
      </c>
      <c r="M77" s="165">
        <v>23333</v>
      </c>
      <c r="N77" s="165">
        <v>21377</v>
      </c>
      <c r="O77" s="165">
        <v>21172</v>
      </c>
      <c r="P77" s="165">
        <v>20791</v>
      </c>
      <c r="Q77" s="165">
        <v>20669</v>
      </c>
      <c r="R77" s="165">
        <v>20493</v>
      </c>
      <c r="S77" s="165">
        <v>21915</v>
      </c>
      <c r="T77" s="165">
        <v>22752</v>
      </c>
      <c r="U77" s="165">
        <v>22281</v>
      </c>
      <c r="V77" s="165">
        <v>24343</v>
      </c>
      <c r="W77" s="165">
        <v>29508</v>
      </c>
      <c r="X77" s="165">
        <v>33336</v>
      </c>
      <c r="Y77" s="165">
        <v>32982</v>
      </c>
      <c r="Z77" s="165">
        <v>34358</v>
      </c>
      <c r="AA77" s="165">
        <v>37006</v>
      </c>
      <c r="AB77" s="165">
        <v>38231</v>
      </c>
      <c r="AC77" s="165">
        <v>38753</v>
      </c>
      <c r="AD77" s="9" t="s">
        <v>132</v>
      </c>
    </row>
    <row r="78" spans="2:30" x14ac:dyDescent="0.25">
      <c r="B78" s="160" t="s">
        <v>62</v>
      </c>
      <c r="C78" s="166">
        <v>987879</v>
      </c>
      <c r="D78" s="166">
        <v>993849</v>
      </c>
      <c r="E78" s="166">
        <v>1008713</v>
      </c>
      <c r="F78" s="166">
        <v>990371</v>
      </c>
      <c r="G78" s="166">
        <v>945889</v>
      </c>
      <c r="H78" s="166">
        <v>934752</v>
      </c>
      <c r="I78" s="166">
        <v>930339</v>
      </c>
      <c r="J78" s="166">
        <v>932143</v>
      </c>
      <c r="K78" s="166">
        <v>971724</v>
      </c>
      <c r="L78" s="166">
        <v>983184</v>
      </c>
      <c r="M78" s="166">
        <v>970945</v>
      </c>
      <c r="N78" s="166">
        <v>917533</v>
      </c>
      <c r="O78" s="166">
        <v>926306</v>
      </c>
      <c r="P78" s="166">
        <v>891946</v>
      </c>
      <c r="Q78" s="166">
        <v>846308</v>
      </c>
      <c r="R78" s="166">
        <v>838497</v>
      </c>
      <c r="S78" s="166">
        <v>836031</v>
      </c>
      <c r="T78" s="166">
        <v>852021</v>
      </c>
      <c r="U78" s="166">
        <v>878091</v>
      </c>
      <c r="V78" s="166">
        <v>922189</v>
      </c>
      <c r="W78" s="166">
        <v>965377</v>
      </c>
      <c r="X78" s="166">
        <v>946532</v>
      </c>
      <c r="Y78" s="166">
        <v>1013891</v>
      </c>
      <c r="Z78" s="166">
        <v>1078174</v>
      </c>
      <c r="AA78" s="166">
        <v>1104161</v>
      </c>
      <c r="AB78" s="166">
        <v>1122980</v>
      </c>
      <c r="AC78" s="166">
        <v>1117005</v>
      </c>
      <c r="AD78" s="10" t="s">
        <v>132</v>
      </c>
    </row>
    <row r="79" spans="2:30" s="58" customFormat="1" x14ac:dyDescent="0.25">
      <c r="B79" s="160" t="s">
        <v>63</v>
      </c>
      <c r="C79" s="165">
        <v>477224</v>
      </c>
      <c r="D79" s="165">
        <v>472239</v>
      </c>
      <c r="E79" s="165">
        <v>451905</v>
      </c>
      <c r="F79" s="165">
        <v>437213</v>
      </c>
      <c r="G79" s="165">
        <v>450864</v>
      </c>
      <c r="H79" s="165">
        <v>453991</v>
      </c>
      <c r="I79" s="165">
        <v>449418</v>
      </c>
      <c r="J79" s="165">
        <v>455225</v>
      </c>
      <c r="K79" s="165">
        <v>468053</v>
      </c>
      <c r="L79" s="165">
        <v>488992</v>
      </c>
      <c r="M79" s="165">
        <v>473650</v>
      </c>
      <c r="N79" s="165">
        <v>476928</v>
      </c>
      <c r="O79" s="165">
        <v>482173</v>
      </c>
      <c r="P79" s="165">
        <v>485366</v>
      </c>
      <c r="Q79" s="165">
        <v>476232</v>
      </c>
      <c r="R79" s="165">
        <v>474485</v>
      </c>
      <c r="S79" s="165">
        <v>472244</v>
      </c>
      <c r="T79" s="165">
        <v>474990</v>
      </c>
      <c r="U79" s="165">
        <v>485052</v>
      </c>
      <c r="V79" s="165">
        <v>494867</v>
      </c>
      <c r="W79" s="165">
        <v>514344</v>
      </c>
      <c r="X79" s="165">
        <v>496448</v>
      </c>
      <c r="Y79" s="165">
        <v>538565</v>
      </c>
      <c r="Z79" s="165">
        <v>540757</v>
      </c>
      <c r="AA79" s="165">
        <v>531566</v>
      </c>
      <c r="AB79" s="165">
        <v>530046</v>
      </c>
      <c r="AC79" s="165">
        <v>531566</v>
      </c>
      <c r="AD79" s="57" t="s">
        <v>132</v>
      </c>
    </row>
    <row r="80" spans="2:30" x14ac:dyDescent="0.25">
      <c r="B80" s="160" t="s">
        <v>64</v>
      </c>
      <c r="C80" s="161">
        <v>1955384</v>
      </c>
      <c r="D80" s="166">
        <v>1924270</v>
      </c>
      <c r="E80" s="166">
        <v>2185726</v>
      </c>
      <c r="F80" s="166">
        <v>1939242</v>
      </c>
      <c r="G80" s="166">
        <v>1834432</v>
      </c>
      <c r="H80" s="166">
        <v>1847663</v>
      </c>
      <c r="I80" s="166">
        <v>1943897</v>
      </c>
      <c r="J80" s="166">
        <v>2139284</v>
      </c>
      <c r="K80" s="166">
        <v>2430987</v>
      </c>
      <c r="L80" s="166">
        <v>2775655</v>
      </c>
      <c r="M80" s="166">
        <v>2914146</v>
      </c>
      <c r="N80" s="166">
        <v>2753918</v>
      </c>
      <c r="O80" s="166">
        <v>2797780</v>
      </c>
      <c r="P80" s="166">
        <v>2704724</v>
      </c>
      <c r="Q80" s="166">
        <v>2538525</v>
      </c>
      <c r="R80" s="166">
        <v>2530610</v>
      </c>
      <c r="S80" s="166">
        <v>2560268</v>
      </c>
      <c r="T80" s="166">
        <v>2579513</v>
      </c>
      <c r="U80" s="166">
        <v>2540154</v>
      </c>
      <c r="V80" s="166">
        <v>2557888</v>
      </c>
      <c r="W80" s="166">
        <v>2743777</v>
      </c>
      <c r="X80" s="166">
        <v>2741425</v>
      </c>
      <c r="Y80" s="166">
        <v>2870334</v>
      </c>
      <c r="Z80" s="166">
        <v>2801227</v>
      </c>
      <c r="AA80" s="166">
        <v>2683027</v>
      </c>
      <c r="AB80" s="166">
        <v>2640692</v>
      </c>
      <c r="AC80" s="166">
        <v>2667971</v>
      </c>
      <c r="AD80" s="10" t="s">
        <v>132</v>
      </c>
    </row>
    <row r="81" spans="2:30" x14ac:dyDescent="0.25">
      <c r="B81" s="160" t="s">
        <v>65</v>
      </c>
      <c r="C81" s="165">
        <v>1087639</v>
      </c>
      <c r="D81" s="165">
        <v>1204264</v>
      </c>
      <c r="E81" s="165">
        <v>1170117</v>
      </c>
      <c r="F81" s="165">
        <v>1195306</v>
      </c>
      <c r="G81" s="165">
        <v>1113732</v>
      </c>
      <c r="H81" s="165">
        <v>1076502</v>
      </c>
      <c r="I81" s="165">
        <v>1047351</v>
      </c>
      <c r="J81" s="165">
        <v>1012723</v>
      </c>
      <c r="K81" s="165">
        <v>1024365</v>
      </c>
      <c r="L81" s="165">
        <v>983291</v>
      </c>
      <c r="M81" s="165">
        <v>893313</v>
      </c>
      <c r="N81" s="165">
        <v>859418</v>
      </c>
      <c r="O81" s="165">
        <v>776490</v>
      </c>
      <c r="P81" s="165">
        <v>615085</v>
      </c>
      <c r="Q81" s="165">
        <v>557596</v>
      </c>
      <c r="R81" s="165">
        <v>531514</v>
      </c>
      <c r="S81" s="165">
        <v>538664</v>
      </c>
      <c r="T81" s="165">
        <v>551876</v>
      </c>
      <c r="U81" s="165">
        <v>572807</v>
      </c>
      <c r="V81" s="165">
        <v>603785</v>
      </c>
      <c r="W81" s="165">
        <v>638270</v>
      </c>
      <c r="X81" s="165">
        <v>635108</v>
      </c>
      <c r="Y81" s="165">
        <v>678228</v>
      </c>
      <c r="Z81" s="165">
        <v>719951</v>
      </c>
      <c r="AA81" s="165">
        <v>769791</v>
      </c>
      <c r="AB81" s="165">
        <v>806078</v>
      </c>
      <c r="AC81" s="165">
        <v>851227</v>
      </c>
      <c r="AD81" s="9" t="s">
        <v>132</v>
      </c>
    </row>
    <row r="82" spans="2:30" x14ac:dyDescent="0.25">
      <c r="B82" s="160" t="s">
        <v>66</v>
      </c>
      <c r="C82" s="166">
        <v>1028257</v>
      </c>
      <c r="D82" s="166">
        <v>1012154</v>
      </c>
      <c r="E82" s="166">
        <v>1035354</v>
      </c>
      <c r="F82" s="166">
        <v>1023073</v>
      </c>
      <c r="G82" s="166">
        <v>1018656</v>
      </c>
      <c r="H82" s="166">
        <v>984905</v>
      </c>
      <c r="I82" s="166">
        <v>1043140</v>
      </c>
      <c r="J82" s="166">
        <v>1125992</v>
      </c>
      <c r="K82" s="166">
        <v>1391277</v>
      </c>
      <c r="L82" s="166">
        <v>1463053</v>
      </c>
      <c r="M82" s="166">
        <v>1336789</v>
      </c>
      <c r="N82" s="166">
        <v>1255693</v>
      </c>
      <c r="O82" s="166">
        <v>1225842</v>
      </c>
      <c r="P82" s="166">
        <v>1233156</v>
      </c>
      <c r="Q82" s="166">
        <v>1199255</v>
      </c>
      <c r="R82" s="166">
        <v>1201615</v>
      </c>
      <c r="S82" s="166">
        <v>1191443</v>
      </c>
      <c r="T82" s="166">
        <v>1289861</v>
      </c>
      <c r="U82" s="166">
        <v>1343298</v>
      </c>
      <c r="V82" s="166">
        <v>1315074</v>
      </c>
      <c r="W82" s="166">
        <v>1380914</v>
      </c>
      <c r="X82" s="166">
        <v>1394647</v>
      </c>
      <c r="Y82" s="166">
        <v>1470579</v>
      </c>
      <c r="Z82" s="166">
        <v>1459668</v>
      </c>
      <c r="AA82" s="166">
        <v>1523726</v>
      </c>
      <c r="AB82" s="166">
        <v>1598546</v>
      </c>
      <c r="AC82" s="166">
        <v>1600794</v>
      </c>
      <c r="AD82" s="10" t="s">
        <v>132</v>
      </c>
    </row>
    <row r="83" spans="2:30" x14ac:dyDescent="0.25">
      <c r="B83" s="160" t="s">
        <v>67</v>
      </c>
      <c r="C83" s="165">
        <v>105077</v>
      </c>
      <c r="D83" s="165">
        <v>111723</v>
      </c>
      <c r="E83" s="165">
        <v>110913</v>
      </c>
      <c r="F83" s="165">
        <v>111320</v>
      </c>
      <c r="G83" s="165">
        <v>113960</v>
      </c>
      <c r="H83" s="165">
        <v>116262</v>
      </c>
      <c r="I83" s="165">
        <v>117177</v>
      </c>
      <c r="J83" s="165">
        <v>124162</v>
      </c>
      <c r="K83" s="165">
        <v>137588</v>
      </c>
      <c r="L83" s="165">
        <v>154864</v>
      </c>
      <c r="M83" s="165">
        <v>154604</v>
      </c>
      <c r="N83" s="165">
        <v>142077</v>
      </c>
      <c r="O83" s="165">
        <v>124698</v>
      </c>
      <c r="P83" s="165">
        <v>114130</v>
      </c>
      <c r="Q83" s="165">
        <v>107360</v>
      </c>
      <c r="R83" s="165">
        <v>108195</v>
      </c>
      <c r="S83" s="165">
        <v>109742</v>
      </c>
      <c r="T83" s="165">
        <v>100900</v>
      </c>
      <c r="U83" s="165">
        <v>101917</v>
      </c>
      <c r="V83" s="165">
        <v>106243</v>
      </c>
      <c r="W83" s="165">
        <v>116117</v>
      </c>
      <c r="X83" s="165">
        <v>116779</v>
      </c>
      <c r="Y83" s="165">
        <v>126619</v>
      </c>
      <c r="Z83" s="165">
        <v>136232</v>
      </c>
      <c r="AA83" s="165">
        <v>137290</v>
      </c>
      <c r="AB83" s="165">
        <v>140060</v>
      </c>
      <c r="AC83" s="165">
        <v>134676</v>
      </c>
      <c r="AD83" s="9" t="s">
        <v>132</v>
      </c>
    </row>
    <row r="84" spans="2:30" x14ac:dyDescent="0.25">
      <c r="B84" s="160" t="s">
        <v>68</v>
      </c>
      <c r="C84" s="166">
        <v>248400</v>
      </c>
      <c r="D84" s="166">
        <v>226615</v>
      </c>
      <c r="E84" s="166">
        <v>226934</v>
      </c>
      <c r="F84" s="166">
        <v>228714</v>
      </c>
      <c r="G84" s="166">
        <v>246707</v>
      </c>
      <c r="H84" s="166">
        <v>269273</v>
      </c>
      <c r="I84" s="166">
        <v>294401</v>
      </c>
      <c r="J84" s="166">
        <v>310373</v>
      </c>
      <c r="K84" s="166">
        <v>330482</v>
      </c>
      <c r="L84" s="166">
        <v>371443</v>
      </c>
      <c r="M84" s="166">
        <v>375432</v>
      </c>
      <c r="N84" s="166">
        <v>371147</v>
      </c>
      <c r="O84" s="166">
        <v>352267</v>
      </c>
      <c r="P84" s="166">
        <v>338119</v>
      </c>
      <c r="Q84" s="166">
        <v>321281</v>
      </c>
      <c r="R84" s="166">
        <v>319237</v>
      </c>
      <c r="S84" s="166">
        <v>316349</v>
      </c>
      <c r="T84" s="166">
        <v>322074</v>
      </c>
      <c r="U84" s="166">
        <v>324804</v>
      </c>
      <c r="V84" s="166">
        <v>333833</v>
      </c>
      <c r="W84" s="166">
        <v>350039</v>
      </c>
      <c r="X84" s="166">
        <v>322863</v>
      </c>
      <c r="Y84" s="166">
        <v>320521</v>
      </c>
      <c r="Z84" s="166">
        <v>331643</v>
      </c>
      <c r="AA84" s="166">
        <v>339654</v>
      </c>
      <c r="AB84" s="166">
        <v>341545</v>
      </c>
      <c r="AC84" s="166">
        <v>339676</v>
      </c>
      <c r="AD84" s="10" t="s">
        <v>132</v>
      </c>
    </row>
    <row r="85" spans="2:30" x14ac:dyDescent="0.25">
      <c r="B85" s="160" t="s">
        <v>69</v>
      </c>
      <c r="C85" s="165">
        <v>334500</v>
      </c>
      <c r="D85" s="165">
        <v>343600</v>
      </c>
      <c r="E85" s="165">
        <v>337200</v>
      </c>
      <c r="F85" s="165">
        <v>339200</v>
      </c>
      <c r="G85" s="165">
        <v>339700</v>
      </c>
      <c r="H85" s="165">
        <v>348100</v>
      </c>
      <c r="I85" s="165">
        <v>365600</v>
      </c>
      <c r="J85" s="165">
        <v>381300</v>
      </c>
      <c r="K85" s="165">
        <v>401800</v>
      </c>
      <c r="L85" s="165">
        <v>407900</v>
      </c>
      <c r="M85" s="165">
        <v>371600</v>
      </c>
      <c r="N85" s="165">
        <v>383700</v>
      </c>
      <c r="O85" s="165">
        <v>391300</v>
      </c>
      <c r="P85" s="165">
        <v>386000</v>
      </c>
      <c r="Q85" s="165">
        <v>375800</v>
      </c>
      <c r="R85" s="165">
        <v>368600</v>
      </c>
      <c r="S85" s="165">
        <v>380300</v>
      </c>
      <c r="T85" s="165">
        <v>395300</v>
      </c>
      <c r="U85" s="165">
        <v>396100</v>
      </c>
      <c r="V85" s="165">
        <v>410300</v>
      </c>
      <c r="W85" s="165">
        <v>399600</v>
      </c>
      <c r="X85" s="165">
        <v>390000</v>
      </c>
      <c r="Y85" s="165">
        <v>397400</v>
      </c>
      <c r="Z85" s="165">
        <v>397500</v>
      </c>
      <c r="AA85" s="165">
        <v>373100</v>
      </c>
      <c r="AB85" s="165">
        <v>348600</v>
      </c>
      <c r="AC85" s="165">
        <v>354900</v>
      </c>
      <c r="AD85" s="9" t="s">
        <v>132</v>
      </c>
    </row>
    <row r="86" spans="2:30" x14ac:dyDescent="0.25">
      <c r="B86" s="160" t="s">
        <v>70</v>
      </c>
      <c r="C86" s="166">
        <v>442000</v>
      </c>
      <c r="D86" s="166">
        <v>447600</v>
      </c>
      <c r="E86" s="166">
        <v>471130</v>
      </c>
      <c r="F86" s="166">
        <v>467100</v>
      </c>
      <c r="G86" s="166">
        <v>447310</v>
      </c>
      <c r="H86" s="166">
        <v>453310</v>
      </c>
      <c r="I86" s="166">
        <v>475940</v>
      </c>
      <c r="J86" s="166">
        <v>494910</v>
      </c>
      <c r="K86" s="166">
        <v>532910</v>
      </c>
      <c r="L86" s="166">
        <v>559320</v>
      </c>
      <c r="M86" s="166">
        <v>547750</v>
      </c>
      <c r="N86" s="166">
        <v>553020</v>
      </c>
      <c r="O86" s="166">
        <v>569410</v>
      </c>
      <c r="P86" s="166">
        <v>580330</v>
      </c>
      <c r="Q86" s="166">
        <v>585480</v>
      </c>
      <c r="R86" s="166">
        <v>598380</v>
      </c>
      <c r="S86" s="166">
        <v>612810</v>
      </c>
      <c r="T86" s="166">
        <v>647280</v>
      </c>
      <c r="U86" s="166">
        <v>657370</v>
      </c>
      <c r="V86" s="166">
        <v>678490</v>
      </c>
      <c r="W86" s="166">
        <v>689990</v>
      </c>
      <c r="X86" s="166">
        <v>675050</v>
      </c>
      <c r="Y86" s="166">
        <v>687640</v>
      </c>
      <c r="Z86" s="166">
        <v>725480</v>
      </c>
      <c r="AA86" s="166">
        <v>723270</v>
      </c>
      <c r="AB86" s="166">
        <v>666040</v>
      </c>
      <c r="AC86" s="166">
        <v>653090</v>
      </c>
      <c r="AD86" s="10" t="s">
        <v>132</v>
      </c>
    </row>
    <row r="87" spans="2:30" x14ac:dyDescent="0.25">
      <c r="B87" s="160" t="s">
        <v>71</v>
      </c>
      <c r="C87" s="165">
        <v>16451</v>
      </c>
      <c r="D87" s="165">
        <v>16999</v>
      </c>
      <c r="E87" s="165">
        <v>17464</v>
      </c>
      <c r="F87" s="165">
        <v>17473</v>
      </c>
      <c r="G87" s="165">
        <v>17639</v>
      </c>
      <c r="H87" s="165">
        <v>19033</v>
      </c>
      <c r="I87" s="165">
        <v>21943</v>
      </c>
      <c r="J87" s="165">
        <v>25266</v>
      </c>
      <c r="K87" s="165">
        <v>26671</v>
      </c>
      <c r="L87" s="165">
        <v>28851</v>
      </c>
      <c r="M87" s="165">
        <v>16003</v>
      </c>
      <c r="N87" s="165">
        <v>13199</v>
      </c>
      <c r="O87" s="165">
        <v>12627</v>
      </c>
      <c r="P87" s="165">
        <v>12521</v>
      </c>
      <c r="Q87" s="165">
        <v>13445</v>
      </c>
      <c r="R87" s="165">
        <v>14304</v>
      </c>
      <c r="S87" s="165">
        <v>15383</v>
      </c>
      <c r="T87" s="165">
        <v>18112</v>
      </c>
      <c r="U87" s="165">
        <v>20972</v>
      </c>
      <c r="V87" s="165">
        <v>22399</v>
      </c>
      <c r="W87" s="165">
        <v>22421</v>
      </c>
      <c r="X87" s="165">
        <v>21186</v>
      </c>
      <c r="Y87" s="165">
        <v>21566</v>
      </c>
      <c r="Z87" s="165">
        <v>24009</v>
      </c>
      <c r="AA87" s="165">
        <v>26101</v>
      </c>
      <c r="AB87" s="165">
        <v>27676</v>
      </c>
      <c r="AC87" s="165">
        <v>27729</v>
      </c>
      <c r="AD87" s="9" t="s">
        <v>132</v>
      </c>
    </row>
    <row r="88" spans="2:30" x14ac:dyDescent="0.25">
      <c r="B88" s="160" t="s">
        <v>73</v>
      </c>
      <c r="C88" s="166">
        <v>220000</v>
      </c>
      <c r="D88" s="166">
        <v>218000</v>
      </c>
      <c r="E88" s="166">
        <v>220000</v>
      </c>
      <c r="F88" s="166">
        <v>222000</v>
      </c>
      <c r="G88" s="166">
        <v>234000</v>
      </c>
      <c r="H88" s="166">
        <v>240000</v>
      </c>
      <c r="I88" s="166">
        <v>252000</v>
      </c>
      <c r="J88" s="166">
        <v>274000</v>
      </c>
      <c r="K88" s="166">
        <v>298000</v>
      </c>
      <c r="L88" s="166">
        <v>316000</v>
      </c>
      <c r="M88" s="166">
        <v>298000</v>
      </c>
      <c r="N88" s="166">
        <v>292000</v>
      </c>
      <c r="O88" s="166">
        <v>302000</v>
      </c>
      <c r="P88" s="166">
        <v>319000</v>
      </c>
      <c r="Q88" s="166">
        <v>326000</v>
      </c>
      <c r="R88" s="166">
        <v>335000</v>
      </c>
      <c r="S88" s="166">
        <v>344000</v>
      </c>
      <c r="T88" s="166">
        <v>354000</v>
      </c>
      <c r="U88" s="166">
        <v>364000</v>
      </c>
      <c r="V88" s="166">
        <v>374000</v>
      </c>
      <c r="W88" s="166">
        <v>386000</v>
      </c>
      <c r="X88" s="166">
        <v>382000</v>
      </c>
      <c r="Y88" s="166">
        <v>387000</v>
      </c>
      <c r="Z88" s="166">
        <v>403000</v>
      </c>
      <c r="AA88" s="166">
        <v>399000</v>
      </c>
      <c r="AB88" s="166">
        <v>389000</v>
      </c>
      <c r="AC88" s="166">
        <v>381000</v>
      </c>
      <c r="AD88" s="10" t="s">
        <v>132</v>
      </c>
    </row>
    <row r="89" spans="2:30" x14ac:dyDescent="0.25">
      <c r="B89" s="160" t="s">
        <v>74</v>
      </c>
      <c r="C89" s="163">
        <v>524344</v>
      </c>
      <c r="D89" s="163">
        <v>525584</v>
      </c>
      <c r="E89" s="163">
        <v>526116</v>
      </c>
      <c r="F89" s="163">
        <v>519538</v>
      </c>
      <c r="G89" s="163">
        <v>516523</v>
      </c>
      <c r="H89" s="163">
        <v>527819</v>
      </c>
      <c r="I89" s="163">
        <v>535569</v>
      </c>
      <c r="J89" s="163">
        <v>538956</v>
      </c>
      <c r="K89" s="163">
        <v>539954</v>
      </c>
      <c r="L89" s="163">
        <v>550590</v>
      </c>
      <c r="M89" s="163">
        <v>550143</v>
      </c>
      <c r="N89" s="165">
        <v>569213</v>
      </c>
      <c r="O89" s="165">
        <v>587366</v>
      </c>
      <c r="P89" s="165">
        <v>593647</v>
      </c>
      <c r="Q89" s="165">
        <v>596834</v>
      </c>
      <c r="R89" s="165">
        <v>601448</v>
      </c>
      <c r="S89" s="165">
        <v>624588</v>
      </c>
      <c r="T89" s="165">
        <v>610753</v>
      </c>
      <c r="U89" s="165">
        <v>618116</v>
      </c>
      <c r="V89" s="165">
        <v>627535</v>
      </c>
      <c r="W89" s="165">
        <v>627172</v>
      </c>
      <c r="X89" s="165">
        <v>620285</v>
      </c>
      <c r="Y89" s="165">
        <v>631828</v>
      </c>
      <c r="Z89" s="165">
        <v>630838</v>
      </c>
      <c r="AA89" s="165">
        <v>628799</v>
      </c>
      <c r="AB89" s="165">
        <v>618459</v>
      </c>
      <c r="AC89" s="165">
        <v>619791</v>
      </c>
      <c r="AD89" s="9" t="s">
        <v>132</v>
      </c>
    </row>
    <row r="92" spans="2:30" ht="11.45" customHeight="1" x14ac:dyDescent="0.25">
      <c r="B92" s="5" t="s">
        <v>129</v>
      </c>
      <c r="C92" s="142" t="s">
        <v>101</v>
      </c>
      <c r="D92" s="142" t="s">
        <v>102</v>
      </c>
      <c r="E92" s="142" t="s">
        <v>103</v>
      </c>
      <c r="F92" s="142" t="s">
        <v>104</v>
      </c>
      <c r="G92" s="142" t="s">
        <v>105</v>
      </c>
      <c r="H92" s="142" t="s">
        <v>106</v>
      </c>
      <c r="I92" s="142" t="s">
        <v>107</v>
      </c>
      <c r="J92" s="142" t="s">
        <v>108</v>
      </c>
      <c r="K92" s="142" t="s">
        <v>109</v>
      </c>
      <c r="L92" s="142" t="s">
        <v>110</v>
      </c>
      <c r="M92" s="142" t="s">
        <v>111</v>
      </c>
      <c r="N92" s="142" t="s">
        <v>112</v>
      </c>
      <c r="O92" s="142" t="s">
        <v>113</v>
      </c>
      <c r="P92" s="142" t="s">
        <v>114</v>
      </c>
      <c r="Q92" s="142" t="s">
        <v>115</v>
      </c>
      <c r="R92" s="142" t="s">
        <v>116</v>
      </c>
      <c r="S92" s="142" t="s">
        <v>117</v>
      </c>
      <c r="T92" s="142" t="s">
        <v>118</v>
      </c>
      <c r="U92" s="142" t="s">
        <v>119</v>
      </c>
      <c r="V92" s="142" t="s">
        <v>120</v>
      </c>
      <c r="W92" s="142" t="s">
        <v>121</v>
      </c>
      <c r="X92" s="142" t="s">
        <v>122</v>
      </c>
      <c r="Y92" s="142" t="s">
        <v>123</v>
      </c>
      <c r="Z92" s="142" t="s">
        <v>124</v>
      </c>
      <c r="AA92" s="142" t="s">
        <v>125</v>
      </c>
      <c r="AB92" s="142" t="s">
        <v>196</v>
      </c>
      <c r="AC92" s="142" t="s">
        <v>200</v>
      </c>
    </row>
    <row r="93" spans="2:30" ht="11.45" customHeight="1" x14ac:dyDescent="0.25">
      <c r="B93" s="6" t="s">
        <v>130</v>
      </c>
      <c r="C93" s="8" t="s">
        <v>131</v>
      </c>
    </row>
    <row r="94" spans="2:30" ht="11.45" customHeight="1" x14ac:dyDescent="0.25">
      <c r="B94" s="7" t="s">
        <v>42</v>
      </c>
      <c r="C94" s="10">
        <f>C12/C58*1000</f>
        <v>29.551922222777577</v>
      </c>
      <c r="D94" s="65">
        <f t="shared" ref="D94:AB94" si="0">D12/D58*1000</f>
        <v>29.555215640382723</v>
      </c>
      <c r="E94" s="65">
        <f t="shared" si="0"/>
        <v>29.356879564370651</v>
      </c>
      <c r="F94" s="65">
        <f t="shared" si="0"/>
        <v>29.477566308658279</v>
      </c>
      <c r="G94" s="65">
        <f t="shared" si="0"/>
        <v>29.688978121319412</v>
      </c>
      <c r="H94" s="65">
        <f t="shared" si="0"/>
        <v>29.686385590593126</v>
      </c>
      <c r="I94" s="65">
        <f t="shared" si="0"/>
        <v>29.058340662943795</v>
      </c>
      <c r="J94" s="65">
        <f t="shared" si="0"/>
        <v>29.012039024777287</v>
      </c>
      <c r="K94" s="65">
        <f t="shared" si="0"/>
        <v>27.955794648744526</v>
      </c>
      <c r="L94" s="65">
        <f t="shared" si="0"/>
        <v>27.52430137232777</v>
      </c>
      <c r="M94" s="65">
        <f t="shared" si="0"/>
        <v>27.726037581774925</v>
      </c>
      <c r="N94" s="65">
        <f t="shared" si="0"/>
        <v>27.491927033003744</v>
      </c>
      <c r="O94" s="65">
        <f t="shared" si="0"/>
        <v>27.656558889083868</v>
      </c>
      <c r="P94" s="65">
        <f t="shared" si="0"/>
        <v>27.697793060993028</v>
      </c>
      <c r="Q94" s="65">
        <f t="shared" si="0"/>
        <v>28.164126047142261</v>
      </c>
      <c r="R94" s="65">
        <f t="shared" si="0"/>
        <v>28.173145213370912</v>
      </c>
      <c r="S94" s="65">
        <f t="shared" si="0"/>
        <v>28.422530194018695</v>
      </c>
      <c r="T94" s="65">
        <f t="shared" si="0"/>
        <v>28.323835287197575</v>
      </c>
      <c r="U94" s="65">
        <f t="shared" si="0"/>
        <v>28.674666379890855</v>
      </c>
      <c r="V94" s="65">
        <f t="shared" si="0"/>
        <v>28.702201037474211</v>
      </c>
      <c r="W94" s="65">
        <f t="shared" si="0"/>
        <v>28.128940891704197</v>
      </c>
      <c r="X94" s="65">
        <f t="shared" si="0"/>
        <v>28.048731119861412</v>
      </c>
      <c r="Y94" s="65">
        <f t="shared" si="0"/>
        <v>26.976395594623547</v>
      </c>
      <c r="Z94" s="65">
        <f t="shared" si="0"/>
        <v>26.079356827348654</v>
      </c>
      <c r="AA94" s="65">
        <f t="shared" si="0"/>
        <v>26.198868949460312</v>
      </c>
      <c r="AB94" s="65">
        <f t="shared" si="0"/>
        <v>25.530010064819727</v>
      </c>
      <c r="AC94" s="65">
        <f t="shared" ref="AC94:AC102" si="1">AC12/AC58*1000</f>
        <v>25.509966709887504</v>
      </c>
    </row>
    <row r="95" spans="2:30" ht="11.45" customHeight="1" x14ac:dyDescent="0.25">
      <c r="B95" s="7" t="s">
        <v>43</v>
      </c>
      <c r="C95" s="65">
        <f t="shared" ref="C95:C112" si="2">C13/C59*1000</f>
        <v>33.441056989638966</v>
      </c>
      <c r="D95" s="65">
        <f t="shared" ref="D95:AB95" si="3">D13/D59*1000</f>
        <v>33.272785382026548</v>
      </c>
      <c r="E95" s="65">
        <f t="shared" si="3"/>
        <v>33.315737505018056</v>
      </c>
      <c r="F95" s="65">
        <f t="shared" si="3"/>
        <v>33.092997607940831</v>
      </c>
      <c r="G95" s="65">
        <f t="shared" si="3"/>
        <v>33.225073636399564</v>
      </c>
      <c r="H95" s="65">
        <f t="shared" si="3"/>
        <v>33.037130357556954</v>
      </c>
      <c r="I95" s="65">
        <f t="shared" si="3"/>
        <v>32.319022547311434</v>
      </c>
      <c r="J95" s="65">
        <f t="shared" si="3"/>
        <v>32.220234194915435</v>
      </c>
      <c r="K95" s="65">
        <f t="shared" si="3"/>
        <v>31.287265992837092</v>
      </c>
      <c r="L95" s="65">
        <f t="shared" si="3"/>
        <v>31.287668784167035</v>
      </c>
      <c r="M95" s="65">
        <f t="shared" si="3"/>
        <v>31.672779593781001</v>
      </c>
      <c r="N95" s="65">
        <f t="shared" si="3"/>
        <v>31.425159404515526</v>
      </c>
      <c r="O95" s="65">
        <f t="shared" si="3"/>
        <v>31.510887053432537</v>
      </c>
      <c r="P95" s="65">
        <f t="shared" si="3"/>
        <v>31.833892604204724</v>
      </c>
      <c r="Q95" s="65">
        <f t="shared" si="3"/>
        <v>32.32781444043605</v>
      </c>
      <c r="R95" s="65">
        <f t="shared" si="3"/>
        <v>32.035368581617739</v>
      </c>
      <c r="S95" s="65">
        <f t="shared" si="3"/>
        <v>31.893697638378946</v>
      </c>
      <c r="T95" s="65">
        <f t="shared" si="3"/>
        <v>32.13624529467431</v>
      </c>
      <c r="U95" s="65">
        <f t="shared" si="3"/>
        <v>32.561710457212449</v>
      </c>
      <c r="V95" s="65">
        <f t="shared" si="3"/>
        <v>32.27891651797227</v>
      </c>
      <c r="W95" s="65">
        <f t="shared" si="3"/>
        <v>31.766096224506221</v>
      </c>
      <c r="X95" s="65">
        <f t="shared" si="3"/>
        <v>32.077712919974367</v>
      </c>
      <c r="Y95" s="65">
        <f t="shared" si="3"/>
        <v>30.503436819419345</v>
      </c>
      <c r="Z95" s="65">
        <f t="shared" si="3"/>
        <v>29.145869721844793</v>
      </c>
      <c r="AA95" s="65">
        <f t="shared" si="3"/>
        <v>29.206514186739639</v>
      </c>
      <c r="AB95" s="65">
        <f t="shared" si="3"/>
        <v>28.490332075066924</v>
      </c>
      <c r="AC95" s="65">
        <f t="shared" si="1"/>
        <v>28.38552502345723</v>
      </c>
    </row>
    <row r="96" spans="2:30" ht="11.45" customHeight="1" x14ac:dyDescent="0.25">
      <c r="B96" s="7" t="s">
        <v>44</v>
      </c>
      <c r="C96" s="65">
        <f t="shared" si="2"/>
        <v>39.556816908010724</v>
      </c>
      <c r="D96" s="65">
        <f t="shared" ref="D96:AB96" si="4">D14/D60*1000</f>
        <v>40.798529064272209</v>
      </c>
      <c r="E96" s="65">
        <f t="shared" si="4"/>
        <v>41.234307244255675</v>
      </c>
      <c r="F96" s="65">
        <f t="shared" si="4"/>
        <v>40.726723664601145</v>
      </c>
      <c r="G96" s="65">
        <f t="shared" si="4"/>
        <v>42.277799346266079</v>
      </c>
      <c r="H96" s="65">
        <f t="shared" si="4"/>
        <v>45.417095777548923</v>
      </c>
      <c r="I96" s="65">
        <f t="shared" si="4"/>
        <v>47.365158557274363</v>
      </c>
      <c r="J96" s="65">
        <f t="shared" si="4"/>
        <v>49.098416088271932</v>
      </c>
      <c r="K96" s="65">
        <f t="shared" si="4"/>
        <v>47.769513775564633</v>
      </c>
      <c r="L96" s="65">
        <f t="shared" si="4"/>
        <v>47.427489614296256</v>
      </c>
      <c r="M96" s="65">
        <f t="shared" si="4"/>
        <v>48.386835166159223</v>
      </c>
      <c r="N96" s="65">
        <f t="shared" si="4"/>
        <v>49.430709868486623</v>
      </c>
      <c r="O96" s="65">
        <f t="shared" si="4"/>
        <v>48.52342690180528</v>
      </c>
      <c r="P96" s="65">
        <f t="shared" si="4"/>
        <v>48.989389663099814</v>
      </c>
      <c r="Q96" s="65">
        <f t="shared" si="4"/>
        <v>49.46076900838392</v>
      </c>
      <c r="R96" s="65">
        <f t="shared" si="4"/>
        <v>49.414092956273677</v>
      </c>
      <c r="S96" s="65">
        <f t="shared" si="4"/>
        <v>50.514765897454929</v>
      </c>
      <c r="T96" s="65">
        <f t="shared" si="4"/>
        <v>49.889923289577268</v>
      </c>
      <c r="U96" s="65">
        <f t="shared" si="4"/>
        <v>49.298658352444967</v>
      </c>
      <c r="V96" s="65">
        <f t="shared" si="4"/>
        <v>49.671178345707865</v>
      </c>
      <c r="W96" s="65">
        <f t="shared" si="4"/>
        <v>50.463730581281901</v>
      </c>
      <c r="X96" s="65">
        <f t="shared" si="4"/>
        <v>50.340392025698378</v>
      </c>
      <c r="Y96" s="65">
        <f t="shared" si="4"/>
        <v>49.301715191308205</v>
      </c>
      <c r="Z96" s="65">
        <f t="shared" si="4"/>
        <v>47.768166330299081</v>
      </c>
      <c r="AA96" s="65">
        <f t="shared" si="4"/>
        <v>46.90528741918471</v>
      </c>
      <c r="AB96" s="65">
        <f t="shared" si="4"/>
        <v>48.103487464300187</v>
      </c>
      <c r="AC96" s="65" t="e">
        <f t="shared" si="1"/>
        <v>#VALUE!</v>
      </c>
    </row>
    <row r="97" spans="2:29" ht="11.45" customHeight="1" x14ac:dyDescent="0.25">
      <c r="B97" s="7" t="s">
        <v>45</v>
      </c>
      <c r="C97" s="65">
        <f t="shared" si="2"/>
        <v>7.8071859037402573</v>
      </c>
      <c r="D97" s="65">
        <f t="shared" ref="D97:AB97" si="5">D15/D61*1000</f>
        <v>7.899272766742647</v>
      </c>
      <c r="E97" s="65">
        <f t="shared" si="5"/>
        <v>8.3284401355307054</v>
      </c>
      <c r="F97" s="65">
        <f t="shared" si="5"/>
        <v>8.4431450886924608</v>
      </c>
      <c r="G97" s="65">
        <f t="shared" si="5"/>
        <v>8.3505892097436103</v>
      </c>
      <c r="H97" s="65">
        <f t="shared" si="5"/>
        <v>8.0472842569616763</v>
      </c>
      <c r="I97" s="65">
        <f t="shared" si="5"/>
        <v>7.4523794149932208</v>
      </c>
      <c r="J97" s="65">
        <f t="shared" si="5"/>
        <v>6.8402083122504109</v>
      </c>
      <c r="K97" s="65">
        <f t="shared" si="5"/>
        <v>6.8957444535612895</v>
      </c>
      <c r="L97" s="65">
        <f t="shared" si="5"/>
        <v>6.1988868696047259</v>
      </c>
      <c r="M97" s="65">
        <f t="shared" si="5"/>
        <v>7.6783375750537424</v>
      </c>
      <c r="N97" s="65">
        <f t="shared" si="5"/>
        <v>7.6938885801928798</v>
      </c>
      <c r="O97" s="65">
        <f t="shared" si="5"/>
        <v>8.3813049034620128</v>
      </c>
      <c r="P97" s="65">
        <f t="shared" si="5"/>
        <v>8.5357993468706255</v>
      </c>
      <c r="Q97" s="65">
        <f t="shared" si="5"/>
        <v>8.3021933387489852</v>
      </c>
      <c r="R97" s="65">
        <f t="shared" si="5"/>
        <v>8.1954744858172539</v>
      </c>
      <c r="S97" s="65">
        <f t="shared" si="5"/>
        <v>8.2826421468618463</v>
      </c>
      <c r="T97" s="65">
        <f t="shared" si="5"/>
        <v>7.9483997387328547</v>
      </c>
      <c r="U97" s="65">
        <f t="shared" si="5"/>
        <v>8.2610596657465241</v>
      </c>
      <c r="V97" s="65">
        <f t="shared" si="5"/>
        <v>7.9367545696936537</v>
      </c>
      <c r="W97" s="65">
        <f t="shared" si="5"/>
        <v>7.6576469327746102</v>
      </c>
      <c r="X97" s="65">
        <f t="shared" si="5"/>
        <v>8.0151636546153426</v>
      </c>
      <c r="Y97" s="65">
        <f t="shared" si="5"/>
        <v>7.0367426602140171</v>
      </c>
      <c r="Z97" s="65">
        <f t="shared" si="5"/>
        <v>7.5440043488855979</v>
      </c>
      <c r="AA97" s="65">
        <f t="shared" si="5"/>
        <v>6.9693590681196946</v>
      </c>
      <c r="AB97" s="65">
        <f t="shared" si="5"/>
        <v>7.9694285616069491</v>
      </c>
      <c r="AC97" s="65">
        <f t="shared" si="1"/>
        <v>8.1336690896408932</v>
      </c>
    </row>
    <row r="98" spans="2:29" ht="11.45" customHeight="1" x14ac:dyDescent="0.25">
      <c r="B98" s="7" t="s">
        <v>46</v>
      </c>
      <c r="C98" s="65">
        <f t="shared" si="2"/>
        <v>12.753183502963198</v>
      </c>
      <c r="D98" s="65">
        <f t="shared" ref="D98:AB98" si="6">D16/D62*1000</f>
        <v>12.259239519837923</v>
      </c>
      <c r="E98" s="65">
        <f t="shared" si="6"/>
        <v>12.957537227042538</v>
      </c>
      <c r="F98" s="65">
        <f t="shared" si="6"/>
        <v>13.362348432797546</v>
      </c>
      <c r="G98" s="65">
        <f t="shared" si="6"/>
        <v>13.508591110437003</v>
      </c>
      <c r="H98" s="65">
        <f t="shared" si="6"/>
        <v>14.03413000267574</v>
      </c>
      <c r="I98" s="65">
        <f t="shared" si="6"/>
        <v>14.218851992278099</v>
      </c>
      <c r="J98" s="65">
        <f t="shared" si="6"/>
        <v>14.20292094892203</v>
      </c>
      <c r="K98" s="65">
        <f t="shared" si="6"/>
        <v>14.832702072410315</v>
      </c>
      <c r="L98" s="65">
        <f t="shared" si="6"/>
        <v>14.043274319392472</v>
      </c>
      <c r="M98" s="65">
        <f t="shared" si="6"/>
        <v>14.049988462143009</v>
      </c>
      <c r="N98" s="65">
        <f t="shared" si="6"/>
        <v>14.194790380867197</v>
      </c>
      <c r="O98" s="65">
        <f t="shared" si="6"/>
        <v>14.330260617537167</v>
      </c>
      <c r="P98" s="65">
        <f t="shared" si="6"/>
        <v>13.937932689908239</v>
      </c>
      <c r="Q98" s="65">
        <f t="shared" si="6"/>
        <v>14.605289004567107</v>
      </c>
      <c r="R98" s="65">
        <f t="shared" si="6"/>
        <v>15.894325616252456</v>
      </c>
      <c r="S98" s="65">
        <f t="shared" si="6"/>
        <v>16.588473730436</v>
      </c>
      <c r="T98" s="65">
        <f t="shared" si="6"/>
        <v>15.894285023799267</v>
      </c>
      <c r="U98" s="65">
        <f t="shared" si="6"/>
        <v>16.092437363715582</v>
      </c>
      <c r="V98" s="65">
        <f t="shared" si="6"/>
        <v>16.118985957073853</v>
      </c>
      <c r="W98" s="65">
        <f t="shared" si="6"/>
        <v>15.827593045547699</v>
      </c>
      <c r="X98" s="65">
        <f t="shared" si="6"/>
        <v>15.317689495653283</v>
      </c>
      <c r="Y98" s="65">
        <f t="shared" si="6"/>
        <v>14.462990474525911</v>
      </c>
      <c r="Z98" s="65">
        <f t="shared" si="6"/>
        <v>13.012209100026608</v>
      </c>
      <c r="AA98" s="65">
        <f t="shared" si="6"/>
        <v>12.470120496666464</v>
      </c>
      <c r="AB98" s="65">
        <f t="shared" si="6"/>
        <v>12.438726157173077</v>
      </c>
      <c r="AC98" s="65">
        <f t="shared" si="1"/>
        <v>12.735093770833938</v>
      </c>
    </row>
    <row r="99" spans="2:29" ht="11.45" customHeight="1" x14ac:dyDescent="0.25">
      <c r="B99" s="7" t="s">
        <v>47</v>
      </c>
      <c r="C99" s="65">
        <f t="shared" si="2"/>
        <v>43.217159259545909</v>
      </c>
      <c r="D99" s="65">
        <f t="shared" ref="D99:AB99" si="7">D17/D63*1000</f>
        <v>41.810912841145651</v>
      </c>
      <c r="E99" s="65">
        <f t="shared" si="7"/>
        <v>39.121135336679743</v>
      </c>
      <c r="F99" s="65">
        <f t="shared" si="7"/>
        <v>39.791400113369505</v>
      </c>
      <c r="G99" s="65">
        <f t="shared" si="7"/>
        <v>42.41966552113032</v>
      </c>
      <c r="H99" s="65">
        <f t="shared" si="7"/>
        <v>42.093698756964166</v>
      </c>
      <c r="I99" s="65">
        <f t="shared" si="7"/>
        <v>40.582037098909801</v>
      </c>
      <c r="J99" s="65">
        <f t="shared" si="7"/>
        <v>41.832365811743728</v>
      </c>
      <c r="K99" s="65">
        <f t="shared" si="7"/>
        <v>40.432396121516398</v>
      </c>
      <c r="L99" s="65">
        <f t="shared" si="7"/>
        <v>43.029145206400635</v>
      </c>
      <c r="M99" s="65">
        <f t="shared" si="7"/>
        <v>44.068281255382921</v>
      </c>
      <c r="N99" s="65">
        <f t="shared" si="7"/>
        <v>41.811085728742675</v>
      </c>
      <c r="O99" s="65">
        <f t="shared" si="7"/>
        <v>42.198127550612149</v>
      </c>
      <c r="P99" s="65">
        <f t="shared" si="7"/>
        <v>43.96317290948835</v>
      </c>
      <c r="Q99" s="65">
        <f t="shared" si="7"/>
        <v>45.067217737723993</v>
      </c>
      <c r="R99" s="65">
        <f t="shared" si="7"/>
        <v>46.161456712170398</v>
      </c>
      <c r="S99" s="65">
        <f t="shared" si="7"/>
        <v>49.470214184065</v>
      </c>
      <c r="T99" s="65">
        <f t="shared" si="7"/>
        <v>51.901318498768056</v>
      </c>
      <c r="U99" s="65">
        <f t="shared" si="7"/>
        <v>52.43850053948379</v>
      </c>
      <c r="V99" s="65">
        <f t="shared" si="7"/>
        <v>49.995673646516948</v>
      </c>
      <c r="W99" s="65">
        <f t="shared" si="7"/>
        <v>47.957778797613585</v>
      </c>
      <c r="X99" s="65">
        <f t="shared" si="7"/>
        <v>48.130577242552185</v>
      </c>
      <c r="Y99" s="65">
        <f t="shared" si="7"/>
        <v>47.110850344700594</v>
      </c>
      <c r="Z99" s="65">
        <f t="shared" si="7"/>
        <v>44.581831138165725</v>
      </c>
      <c r="AA99" s="65">
        <f t="shared" si="7"/>
        <v>41.276342837536035</v>
      </c>
      <c r="AB99" s="65">
        <f t="shared" si="7"/>
        <v>37.739189049680874</v>
      </c>
      <c r="AC99" s="65">
        <f t="shared" si="1"/>
        <v>36.433632059773274</v>
      </c>
    </row>
    <row r="100" spans="2:29" ht="11.45" customHeight="1" x14ac:dyDescent="0.25">
      <c r="B100" s="7" t="s">
        <v>48</v>
      </c>
      <c r="C100" s="65">
        <f t="shared" si="2"/>
        <v>39.90492427046113</v>
      </c>
      <c r="D100" s="65">
        <f t="shared" ref="D100:AB100" si="8">D18/D64*1000</f>
        <v>40.556114461490019</v>
      </c>
      <c r="E100" s="65">
        <f t="shared" si="8"/>
        <v>40.96325514941875</v>
      </c>
      <c r="F100" s="65">
        <f t="shared" si="8"/>
        <v>41.269560613263153</v>
      </c>
      <c r="G100" s="65">
        <f t="shared" si="8"/>
        <v>41.41057860358697</v>
      </c>
      <c r="H100" s="65">
        <f t="shared" si="8"/>
        <v>41.158410898671072</v>
      </c>
      <c r="I100" s="65">
        <f t="shared" si="8"/>
        <v>40.99122438095899</v>
      </c>
      <c r="J100" s="65">
        <f t="shared" si="8"/>
        <v>40.012195390184907</v>
      </c>
      <c r="K100" s="65">
        <f t="shared" si="8"/>
        <v>38.743245097759967</v>
      </c>
      <c r="L100" s="65">
        <f t="shared" si="8"/>
        <v>38.013168577769797</v>
      </c>
      <c r="M100" s="65">
        <f t="shared" si="8"/>
        <v>37.562621208655905</v>
      </c>
      <c r="N100" s="65">
        <f t="shared" si="8"/>
        <v>38.425628645402412</v>
      </c>
      <c r="O100" s="65">
        <f t="shared" si="8"/>
        <v>39.132739682344294</v>
      </c>
      <c r="P100" s="65">
        <f t="shared" si="8"/>
        <v>39.087710599250428</v>
      </c>
      <c r="Q100" s="65">
        <f t="shared" si="8"/>
        <v>38.98987477635886</v>
      </c>
      <c r="R100" s="65">
        <f t="shared" si="8"/>
        <v>39.124121727535339</v>
      </c>
      <c r="S100" s="65">
        <f t="shared" si="8"/>
        <v>38.130193694632361</v>
      </c>
      <c r="T100" s="65">
        <f t="shared" si="8"/>
        <v>38.649713916001829</v>
      </c>
      <c r="U100" s="65">
        <f t="shared" si="8"/>
        <v>38.929374854986939</v>
      </c>
      <c r="V100" s="65">
        <f t="shared" si="8"/>
        <v>39.362862128257525</v>
      </c>
      <c r="W100" s="65">
        <f t="shared" si="8"/>
        <v>37.72348220797214</v>
      </c>
      <c r="X100" s="65">
        <f t="shared" si="8"/>
        <v>38.883202115898413</v>
      </c>
      <c r="Y100" s="65">
        <f t="shared" si="8"/>
        <v>36.644779629255389</v>
      </c>
      <c r="Z100" s="65">
        <f t="shared" si="8"/>
        <v>32.52591859588393</v>
      </c>
      <c r="AA100" s="65">
        <f t="shared" si="8"/>
        <v>31.32828450427267</v>
      </c>
      <c r="AB100" s="65">
        <f t="shared" si="8"/>
        <v>30.661088101398274</v>
      </c>
      <c r="AC100" s="65">
        <f t="shared" si="1"/>
        <v>30.143860125508315</v>
      </c>
    </row>
    <row r="101" spans="2:29" ht="11.45" customHeight="1" x14ac:dyDescent="0.25">
      <c r="B101" s="7" t="s">
        <v>49</v>
      </c>
      <c r="C101" s="65">
        <f t="shared" si="2"/>
        <v>6.4539324783100724</v>
      </c>
      <c r="D101" s="65">
        <f t="shared" ref="D101:AB101" si="9">D19/D65*1000</f>
        <v>8.6178636271938682</v>
      </c>
      <c r="E101" s="65">
        <f t="shared" si="9"/>
        <v>8.7561690314620595</v>
      </c>
      <c r="F101" s="65">
        <f t="shared" si="9"/>
        <v>9.486568349967726</v>
      </c>
      <c r="G101" s="65">
        <f t="shared" si="9"/>
        <v>9.3352412010692944</v>
      </c>
      <c r="H101" s="65">
        <f t="shared" si="9"/>
        <v>9.5970047361010362</v>
      </c>
      <c r="I101" s="65">
        <f t="shared" si="9"/>
        <v>10.977308820234025</v>
      </c>
      <c r="J101" s="65">
        <f t="shared" si="9"/>
        <v>9.5920452759000145</v>
      </c>
      <c r="K101" s="65">
        <f t="shared" si="9"/>
        <v>8.5509265973478943</v>
      </c>
      <c r="L101" s="65">
        <f t="shared" si="9"/>
        <v>9.5852704951145871</v>
      </c>
      <c r="M101" s="65">
        <f t="shared" si="9"/>
        <v>10.052451389193697</v>
      </c>
      <c r="N101" s="65">
        <f t="shared" si="9"/>
        <v>12.61284684606607</v>
      </c>
      <c r="O101" s="65">
        <f t="shared" si="9"/>
        <v>12.19224484053548</v>
      </c>
      <c r="P101" s="65">
        <f t="shared" si="9"/>
        <v>13.134004447834634</v>
      </c>
      <c r="Q101" s="65">
        <f t="shared" si="9"/>
        <v>12.942254407365295</v>
      </c>
      <c r="R101" s="65">
        <f t="shared" si="9"/>
        <v>11.893987666454267</v>
      </c>
      <c r="S101" s="65">
        <f t="shared" si="9"/>
        <v>10.851084715814274</v>
      </c>
      <c r="T101" s="65">
        <f t="shared" si="9"/>
        <v>14.156791874456696</v>
      </c>
      <c r="U101" s="65">
        <f t="shared" si="9"/>
        <v>15.14566357852439</v>
      </c>
      <c r="V101" s="65">
        <f t="shared" si="9"/>
        <v>16.728106455673441</v>
      </c>
      <c r="W101" s="65">
        <f t="shared" si="9"/>
        <v>16.853447345123186</v>
      </c>
      <c r="X101" s="65">
        <f t="shared" si="9"/>
        <v>18.429159240433908</v>
      </c>
      <c r="Y101" s="65">
        <f t="shared" si="9"/>
        <v>19.701930291248889</v>
      </c>
      <c r="Z101" s="65">
        <f t="shared" si="9"/>
        <v>18.217442417381459</v>
      </c>
      <c r="AA101" s="65">
        <f t="shared" si="9"/>
        <v>17.682808350784775</v>
      </c>
      <c r="AB101" s="65">
        <f t="shared" si="9"/>
        <v>15.666173813044193</v>
      </c>
      <c r="AC101" s="65">
        <f t="shared" si="1"/>
        <v>15.099820890306233</v>
      </c>
    </row>
    <row r="102" spans="2:29" ht="11.45" customHeight="1" x14ac:dyDescent="0.25">
      <c r="B102" s="7" t="s">
        <v>50</v>
      </c>
      <c r="C102" s="65">
        <f t="shared" si="2"/>
        <v>34.807746563245175</v>
      </c>
      <c r="D102" s="65">
        <f t="shared" ref="D102:AB102" si="10">D20/D66*1000</f>
        <v>31.818964774782536</v>
      </c>
      <c r="E102" s="65">
        <f t="shared" si="10"/>
        <v>31.311204053524722</v>
      </c>
      <c r="F102" s="65">
        <f t="shared" si="10"/>
        <v>31.706397814001697</v>
      </c>
      <c r="G102" s="65">
        <f t="shared" si="10"/>
        <v>33.04985780004499</v>
      </c>
      <c r="H102" s="65">
        <f t="shared" si="10"/>
        <v>32.910647554241727</v>
      </c>
      <c r="I102" s="65">
        <f t="shared" si="10"/>
        <v>31.705484232618431</v>
      </c>
      <c r="J102" s="65">
        <f t="shared" si="10"/>
        <v>29.913106000157832</v>
      </c>
      <c r="K102" s="65">
        <f t="shared" si="10"/>
        <v>29.547072852681787</v>
      </c>
      <c r="L102" s="65">
        <f t="shared" si="10"/>
        <v>33.174757281553397</v>
      </c>
      <c r="M102" s="65">
        <f t="shared" si="10"/>
        <v>40.625873389201573</v>
      </c>
      <c r="N102" s="65">
        <f t="shared" si="10"/>
        <v>40.947163436722818</v>
      </c>
      <c r="O102" s="65">
        <f t="shared" si="10"/>
        <v>48.393411813839371</v>
      </c>
      <c r="P102" s="65">
        <f t="shared" si="10"/>
        <v>41.619888298211215</v>
      </c>
      <c r="Q102" s="65">
        <f t="shared" si="10"/>
        <v>46.730403335717277</v>
      </c>
      <c r="R102" s="65">
        <f t="shared" si="10"/>
        <v>43.252561957701467</v>
      </c>
      <c r="S102" s="65">
        <f t="shared" si="10"/>
        <v>37.866559120812639</v>
      </c>
      <c r="T102" s="65">
        <f t="shared" si="10"/>
        <v>35.432073526274621</v>
      </c>
      <c r="U102" s="65">
        <f t="shared" si="10"/>
        <v>34.518030238129235</v>
      </c>
      <c r="V102" s="65">
        <f t="shared" si="10"/>
        <v>33.249295982359179</v>
      </c>
      <c r="W102" s="65">
        <f t="shared" si="10"/>
        <v>33.894708063496402</v>
      </c>
      <c r="X102" s="65">
        <f t="shared" si="10"/>
        <v>37.103900645700584</v>
      </c>
      <c r="Y102" s="65">
        <f t="shared" si="10"/>
        <v>36.79447761490092</v>
      </c>
      <c r="Z102" s="65">
        <f t="shared" si="10"/>
        <v>30.067135500848011</v>
      </c>
      <c r="AA102" s="65">
        <f t="shared" si="10"/>
        <v>31.563541570867251</v>
      </c>
      <c r="AB102" s="65">
        <f t="shared" si="10"/>
        <v>30.956547503310095</v>
      </c>
      <c r="AC102" s="65">
        <f t="shared" si="1"/>
        <v>32.2392572431392</v>
      </c>
    </row>
    <row r="103" spans="2:29" ht="11.45" customHeight="1" x14ac:dyDescent="0.25">
      <c r="B103" s="7" t="s">
        <v>51</v>
      </c>
      <c r="C103" s="65">
        <f t="shared" si="2"/>
        <v>10.328521965915733</v>
      </c>
      <c r="D103" s="65">
        <f t="shared" ref="D103:AB103" si="11">D21/D67*1000</f>
        <v>10.279560076889993</v>
      </c>
      <c r="E103" s="65">
        <f t="shared" si="11"/>
        <v>10.977841587241182</v>
      </c>
      <c r="F103" s="65">
        <f t="shared" si="11"/>
        <v>10.283824128557402</v>
      </c>
      <c r="G103" s="65">
        <f t="shared" si="11"/>
        <v>12.74839512753479</v>
      </c>
      <c r="H103" s="65">
        <f t="shared" si="11"/>
        <v>14.235205673974288</v>
      </c>
      <c r="I103" s="65">
        <f t="shared" si="11"/>
        <v>10.665403050903059</v>
      </c>
      <c r="J103" s="65">
        <f t="shared" si="11"/>
        <v>15.559934409061471</v>
      </c>
      <c r="K103" s="65">
        <f t="shared" si="11"/>
        <v>13.389552389398389</v>
      </c>
      <c r="L103" s="65">
        <f t="shared" si="11"/>
        <v>10.264340277547337</v>
      </c>
      <c r="M103" s="65">
        <f t="shared" si="11"/>
        <v>10.32349027042758</v>
      </c>
      <c r="N103" s="65">
        <f t="shared" si="11"/>
        <v>10.207738345880557</v>
      </c>
      <c r="O103" s="65">
        <f t="shared" si="11"/>
        <v>8.8527122825712503</v>
      </c>
      <c r="P103" s="65">
        <f t="shared" si="11"/>
        <v>7.9260148706790341</v>
      </c>
      <c r="Q103" s="65">
        <f t="shared" si="11"/>
        <v>8.8096550712751309</v>
      </c>
      <c r="R103" s="65">
        <f t="shared" si="11"/>
        <v>6.7879523057781208</v>
      </c>
      <c r="S103" s="65">
        <f t="shared" si="11"/>
        <v>7.9524563555349088</v>
      </c>
      <c r="T103" s="65">
        <f t="shared" si="11"/>
        <v>7.7663531544422</v>
      </c>
      <c r="U103" s="65">
        <f t="shared" si="11"/>
        <v>5.4370722137952834</v>
      </c>
      <c r="V103" s="65">
        <f t="shared" si="11"/>
        <v>6.2277521298246592</v>
      </c>
      <c r="W103" s="65">
        <f t="shared" si="11"/>
        <v>6.9288634590921703</v>
      </c>
      <c r="X103" s="65">
        <f t="shared" si="11"/>
        <v>6.743596224903933</v>
      </c>
      <c r="Y103" s="65">
        <f t="shared" si="11"/>
        <v>8.8780140786084321</v>
      </c>
      <c r="Z103" s="65">
        <f t="shared" si="11"/>
        <v>9.1289738133861409</v>
      </c>
      <c r="AA103" s="65">
        <f t="shared" si="11"/>
        <v>9.5180308690119464</v>
      </c>
      <c r="AB103" s="65">
        <f t="shared" si="11"/>
        <v>9.4806885091586697</v>
      </c>
      <c r="AC103" s="65">
        <f t="shared" ref="AC103:AC111" si="12">AC21/AC67*1000</f>
        <v>10.139970808105419</v>
      </c>
    </row>
    <row r="104" spans="2:29" ht="11.45" customHeight="1" x14ac:dyDescent="0.25">
      <c r="B104" s="7" t="s">
        <v>52</v>
      </c>
      <c r="C104" s="65">
        <f t="shared" si="2"/>
        <v>28.405457726827944</v>
      </c>
      <c r="D104" s="65">
        <f t="shared" ref="D104:AB104" si="13">D22/D68*1000</f>
        <v>26.198427644005559</v>
      </c>
      <c r="E104" s="65">
        <f t="shared" si="13"/>
        <v>25.694679926584392</v>
      </c>
      <c r="F104" s="65">
        <f t="shared" si="13"/>
        <v>25.278952110333357</v>
      </c>
      <c r="G104" s="65">
        <f t="shared" si="13"/>
        <v>24.786743121121674</v>
      </c>
      <c r="H104" s="65">
        <f t="shared" si="13"/>
        <v>24.095136675047605</v>
      </c>
      <c r="I104" s="65">
        <f t="shared" si="13"/>
        <v>23.421193551312705</v>
      </c>
      <c r="J104" s="65">
        <f t="shared" si="13"/>
        <v>22.878216709985363</v>
      </c>
      <c r="K104" s="65">
        <f t="shared" si="13"/>
        <v>22.057023519179655</v>
      </c>
      <c r="L104" s="65">
        <f t="shared" si="13"/>
        <v>24.391094191119855</v>
      </c>
      <c r="M104" s="65">
        <f t="shared" si="13"/>
        <v>28.410126354700267</v>
      </c>
      <c r="N104" s="65">
        <f t="shared" si="13"/>
        <v>27.78570925429306</v>
      </c>
      <c r="O104" s="65">
        <f t="shared" si="13"/>
        <v>28.20262094326587</v>
      </c>
      <c r="P104" s="65">
        <f t="shared" si="13"/>
        <v>31.313527005790995</v>
      </c>
      <c r="Q104" s="65">
        <f t="shared" si="13"/>
        <v>31.978810929877984</v>
      </c>
      <c r="R104" s="65">
        <f t="shared" si="13"/>
        <v>32.271035081486446</v>
      </c>
      <c r="S104" s="65">
        <f t="shared" si="13"/>
        <v>31.514774393161179</v>
      </c>
      <c r="T104" s="65">
        <f t="shared" si="13"/>
        <v>31.674083905468247</v>
      </c>
      <c r="U104" s="65">
        <f t="shared" si="13"/>
        <v>31.081658598250325</v>
      </c>
      <c r="V104" s="65">
        <f t="shared" si="13"/>
        <v>29.866828756147427</v>
      </c>
      <c r="W104" s="65">
        <f t="shared" si="13"/>
        <v>28.827822440407974</v>
      </c>
      <c r="X104" s="65">
        <f t="shared" si="13"/>
        <v>28.208369959193071</v>
      </c>
      <c r="Y104" s="65">
        <f t="shared" si="13"/>
        <v>26.023952768073542</v>
      </c>
      <c r="Z104" s="65">
        <f t="shared" si="13"/>
        <v>26.928636310711354</v>
      </c>
      <c r="AA104" s="65">
        <f t="shared" si="13"/>
        <v>26.334779345872189</v>
      </c>
      <c r="AB104" s="65">
        <f t="shared" si="13"/>
        <v>26.412593025747565</v>
      </c>
      <c r="AC104" s="65">
        <f t="shared" si="12"/>
        <v>26.868904604768186</v>
      </c>
    </row>
    <row r="105" spans="2:29" s="170" customFormat="1" ht="11.45" customHeight="1" x14ac:dyDescent="0.25">
      <c r="B105" s="168" t="s">
        <v>53</v>
      </c>
      <c r="C105" s="169">
        <f t="shared" si="2"/>
        <v>40.639091300873275</v>
      </c>
      <c r="D105" s="169">
        <f t="shared" ref="D105:AB105" si="14">D23/D69*1000</f>
        <v>42.009769065406346</v>
      </c>
      <c r="E105" s="169">
        <f t="shared" si="14"/>
        <v>43.459653506005473</v>
      </c>
      <c r="F105" s="169">
        <f t="shared" si="14"/>
        <v>42.911756426095792</v>
      </c>
      <c r="G105" s="169">
        <f t="shared" si="14"/>
        <v>42.647350558051549</v>
      </c>
      <c r="H105" s="169">
        <f t="shared" si="14"/>
        <v>41.817980481559047</v>
      </c>
      <c r="I105" s="169">
        <f t="shared" si="14"/>
        <v>41.282090303184653</v>
      </c>
      <c r="J105" s="169">
        <f t="shared" si="14"/>
        <v>41.465476185110568</v>
      </c>
      <c r="K105" s="169">
        <f t="shared" si="14"/>
        <v>40.891410779956225</v>
      </c>
      <c r="L105" s="169">
        <f t="shared" si="14"/>
        <v>39.658215643523135</v>
      </c>
      <c r="M105" s="169">
        <f t="shared" si="14"/>
        <v>37.618336347556706</v>
      </c>
      <c r="N105" s="169">
        <f t="shared" si="14"/>
        <v>37.017772422959482</v>
      </c>
      <c r="O105" s="169">
        <f t="shared" si="14"/>
        <v>36.267591854814071</v>
      </c>
      <c r="P105" s="169">
        <f t="shared" si="14"/>
        <v>34.72455048086141</v>
      </c>
      <c r="Q105" s="169">
        <f t="shared" si="14"/>
        <v>35.709068332055075</v>
      </c>
      <c r="R105" s="169">
        <f t="shared" si="14"/>
        <v>35.228868250902295</v>
      </c>
      <c r="S105" s="169">
        <f t="shared" si="14"/>
        <v>35.906876992906831</v>
      </c>
      <c r="T105" s="169">
        <f t="shared" si="14"/>
        <v>36.183972185233969</v>
      </c>
      <c r="U105" s="169">
        <f t="shared" si="14"/>
        <v>37.478935807764117</v>
      </c>
      <c r="V105" s="169">
        <f t="shared" si="14"/>
        <v>36.632086649762655</v>
      </c>
      <c r="W105" s="169">
        <f t="shared" si="14"/>
        <v>36.343364561131985</v>
      </c>
      <c r="X105" s="169">
        <f t="shared" si="14"/>
        <v>35.161233321017541</v>
      </c>
      <c r="Y105" s="169">
        <f t="shared" si="14"/>
        <v>32.736319231680262</v>
      </c>
      <c r="Z105" s="169">
        <f t="shared" si="14"/>
        <v>30.80213984875828</v>
      </c>
      <c r="AA105" s="169">
        <f t="shared" si="14"/>
        <v>31.950550015929842</v>
      </c>
      <c r="AB105" s="169">
        <f t="shared" si="14"/>
        <v>31.780618213852989</v>
      </c>
      <c r="AC105" s="169">
        <f t="shared" si="12"/>
        <v>31.739893080123025</v>
      </c>
    </row>
    <row r="106" spans="2:29" ht="11.45" customHeight="1" x14ac:dyDescent="0.25">
      <c r="B106" s="7" t="s">
        <v>54</v>
      </c>
      <c r="C106" s="65">
        <f t="shared" si="2"/>
        <v>7.6908536431685874</v>
      </c>
      <c r="D106" s="65">
        <f t="shared" ref="D106:AB106" si="15">D24/D70*1000</f>
        <v>7.7224336940564209</v>
      </c>
      <c r="E106" s="65">
        <f t="shared" si="15"/>
        <v>8.3462453593957626</v>
      </c>
      <c r="F106" s="65">
        <f t="shared" si="15"/>
        <v>7.8192518210625961</v>
      </c>
      <c r="G106" s="65">
        <f t="shared" si="15"/>
        <v>9.1629517654136254</v>
      </c>
      <c r="H106" s="65">
        <f t="shared" si="15"/>
        <v>9.5298089252935654</v>
      </c>
      <c r="I106" s="65">
        <f t="shared" si="15"/>
        <v>10.567227422439633</v>
      </c>
      <c r="J106" s="65">
        <f t="shared" si="15"/>
        <v>10.524015705679862</v>
      </c>
      <c r="K106" s="65">
        <f t="shared" si="15"/>
        <v>10.496388849691481</v>
      </c>
      <c r="L106" s="65">
        <f t="shared" si="15"/>
        <v>10.555504852301421</v>
      </c>
      <c r="M106" s="65">
        <f t="shared" si="15"/>
        <v>9.9685791208579388</v>
      </c>
      <c r="N106" s="65">
        <f t="shared" si="15"/>
        <v>9.249496863948103</v>
      </c>
      <c r="O106" s="65">
        <f t="shared" si="15"/>
        <v>9.4433684503078883</v>
      </c>
      <c r="P106" s="65">
        <f t="shared" si="15"/>
        <v>8.5548549577326565</v>
      </c>
      <c r="Q106" s="65">
        <f t="shared" si="15"/>
        <v>8.4730258086685186</v>
      </c>
      <c r="R106" s="65">
        <f t="shared" si="15"/>
        <v>8.1966448990626422</v>
      </c>
      <c r="S106" s="65">
        <f t="shared" si="15"/>
        <v>8.3720311905493183</v>
      </c>
      <c r="T106" s="65">
        <f t="shared" si="15"/>
        <v>8.697421495586223</v>
      </c>
      <c r="U106" s="65">
        <f t="shared" si="15"/>
        <v>9.5148648906348328</v>
      </c>
      <c r="V106" s="65">
        <f t="shared" si="15"/>
        <v>9.8617738647310524</v>
      </c>
      <c r="W106" s="65">
        <f t="shared" si="15"/>
        <v>11.099897297273264</v>
      </c>
      <c r="X106" s="65">
        <f t="shared" si="15"/>
        <v>10.881546796982896</v>
      </c>
      <c r="Y106" s="65">
        <f t="shared" si="15"/>
        <v>11.886560300139179</v>
      </c>
      <c r="Z106" s="65">
        <f t="shared" si="15"/>
        <v>12.38563483657653</v>
      </c>
      <c r="AA106" s="65">
        <f t="shared" si="15"/>
        <v>13.641773393115114</v>
      </c>
      <c r="AB106" s="65">
        <f t="shared" si="15"/>
        <v>14.854240048144151</v>
      </c>
      <c r="AC106" s="65">
        <f t="shared" si="12"/>
        <v>16.037161187362631</v>
      </c>
    </row>
    <row r="107" spans="2:29" ht="11.45" customHeight="1" x14ac:dyDescent="0.25">
      <c r="B107" s="7" t="s">
        <v>55</v>
      </c>
      <c r="C107" s="65">
        <f t="shared" si="2"/>
        <v>34.047721778829917</v>
      </c>
      <c r="D107" s="65">
        <f t="shared" ref="D107:AB107" si="16">D25/D71*1000</f>
        <v>34.502459646570308</v>
      </c>
      <c r="E107" s="65">
        <f t="shared" si="16"/>
        <v>33.720215648481798</v>
      </c>
      <c r="F107" s="65">
        <f t="shared" si="16"/>
        <v>34.100446498320693</v>
      </c>
      <c r="G107" s="65">
        <f t="shared" si="16"/>
        <v>34.072140081923074</v>
      </c>
      <c r="H107" s="65">
        <f t="shared" si="16"/>
        <v>33.450733803510133</v>
      </c>
      <c r="I107" s="65">
        <f t="shared" si="16"/>
        <v>32.342373955625384</v>
      </c>
      <c r="J107" s="65">
        <f t="shared" si="16"/>
        <v>31.912462287878974</v>
      </c>
      <c r="K107" s="65">
        <f t="shared" si="16"/>
        <v>30.365642208808108</v>
      </c>
      <c r="L107" s="65">
        <f t="shared" si="16"/>
        <v>29.649133285738195</v>
      </c>
      <c r="M107" s="65">
        <f t="shared" si="16"/>
        <v>27.580476971099301</v>
      </c>
      <c r="N107" s="65">
        <f t="shared" si="16"/>
        <v>26.608860436783417</v>
      </c>
      <c r="O107" s="65">
        <f t="shared" si="16"/>
        <v>26.125740754008067</v>
      </c>
      <c r="P107" s="65">
        <f t="shared" si="16"/>
        <v>26.397247498599107</v>
      </c>
      <c r="Q107" s="65">
        <f t="shared" si="16"/>
        <v>27.244036637813625</v>
      </c>
      <c r="R107" s="65">
        <f t="shared" si="16"/>
        <v>25.944465941242061</v>
      </c>
      <c r="S107" s="65">
        <f t="shared" si="16"/>
        <v>25.533871364069171</v>
      </c>
      <c r="T107" s="65">
        <f t="shared" si="16"/>
        <v>25.344109478109157</v>
      </c>
      <c r="U107" s="65">
        <f t="shared" si="16"/>
        <v>25.557836765946679</v>
      </c>
      <c r="V107" s="65">
        <f t="shared" si="16"/>
        <v>25.803818136146695</v>
      </c>
      <c r="W107" s="65">
        <f t="shared" si="16"/>
        <v>26.460128086466842</v>
      </c>
      <c r="X107" s="65">
        <f t="shared" si="16"/>
        <v>27.341058072324611</v>
      </c>
      <c r="Y107" s="65">
        <f t="shared" si="16"/>
        <v>27.059765752427161</v>
      </c>
      <c r="Z107" s="65">
        <f t="shared" si="16"/>
        <v>28.860491719231366</v>
      </c>
      <c r="AA107" s="65">
        <f t="shared" si="16"/>
        <v>31.08868013736646</v>
      </c>
      <c r="AB107" s="65">
        <f t="shared" si="16"/>
        <v>28.981477745398031</v>
      </c>
      <c r="AC107" s="65">
        <f t="shared" si="12"/>
        <v>29.021232445587923</v>
      </c>
    </row>
    <row r="108" spans="2:29" ht="11.45" customHeight="1" x14ac:dyDescent="0.25">
      <c r="B108" s="7" t="s">
        <v>56</v>
      </c>
      <c r="C108" s="65">
        <f t="shared" si="2"/>
        <v>16.294349540078841</v>
      </c>
      <c r="D108" s="65">
        <f t="shared" ref="D108:AB108" si="17">D26/D72*1000</f>
        <v>16.632299653660588</v>
      </c>
      <c r="E108" s="65">
        <f t="shared" si="17"/>
        <v>17.538659063874778</v>
      </c>
      <c r="F108" s="65">
        <f t="shared" si="17"/>
        <v>18.503844414292175</v>
      </c>
      <c r="G108" s="65">
        <f t="shared" si="17"/>
        <v>19.566621937279457</v>
      </c>
      <c r="H108" s="65">
        <f t="shared" si="17"/>
        <v>20.908493047726417</v>
      </c>
      <c r="I108" s="65">
        <f t="shared" si="17"/>
        <v>21.48184392746467</v>
      </c>
      <c r="J108" s="65">
        <f t="shared" si="17"/>
        <v>22.05059920106525</v>
      </c>
      <c r="K108" s="65">
        <f t="shared" si="17"/>
        <v>22.042273562207331</v>
      </c>
      <c r="L108" s="65">
        <f t="shared" si="17"/>
        <v>19.220909366333402</v>
      </c>
      <c r="M108" s="65">
        <f t="shared" si="17"/>
        <v>16.933126826709302</v>
      </c>
      <c r="N108" s="65">
        <f t="shared" si="17"/>
        <v>16.146848183753789</v>
      </c>
      <c r="O108" s="65">
        <f t="shared" si="17"/>
        <v>15.906914384217583</v>
      </c>
      <c r="P108" s="65">
        <f t="shared" si="17"/>
        <v>16.259961391872494</v>
      </c>
      <c r="Q108" s="65">
        <f t="shared" si="17"/>
        <v>18.940659760347543</v>
      </c>
      <c r="R108" s="65">
        <f t="shared" si="17"/>
        <v>17.489062976905078</v>
      </c>
      <c r="S108" s="65">
        <f t="shared" si="17"/>
        <v>16.632671048324141</v>
      </c>
      <c r="T108" s="65">
        <f t="shared" si="17"/>
        <v>17.761969538166493</v>
      </c>
      <c r="U108" s="65">
        <f t="shared" si="17"/>
        <v>18.186269893586967</v>
      </c>
      <c r="V108" s="65">
        <f t="shared" si="17"/>
        <v>18.720476652895965</v>
      </c>
      <c r="W108" s="65">
        <f t="shared" si="17"/>
        <v>18.106377053745476</v>
      </c>
      <c r="X108" s="65">
        <f t="shared" si="17"/>
        <v>17.090297283016767</v>
      </c>
      <c r="Y108" s="65">
        <f t="shared" si="17"/>
        <v>15.317990291501367</v>
      </c>
      <c r="Z108" s="65">
        <f t="shared" si="17"/>
        <v>13.974894393241167</v>
      </c>
      <c r="AA108" s="65">
        <f t="shared" si="17"/>
        <v>15.908445033865389</v>
      </c>
      <c r="AB108" s="65">
        <f t="shared" si="17"/>
        <v>16.543253202316198</v>
      </c>
      <c r="AC108" s="65">
        <f t="shared" si="12"/>
        <v>16.781739722916193</v>
      </c>
    </row>
    <row r="109" spans="2:29" ht="11.45" customHeight="1" x14ac:dyDescent="0.25">
      <c r="B109" s="7" t="s">
        <v>57</v>
      </c>
      <c r="C109" s="65">
        <f t="shared" si="2"/>
        <v>7.0396355630718137</v>
      </c>
      <c r="D109" s="65">
        <f t="shared" ref="D109:AB109" si="18">D27/D73*1000</f>
        <v>7.9578419625402024</v>
      </c>
      <c r="E109" s="65">
        <f t="shared" si="18"/>
        <v>6.7171370488687066</v>
      </c>
      <c r="F109" s="65">
        <f t="shared" si="18"/>
        <v>8.7690549926335724</v>
      </c>
      <c r="G109" s="65">
        <f t="shared" si="18"/>
        <v>8.5950709128160234</v>
      </c>
      <c r="H109" s="65">
        <f t="shared" si="18"/>
        <v>9.8085003924983347</v>
      </c>
      <c r="I109" s="65">
        <f t="shared" si="18"/>
        <v>10.870036469358089</v>
      </c>
      <c r="J109" s="65">
        <f t="shared" si="18"/>
        <v>10.435190594252964</v>
      </c>
      <c r="K109" s="65">
        <f t="shared" si="18"/>
        <v>11.393522308636921</v>
      </c>
      <c r="L109" s="65">
        <f t="shared" si="18"/>
        <v>11.305697280754609</v>
      </c>
      <c r="M109" s="65">
        <f t="shared" si="18"/>
        <v>11.620153212391212</v>
      </c>
      <c r="N109" s="65">
        <f t="shared" si="18"/>
        <v>9.0446669845811467</v>
      </c>
      <c r="O109" s="65">
        <f t="shared" si="18"/>
        <v>10.120068610634648</v>
      </c>
      <c r="P109" s="65">
        <f t="shared" si="18"/>
        <v>11.63051421737975</v>
      </c>
      <c r="Q109" s="65">
        <f t="shared" si="18"/>
        <v>11.423748773307164</v>
      </c>
      <c r="R109" s="65">
        <f t="shared" si="18"/>
        <v>11.170318909131222</v>
      </c>
      <c r="S109" s="65">
        <f t="shared" si="18"/>
        <v>11.911721833954473</v>
      </c>
      <c r="T109" s="65">
        <f t="shared" si="18"/>
        <v>11.619688179219935</v>
      </c>
      <c r="U109" s="65">
        <f t="shared" si="18"/>
        <v>12.632376408388271</v>
      </c>
      <c r="V109" s="65">
        <f t="shared" si="18"/>
        <v>12.785693030142474</v>
      </c>
      <c r="W109" s="65">
        <f t="shared" si="18"/>
        <v>14.084184599838956</v>
      </c>
      <c r="X109" s="65">
        <f t="shared" si="18"/>
        <v>14.448035204730635</v>
      </c>
      <c r="Y109" s="65">
        <f t="shared" si="18"/>
        <v>12.872639543031497</v>
      </c>
      <c r="Z109" s="65">
        <f t="shared" si="18"/>
        <v>11.765304564653198</v>
      </c>
      <c r="AA109" s="65">
        <f t="shared" si="18"/>
        <v>12.622938256256548</v>
      </c>
      <c r="AB109" s="65">
        <f t="shared" si="18"/>
        <v>12.60226770460306</v>
      </c>
      <c r="AC109" s="65">
        <f t="shared" si="12"/>
        <v>13.574479087723677</v>
      </c>
    </row>
    <row r="110" spans="2:29" ht="11.45" customHeight="1" x14ac:dyDescent="0.25">
      <c r="B110" s="7" t="s">
        <v>58</v>
      </c>
      <c r="C110" s="65">
        <f t="shared" si="2"/>
        <v>7.9730474880477002</v>
      </c>
      <c r="D110" s="65">
        <f t="shared" ref="D110:AB110" si="19">D28/D74*1000</f>
        <v>6.6711674098814999</v>
      </c>
      <c r="E110" s="65">
        <f t="shared" si="19"/>
        <v>7.3274397477243332</v>
      </c>
      <c r="F110" s="65">
        <f t="shared" si="19"/>
        <v>7.5689271136404823</v>
      </c>
      <c r="G110" s="65">
        <f t="shared" si="19"/>
        <v>8.3345985955589281</v>
      </c>
      <c r="H110" s="65">
        <f t="shared" si="19"/>
        <v>8.4888416760925001</v>
      </c>
      <c r="I110" s="65">
        <f t="shared" si="19"/>
        <v>8.761044526381939</v>
      </c>
      <c r="J110" s="65">
        <f t="shared" si="19"/>
        <v>10.117322573928242</v>
      </c>
      <c r="K110" s="65">
        <f t="shared" si="19"/>
        <v>11.900505515427803</v>
      </c>
      <c r="L110" s="65">
        <f t="shared" si="19"/>
        <v>12.198495556776626</v>
      </c>
      <c r="M110" s="65">
        <f t="shared" si="19"/>
        <v>9.6885382059800662</v>
      </c>
      <c r="N110" s="65">
        <f t="shared" si="19"/>
        <v>11.638918767245007</v>
      </c>
      <c r="O110" s="65">
        <f t="shared" si="19"/>
        <v>13.906761747694595</v>
      </c>
      <c r="P110" s="65">
        <f t="shared" si="19"/>
        <v>12.776314473377122</v>
      </c>
      <c r="Q110" s="65">
        <f t="shared" si="19"/>
        <v>12.530355517790971</v>
      </c>
      <c r="R110" s="65">
        <f t="shared" si="19"/>
        <v>14.399559197167434</v>
      </c>
      <c r="S110" s="65">
        <f t="shared" si="19"/>
        <v>13.395246265500017</v>
      </c>
      <c r="T110" s="65">
        <f t="shared" si="19"/>
        <v>12.597917508709124</v>
      </c>
      <c r="U110" s="65">
        <f t="shared" si="19"/>
        <v>13.930217514352712</v>
      </c>
      <c r="V110" s="65">
        <f t="shared" si="19"/>
        <v>14.669224318254114</v>
      </c>
      <c r="W110" s="65">
        <f t="shared" si="19"/>
        <v>15.527776857430906</v>
      </c>
      <c r="X110" s="65">
        <f t="shared" si="19"/>
        <v>17.10860860076955</v>
      </c>
      <c r="Y110" s="65">
        <f t="shared" si="19"/>
        <v>16.693547989326387</v>
      </c>
      <c r="Z110" s="65">
        <f t="shared" si="19"/>
        <v>14.728982036448668</v>
      </c>
      <c r="AA110" s="65">
        <f t="shared" si="19"/>
        <v>16.300066444028506</v>
      </c>
      <c r="AB110" s="65">
        <f t="shared" si="19"/>
        <v>16.638158257747143</v>
      </c>
      <c r="AC110" s="65">
        <f t="shared" si="12"/>
        <v>17.903165101440962</v>
      </c>
    </row>
    <row r="111" spans="2:29" ht="11.45" customHeight="1" x14ac:dyDescent="0.25">
      <c r="B111" s="7" t="s">
        <v>59</v>
      </c>
      <c r="C111" s="65">
        <f t="shared" si="2"/>
        <v>42.833926477546235</v>
      </c>
      <c r="D111" s="65">
        <f t="shared" ref="D111:AB111" si="20">D29/D75*1000</f>
        <v>41.534287511796158</v>
      </c>
      <c r="E111" s="65">
        <f t="shared" si="20"/>
        <v>39.825785960174215</v>
      </c>
      <c r="F111" s="65">
        <f t="shared" si="20"/>
        <v>41.100178890876563</v>
      </c>
      <c r="G111" s="65">
        <f t="shared" si="20"/>
        <v>40.927360950173814</v>
      </c>
      <c r="H111" s="65">
        <f t="shared" si="20"/>
        <v>41.021390934152208</v>
      </c>
      <c r="I111" s="65">
        <f t="shared" si="20"/>
        <v>39.942926323071603</v>
      </c>
      <c r="J111" s="65">
        <f t="shared" si="20"/>
        <v>40.815422477440521</v>
      </c>
      <c r="K111" s="65">
        <f t="shared" si="20"/>
        <v>43.651326087928801</v>
      </c>
      <c r="L111" s="65">
        <f t="shared" si="20"/>
        <v>40.819408093416548</v>
      </c>
      <c r="M111" s="65">
        <f t="shared" si="20"/>
        <v>40.760117409091599</v>
      </c>
      <c r="N111" s="65">
        <f t="shared" si="20"/>
        <v>43.416309806217072</v>
      </c>
      <c r="O111" s="65">
        <f t="shared" si="20"/>
        <v>41.149401476702721</v>
      </c>
      <c r="P111" s="65">
        <f t="shared" si="20"/>
        <v>42.166175184861366</v>
      </c>
      <c r="Q111" s="65">
        <f t="shared" si="20"/>
        <v>42.180367826279635</v>
      </c>
      <c r="R111" s="65">
        <f t="shared" si="20"/>
        <v>42.191457031909508</v>
      </c>
      <c r="S111" s="65">
        <f t="shared" si="20"/>
        <v>42.41343912995228</v>
      </c>
      <c r="T111" s="65">
        <f t="shared" si="20"/>
        <v>43.748737900674463</v>
      </c>
      <c r="U111" s="65">
        <f t="shared" si="20"/>
        <v>42.289175748598034</v>
      </c>
      <c r="V111" s="65">
        <f t="shared" si="20"/>
        <v>44.204455809145557</v>
      </c>
      <c r="W111" s="65">
        <f t="shared" si="20"/>
        <v>46.491526755546239</v>
      </c>
      <c r="X111" s="65">
        <f t="shared" si="20"/>
        <v>47.661409314252154</v>
      </c>
      <c r="Y111" s="65">
        <f t="shared" si="20"/>
        <v>38.921077935846547</v>
      </c>
      <c r="Z111" s="65">
        <f t="shared" si="20"/>
        <v>28.566365191884625</v>
      </c>
      <c r="AA111" s="65">
        <f t="shared" si="20"/>
        <v>26.90973743849149</v>
      </c>
      <c r="AB111" s="65">
        <f t="shared" si="20"/>
        <v>32.13973104161694</v>
      </c>
      <c r="AC111" s="65">
        <f t="shared" si="12"/>
        <v>32.610887096774199</v>
      </c>
    </row>
    <row r="112" spans="2:29" ht="11.45" customHeight="1" x14ac:dyDescent="0.25">
      <c r="B112" s="7" t="s">
        <v>60</v>
      </c>
      <c r="C112" s="65">
        <f t="shared" si="2"/>
        <v>8.9831714157961056</v>
      </c>
      <c r="D112" s="65">
        <f t="shared" ref="D112:AB112" si="21">D30/D76*1000</f>
        <v>10.055610479485912</v>
      </c>
      <c r="E112" s="65">
        <f t="shared" si="21"/>
        <v>10.984975447887512</v>
      </c>
      <c r="F112" s="65">
        <f t="shared" si="21"/>
        <v>12.290143703639403</v>
      </c>
      <c r="G112" s="65">
        <f t="shared" si="21"/>
        <v>10.76361272421545</v>
      </c>
      <c r="H112" s="65">
        <f t="shared" si="21"/>
        <v>10.567749014422315</v>
      </c>
      <c r="I112" s="65">
        <f t="shared" si="21"/>
        <v>11.915184702955354</v>
      </c>
      <c r="J112" s="65">
        <f t="shared" si="21"/>
        <v>11.390189199660202</v>
      </c>
      <c r="K112" s="65">
        <f t="shared" si="21"/>
        <v>10.175788628841731</v>
      </c>
      <c r="L112" s="65">
        <f t="shared" si="21"/>
        <v>9.1122150485520912</v>
      </c>
      <c r="M112" s="65">
        <f t="shared" si="21"/>
        <v>9.8823869416894663</v>
      </c>
      <c r="N112" s="65">
        <f t="shared" si="21"/>
        <v>9.6201966990249996</v>
      </c>
      <c r="O112" s="65">
        <f t="shared" si="21"/>
        <v>10.030486681848616</v>
      </c>
      <c r="P112" s="65">
        <f t="shared" si="21"/>
        <v>9.5878179133472425</v>
      </c>
      <c r="Q112" s="65">
        <f t="shared" si="21"/>
        <v>10.578348207246696</v>
      </c>
      <c r="R112" s="65">
        <f t="shared" si="21"/>
        <v>11.040498361394322</v>
      </c>
      <c r="S112" s="65">
        <f t="shared" si="21"/>
        <v>11.861893388624969</v>
      </c>
      <c r="T112" s="65">
        <f t="shared" si="21"/>
        <v>9.4967697851943171</v>
      </c>
      <c r="U112" s="65">
        <f t="shared" si="21"/>
        <v>10.486412748143955</v>
      </c>
      <c r="V112" s="65">
        <f t="shared" si="21"/>
        <v>11.13455166477006</v>
      </c>
      <c r="W112" s="65">
        <f t="shared" si="21"/>
        <v>11.833448850908354</v>
      </c>
      <c r="X112" s="65">
        <f t="shared" si="21"/>
        <v>10.691755631608519</v>
      </c>
      <c r="Y112" s="65">
        <f t="shared" si="21"/>
        <v>10.792281052466508</v>
      </c>
      <c r="Z112" s="65">
        <f t="shared" si="21"/>
        <v>10.671059217889663</v>
      </c>
      <c r="AA112" s="65">
        <f t="shared" si="21"/>
        <v>9.9307911521237635</v>
      </c>
      <c r="AB112" s="65">
        <f t="shared" si="21"/>
        <v>10.014944863609983</v>
      </c>
      <c r="AC112" s="65">
        <f t="shared" ref="AC112" si="22">AC30/AC76*1000</f>
        <v>10.29867072331486</v>
      </c>
    </row>
    <row r="113" spans="2:29" ht="11.45" customHeight="1" x14ac:dyDescent="0.25">
      <c r="B113" s="7" t="s">
        <v>62</v>
      </c>
      <c r="C113" s="65">
        <f>C32/C78*1000</f>
        <v>33.218137039050326</v>
      </c>
      <c r="D113" s="65">
        <f>D32/D78*1000</f>
        <v>33.777364569466791</v>
      </c>
      <c r="E113" s="65">
        <f>E32/E78*1000</f>
        <v>33.793953285027555</v>
      </c>
      <c r="F113" s="65">
        <f>F32/F78*1000</f>
        <v>33.744425068989294</v>
      </c>
      <c r="G113" s="65">
        <f>G32/G78*1000</f>
        <v>33.702157441306539</v>
      </c>
      <c r="H113" s="65">
        <f>H32/H78*1000</f>
        <v>33.593188353702367</v>
      </c>
      <c r="I113" s="65">
        <f>I32/I78*1000</f>
        <v>35.14052404553609</v>
      </c>
      <c r="J113" s="65">
        <f>J32/J78*1000</f>
        <v>36.111948488590272</v>
      </c>
      <c r="K113" s="65">
        <f>K32/K78*1000</f>
        <v>37.051776018704899</v>
      </c>
      <c r="L113" s="65">
        <f>L32/L78*1000</f>
        <v>38.043540171524356</v>
      </c>
      <c r="M113" s="65">
        <f>M32/M78*1000</f>
        <v>36.750485351899435</v>
      </c>
      <c r="N113" s="65">
        <f>N32/N78*1000</f>
        <v>34.337511566341483</v>
      </c>
      <c r="O113" s="65">
        <f>O32/O78*1000</f>
        <v>34.304970495710918</v>
      </c>
      <c r="P113" s="65">
        <f>P32/P78*1000</f>
        <v>32.611615501386851</v>
      </c>
      <c r="Q113" s="65">
        <f>Q32/Q78*1000</f>
        <v>32.221129895971679</v>
      </c>
      <c r="R113" s="65">
        <f>R32/R78*1000</f>
        <v>33.358258884647171</v>
      </c>
      <c r="S113" s="65">
        <f>S32/S78*1000</f>
        <v>35.479306389356374</v>
      </c>
      <c r="T113" s="65">
        <f>T32/T78*1000</f>
        <v>38.210443169827975</v>
      </c>
      <c r="U113" s="65">
        <f>U32/U78*1000</f>
        <v>39.835279031444351</v>
      </c>
      <c r="V113" s="65">
        <f>V32/V78*1000</f>
        <v>39.839664103562278</v>
      </c>
      <c r="W113" s="65">
        <f>W32/W78*1000</f>
        <v>40.36257337806888</v>
      </c>
      <c r="X113" s="65">
        <f>X32/X78*1000</f>
        <v>40.85017727873965</v>
      </c>
      <c r="Y113" s="65">
        <f>Y32/Y78*1000</f>
        <v>39.460454822066673</v>
      </c>
      <c r="Z113" s="65">
        <f>Z32/Z78*1000</f>
        <v>39.447343378712524</v>
      </c>
      <c r="AA113" s="65">
        <f>AA32/AA78*1000</f>
        <v>39.648112911070037</v>
      </c>
      <c r="AB113" s="65">
        <f>AB32/AB78*1000</f>
        <v>37.957042868083136</v>
      </c>
      <c r="AC113" s="65">
        <f>AC32/AC78*1000</f>
        <v>38.607257800994624</v>
      </c>
    </row>
    <row r="114" spans="2:29" s="58" customFormat="1" ht="11.45" customHeight="1" x14ac:dyDescent="0.25">
      <c r="B114" s="56" t="s">
        <v>63</v>
      </c>
      <c r="C114" s="65">
        <f>C33/C79*1000</f>
        <v>58.275149615275005</v>
      </c>
      <c r="D114" s="65">
        <f>D33/D79*1000</f>
        <v>58.925035839903096</v>
      </c>
      <c r="E114" s="65">
        <f>E33/E79*1000</f>
        <v>59.24674433785863</v>
      </c>
      <c r="F114" s="65">
        <f>F33/F79*1000</f>
        <v>60.933000619835184</v>
      </c>
      <c r="G114" s="65">
        <f>G33/G79*1000</f>
        <v>62.513307782391145</v>
      </c>
      <c r="H114" s="65">
        <f>H33/H79*1000</f>
        <v>63.099709025068783</v>
      </c>
      <c r="I114" s="65">
        <f>I33/I79*1000</f>
        <v>63.949374524384872</v>
      </c>
      <c r="J114" s="65">
        <f>J33/J79*1000</f>
        <v>61.97177220056016</v>
      </c>
      <c r="K114" s="65">
        <f>K33/K79*1000</f>
        <v>62.673671571381874</v>
      </c>
      <c r="L114" s="65">
        <f>L33/L79*1000</f>
        <v>60.126137032916695</v>
      </c>
      <c r="M114" s="65">
        <f>M33/M79*1000</f>
        <v>56.94310144621555</v>
      </c>
      <c r="N114" s="65">
        <f>N33/N79*1000</f>
        <v>53.432593599033815</v>
      </c>
      <c r="O114" s="65">
        <f>O33/O79*1000</f>
        <v>51.211079840638106</v>
      </c>
      <c r="P114" s="65">
        <f>P33/P79*1000</f>
        <v>51.104321275079009</v>
      </c>
      <c r="Q114" s="65">
        <f>Q33/Q79*1000</f>
        <v>51.736128609585251</v>
      </c>
      <c r="R114" s="65">
        <f>R33/R79*1000</f>
        <v>50.776736883146988</v>
      </c>
      <c r="S114" s="65">
        <f>S33/S79*1000</f>
        <v>50.09634849781046</v>
      </c>
      <c r="T114" s="65">
        <f>T33/T79*1000</f>
        <v>49.856839091349286</v>
      </c>
      <c r="U114" s="65">
        <f>U33/U79*1000</f>
        <v>50.260178290162699</v>
      </c>
      <c r="V114" s="65">
        <f>V33/V79*1000</f>
        <v>49.908359215708465</v>
      </c>
      <c r="W114" s="65">
        <f>W33/W79*1000</f>
        <v>47.319692657054418</v>
      </c>
      <c r="X114" s="65">
        <f>X33/X79*1000</f>
        <v>47.897866443212585</v>
      </c>
      <c r="Y114" s="65">
        <f>Y33/Y79*1000</f>
        <v>41.930500496690271</v>
      </c>
      <c r="Z114" s="65">
        <f>Z33/Z79*1000</f>
        <v>38.518410302594319</v>
      </c>
      <c r="AA114" s="65">
        <f>AA33/AA79*1000</f>
        <v>37.734542841340492</v>
      </c>
      <c r="AB114" s="65">
        <f>AB33/AB79*1000</f>
        <v>36.261569750549953</v>
      </c>
      <c r="AC114" s="65">
        <f>AC33/AC79*1000</f>
        <v>35.09460725479056</v>
      </c>
    </row>
    <row r="115" spans="2:29" ht="11.45" customHeight="1" x14ac:dyDescent="0.25">
      <c r="B115" s="7" t="s">
        <v>64</v>
      </c>
      <c r="C115" s="65">
        <f>C34/C80*1000</f>
        <v>13.466510925731212</v>
      </c>
      <c r="D115" s="65">
        <f>D34/D80*1000</f>
        <v>12.719420871291451</v>
      </c>
      <c r="E115" s="65">
        <f>E34/E80*1000</f>
        <v>11.222632663014485</v>
      </c>
      <c r="F115" s="65">
        <f>F34/F80*1000</f>
        <v>11.835345975386259</v>
      </c>
      <c r="G115" s="65">
        <f>G34/G80*1000</f>
        <v>12.183607787042529</v>
      </c>
      <c r="H115" s="65">
        <f>H34/H80*1000</f>
        <v>12.263600017968646</v>
      </c>
      <c r="I115" s="65">
        <f>I34/I80*1000</f>
        <v>11.822539980256156</v>
      </c>
      <c r="J115" s="65">
        <f>J34/J80*1000</f>
        <v>11.689612038420332</v>
      </c>
      <c r="K115" s="65">
        <f>K34/K80*1000</f>
        <v>10.637119820056627</v>
      </c>
      <c r="L115" s="65">
        <f>L34/L80*1000</f>
        <v>8.8716357040049996</v>
      </c>
      <c r="M115" s="65">
        <f>M34/M80*1000</f>
        <v>9.6698655455148774</v>
      </c>
      <c r="N115" s="65">
        <f>N34/N80*1000</f>
        <v>10.4701374550731</v>
      </c>
      <c r="O115" s="65">
        <f>O34/O80*1000</f>
        <v>12.455232362801937</v>
      </c>
      <c r="P115" s="65">
        <f>P34/P80*1000</f>
        <v>12.147117413828544</v>
      </c>
      <c r="Q115" s="65">
        <f>Q34/Q80*1000</f>
        <v>12.379314759555255</v>
      </c>
      <c r="R115" s="65">
        <f>R34/R80*1000</f>
        <v>13.52397248094333</v>
      </c>
      <c r="S115" s="65">
        <f>S34/S80*1000</f>
        <v>14.7772420699708</v>
      </c>
      <c r="T115" s="65">
        <f>T34/T80*1000</f>
        <v>14.033269070557116</v>
      </c>
      <c r="U115" s="65">
        <f>U34/U80*1000</f>
        <v>14.1893759197277</v>
      </c>
      <c r="V115" s="65">
        <f>V34/V80*1000</f>
        <v>15.833414129156553</v>
      </c>
      <c r="W115" s="65">
        <f>W34/W80*1000</f>
        <v>14.879744235774261</v>
      </c>
      <c r="X115" s="65">
        <f>X34/X80*1000</f>
        <v>13.810846548783937</v>
      </c>
      <c r="Y115" s="65">
        <f>Y34/Y80*1000</f>
        <v>14.223501515851465</v>
      </c>
      <c r="Z115" s="65">
        <f>Z34/Z80*1000</f>
        <v>14.917677146479026</v>
      </c>
      <c r="AA115" s="65">
        <f>AA34/AA80*1000</f>
        <v>15.593544157401324</v>
      </c>
      <c r="AB115" s="65">
        <f>AB34/AB80*1000</f>
        <v>14.929344277939268</v>
      </c>
      <c r="AC115" s="65">
        <f>AC34/AC80*1000</f>
        <v>15.033409283684117</v>
      </c>
    </row>
    <row r="116" spans="2:29" ht="11.45" customHeight="1" x14ac:dyDescent="0.25">
      <c r="B116" s="7" t="s">
        <v>65</v>
      </c>
      <c r="C116" s="65">
        <f>C35/C81*1000</f>
        <v>13.169994823650127</v>
      </c>
      <c r="D116" s="65">
        <f>D35/D81*1000</f>
        <v>12.67712063135658</v>
      </c>
      <c r="E116" s="65">
        <f>E35/E81*1000</f>
        <v>13.373107133731072</v>
      </c>
      <c r="F116" s="65">
        <f>F35/F81*1000</f>
        <v>12.52382235176599</v>
      </c>
      <c r="G116" s="65">
        <f>G35/G81*1000</f>
        <v>12.375329073780765</v>
      </c>
      <c r="H116" s="65">
        <f>H35/H81*1000</f>
        <v>12.806571655231481</v>
      </c>
      <c r="I116" s="65">
        <f>I35/I81*1000</f>
        <v>12.684954709548185</v>
      </c>
      <c r="J116" s="65">
        <f>J35/J81*1000</f>
        <v>12.809820651846556</v>
      </c>
      <c r="K116" s="65">
        <f>K35/K81*1000</f>
        <v>12.895208250965231</v>
      </c>
      <c r="L116" s="65">
        <f>L35/L81*1000</f>
        <v>12.845637761354473</v>
      </c>
      <c r="M116" s="65">
        <f>M35/M81*1000</f>
        <v>12.584502856221727</v>
      </c>
      <c r="N116" s="65">
        <f>N35/N81*1000</f>
        <v>12.227460909592304</v>
      </c>
      <c r="O116" s="65">
        <f>O35/O81*1000</f>
        <v>12.657729011320171</v>
      </c>
      <c r="P116" s="65">
        <f>P35/P81*1000</f>
        <v>13.518944536121023</v>
      </c>
      <c r="Q116" s="65">
        <f>Q35/Q81*1000</f>
        <v>13.930336659516927</v>
      </c>
      <c r="R116" s="65">
        <f>R35/R81*1000</f>
        <v>13.405479441745655</v>
      </c>
      <c r="S116" s="65">
        <f>S35/S81*1000</f>
        <v>13.223270907281719</v>
      </c>
      <c r="T116" s="65">
        <f>T35/T81*1000</f>
        <v>13.14625024462017</v>
      </c>
      <c r="U116" s="65">
        <f>U35/U81*1000</f>
        <v>13.416910058710876</v>
      </c>
      <c r="V116" s="65">
        <f>V35/V81*1000</f>
        <v>13.240309050407015</v>
      </c>
      <c r="W116" s="65">
        <f>W35/W81*1000</f>
        <v>13.077381045638992</v>
      </c>
      <c r="X116" s="65">
        <f>X35/X81*1000</f>
        <v>13.150834188830876</v>
      </c>
      <c r="Y116" s="65">
        <f>Y35/Y81*1000</f>
        <v>13.122725691065542</v>
      </c>
      <c r="Z116" s="65">
        <f>Z35/Z81*1000</f>
        <v>12.683779868352154</v>
      </c>
      <c r="AA116" s="65">
        <f>AA35/AA81*1000</f>
        <v>12.693835079911301</v>
      </c>
      <c r="AB116" s="65">
        <f>AB35/AB81*1000</f>
        <v>12.415051645126153</v>
      </c>
      <c r="AC116" s="65">
        <f>AC35/AC81*1000</f>
        <v>11.943935049052721</v>
      </c>
    </row>
    <row r="117" spans="2:29" ht="11.45" customHeight="1" x14ac:dyDescent="0.25">
      <c r="B117" s="7" t="s">
        <v>66</v>
      </c>
      <c r="C117" s="65">
        <f>C36/C82*1000</f>
        <v>6.1356256266672631</v>
      </c>
      <c r="D117" s="65">
        <f>D36/D82*1000</f>
        <v>6.4938734619435392</v>
      </c>
      <c r="E117" s="65">
        <f>E36/E82*1000</f>
        <v>7.0026290524786692</v>
      </c>
      <c r="F117" s="65">
        <f>F36/F82*1000</f>
        <v>7.7665034655396044</v>
      </c>
      <c r="G117" s="65">
        <f>G36/G82*1000</f>
        <v>8.2664805390632363</v>
      </c>
      <c r="H117" s="65">
        <f>H36/H82*1000</f>
        <v>9.332981353531558</v>
      </c>
      <c r="I117" s="65">
        <f>I36/I82*1000</f>
        <v>9.8036696895910431</v>
      </c>
      <c r="J117" s="65">
        <f>J36/J82*1000</f>
        <v>11.148747060369878</v>
      </c>
      <c r="K117" s="65">
        <f>K36/K82*1000</f>
        <v>11.621265930508446</v>
      </c>
      <c r="L117" s="65">
        <f>L36/L82*1000</f>
        <v>14.50316564061589</v>
      </c>
      <c r="M117" s="65">
        <f>M36/M82*1000</f>
        <v>14.280114513210387</v>
      </c>
      <c r="N117" s="65">
        <f>N36/N82*1000</f>
        <v>12.284292418608688</v>
      </c>
      <c r="O117" s="65">
        <f>O36/O82*1000</f>
        <v>9.2414030519430721</v>
      </c>
      <c r="P117" s="65">
        <f>P36/P82*1000</f>
        <v>9.002916094962842</v>
      </c>
      <c r="Q117" s="65">
        <f>Q36/Q82*1000</f>
        <v>9.9099857828401792</v>
      </c>
      <c r="R117" s="65">
        <f>R36/R82*1000</f>
        <v>10.486470292065261</v>
      </c>
      <c r="S117" s="65">
        <f>S36/S82*1000</f>
        <v>11.129361622838859</v>
      </c>
      <c r="T117" s="65">
        <f>T36/T82*1000</f>
        <v>11.098482704725548</v>
      </c>
      <c r="U117" s="65">
        <f>U36/U82*1000</f>
        <v>10.416303753895264</v>
      </c>
      <c r="V117" s="65">
        <f>V36/V82*1000</f>
        <v>10.014721605019947</v>
      </c>
      <c r="W117" s="65">
        <f>W36/W82*1000</f>
        <v>10.11178103777643</v>
      </c>
      <c r="X117" s="65">
        <f>X36/X82*1000</f>
        <v>10.226673846500226</v>
      </c>
      <c r="Y117" s="65">
        <f>Y36/Y82*1000</f>
        <v>9.9534945079455088</v>
      </c>
      <c r="Z117" s="65">
        <f>Z36/Z82*1000</f>
        <v>10.005905452472755</v>
      </c>
      <c r="AA117" s="65">
        <f>AA36/AA82*1000</f>
        <v>10.787635047246029</v>
      </c>
      <c r="AB117" s="65">
        <f>AB36/AB82*1000</f>
        <v>9.9999624658908779</v>
      </c>
      <c r="AC117" s="65">
        <f>AC36/AC82*1000</f>
        <v>10.681199454770571</v>
      </c>
    </row>
    <row r="118" spans="2:29" ht="11.45" customHeight="1" x14ac:dyDescent="0.25">
      <c r="B118" s="7" t="s">
        <v>67</v>
      </c>
      <c r="C118" s="65">
        <f>C37/C83*1000</f>
        <v>21.915357309401678</v>
      </c>
      <c r="D118" s="65">
        <f>D37/D83*1000</f>
        <v>20.105976388031117</v>
      </c>
      <c r="E118" s="65">
        <f>E37/E83*1000</f>
        <v>19.398988396310621</v>
      </c>
      <c r="F118" s="65">
        <f>F37/F83*1000</f>
        <v>19.229249011857707</v>
      </c>
      <c r="G118" s="65">
        <f>G37/G83*1000</f>
        <v>19.869252369252372</v>
      </c>
      <c r="H118" s="65">
        <f>H37/H83*1000</f>
        <v>19.538628270630127</v>
      </c>
      <c r="I118" s="65">
        <f>I37/I83*1000</f>
        <v>20.047449584816132</v>
      </c>
      <c r="J118" s="65">
        <f>J37/J83*1000</f>
        <v>22.173450814258789</v>
      </c>
      <c r="K118" s="65">
        <f>K37/K83*1000</f>
        <v>23.826205773759337</v>
      </c>
      <c r="L118" s="65">
        <f>L37/L83*1000</f>
        <v>22.180752143816509</v>
      </c>
      <c r="M118" s="65">
        <f>M37/M83*1000</f>
        <v>19.189024863522288</v>
      </c>
      <c r="N118" s="65">
        <f>N37/N83*1000</f>
        <v>17.261766506894148</v>
      </c>
      <c r="O118" s="65">
        <f>O37/O83*1000</f>
        <v>17.85513801344047</v>
      </c>
      <c r="P118" s="65">
        <f>P37/P83*1000</f>
        <v>17.897134846227985</v>
      </c>
      <c r="Q118" s="65">
        <f>Q37/Q83*1000</f>
        <v>17.344448584202681</v>
      </c>
      <c r="R118" s="65">
        <f>R37/R83*1000</f>
        <v>18.955589444983598</v>
      </c>
      <c r="S118" s="65">
        <f>S37/S83*1000</f>
        <v>18.047784804359317</v>
      </c>
      <c r="T118" s="65">
        <f>T37/T83*1000</f>
        <v>18.923686818632309</v>
      </c>
      <c r="U118" s="65">
        <f>U37/U83*1000</f>
        <v>20.40680161307731</v>
      </c>
      <c r="V118" s="65">
        <f>V37/V83*1000</f>
        <v>21.368937247630434</v>
      </c>
      <c r="W118" s="65">
        <f>W37/W83*1000</f>
        <v>21.146774374122653</v>
      </c>
      <c r="X118" s="65">
        <f>X37/X83*1000</f>
        <v>20.992644225417241</v>
      </c>
      <c r="Y118" s="65">
        <f>Y37/Y83*1000</f>
        <v>20.556946429840703</v>
      </c>
      <c r="Z118" s="65">
        <f>Z37/Z83*1000</f>
        <v>19.395589876093723</v>
      </c>
      <c r="AA118" s="65">
        <f>AA37/AA83*1000</f>
        <v>21.509942457571565</v>
      </c>
      <c r="AB118" s="65">
        <f>AB37/AB83*1000</f>
        <v>20.297729544480937</v>
      </c>
      <c r="AC118" s="65">
        <f>AC37/AC83*1000</f>
        <v>22.643232647242268</v>
      </c>
    </row>
    <row r="119" spans="2:29" ht="11.45" customHeight="1" x14ac:dyDescent="0.25">
      <c r="B119" s="7" t="s">
        <v>68</v>
      </c>
      <c r="C119" s="65">
        <f>C38/C84*1000</f>
        <v>14.221014492753623</v>
      </c>
      <c r="D119" s="65">
        <f>D38/D84*1000</f>
        <v>16.041744809478633</v>
      </c>
      <c r="E119" s="65">
        <f>E38/E84*1000</f>
        <v>16.083090237690254</v>
      </c>
      <c r="F119" s="65">
        <f>F38/F84*1000</f>
        <v>18.563358605070086</v>
      </c>
      <c r="G119" s="65">
        <f>G38/G84*1000</f>
        <v>17.231776966198773</v>
      </c>
      <c r="H119" s="65">
        <f>H38/H84*1000</f>
        <v>17.188875230713812</v>
      </c>
      <c r="I119" s="65">
        <f>I38/I84*1000</f>
        <v>16.604563163847949</v>
      </c>
      <c r="J119" s="65">
        <f>J38/J84*1000</f>
        <v>18.498387424163827</v>
      </c>
      <c r="K119" s="65">
        <f>K38/K84*1000</f>
        <v>19.021308270949703</v>
      </c>
      <c r="L119" s="65">
        <f>L38/L84*1000</f>
        <v>20.698734395317718</v>
      </c>
      <c r="M119" s="65">
        <f>M38/M84*1000</f>
        <v>20.123750772443479</v>
      </c>
      <c r="N119" s="65">
        <f>N38/N84*1000</f>
        <v>19.305019305019304</v>
      </c>
      <c r="O119" s="65">
        <f>O38/O84*1000</f>
        <v>19.755753448378645</v>
      </c>
      <c r="P119" s="65">
        <f>P38/P84*1000</f>
        <v>22.105826646831442</v>
      </c>
      <c r="Q119" s="65">
        <f>Q38/Q84*1000</f>
        <v>19.964766045922417</v>
      </c>
      <c r="R119" s="65">
        <f>R38/R84*1000</f>
        <v>20.942434617541203</v>
      </c>
      <c r="S119" s="65">
        <f>S38/S84*1000</f>
        <v>22.100907541986857</v>
      </c>
      <c r="T119" s="65">
        <f>T38/T84*1000</f>
        <v>21.538528412725025</v>
      </c>
      <c r="U119" s="65">
        <f>U38/U84*1000</f>
        <v>22.847317151266608</v>
      </c>
      <c r="V119" s="65">
        <f>V38/V84*1000</f>
        <v>22.226682203377138</v>
      </c>
      <c r="W119" s="65">
        <f>W38/W84*1000</f>
        <v>18.769051448552872</v>
      </c>
      <c r="X119" s="65">
        <f>X38/X84*1000</f>
        <v>20.427859494584389</v>
      </c>
      <c r="Y119" s="65">
        <f>Y38/Y84*1000</f>
        <v>24.258940911827928</v>
      </c>
      <c r="Z119" s="65">
        <f>Z38/Z84*1000</f>
        <v>21.80839034745193</v>
      </c>
      <c r="AA119" s="65">
        <f>AA38/AA84*1000</f>
        <v>21.110600787860591</v>
      </c>
      <c r="AB119" s="65">
        <f>AB38/AB84*1000</f>
        <v>20.610461286214115</v>
      </c>
      <c r="AC119" s="65">
        <f>AC38/AC84*1000</f>
        <v>20.543694579540503</v>
      </c>
    </row>
    <row r="120" spans="2:29" ht="11.45" customHeight="1" x14ac:dyDescent="0.25">
      <c r="B120" s="7" t="s">
        <v>69</v>
      </c>
      <c r="C120" s="65">
        <f>C39/C85*1000</f>
        <v>41.507324364723473</v>
      </c>
      <c r="D120" s="65">
        <f>D39/D85*1000</f>
        <v>40.62805587892899</v>
      </c>
      <c r="E120" s="65">
        <f>E39/E85*1000</f>
        <v>37.999406880189795</v>
      </c>
      <c r="F120" s="65">
        <f>F39/F85*1000</f>
        <v>38.305424528301884</v>
      </c>
      <c r="G120" s="65">
        <f>G39/G85*1000</f>
        <v>40.438622313806299</v>
      </c>
      <c r="H120" s="65">
        <f>H39/H85*1000</f>
        <v>41.786842861246768</v>
      </c>
      <c r="I120" s="65">
        <f>I39/I85*1000</f>
        <v>41.753555798687096</v>
      </c>
      <c r="J120" s="65">
        <f>J39/J85*1000</f>
        <v>41.264358772619985</v>
      </c>
      <c r="K120" s="65">
        <f>K39/K85*1000</f>
        <v>40.598556495769039</v>
      </c>
      <c r="L120" s="65">
        <f>L39/L85*1000</f>
        <v>39.036528560921795</v>
      </c>
      <c r="M120" s="65">
        <f>M39/M85*1000</f>
        <v>39.508880516684606</v>
      </c>
      <c r="N120" s="65">
        <f>N39/N85*1000</f>
        <v>42.65285379202502</v>
      </c>
      <c r="O120" s="65">
        <f>O39/O85*1000</f>
        <v>42.233835931510349</v>
      </c>
      <c r="P120" s="65">
        <f>P39/P85*1000</f>
        <v>40.147668393782389</v>
      </c>
      <c r="Q120" s="65">
        <f>Q39/Q85*1000</f>
        <v>40.24587546567323</v>
      </c>
      <c r="R120" s="65">
        <f>R39/R85*1000</f>
        <v>39.480466630493758</v>
      </c>
      <c r="S120" s="65">
        <f>S39/S85*1000</f>
        <v>39.296870891401525</v>
      </c>
      <c r="T120" s="65">
        <f>T39/T85*1000</f>
        <v>39.199848216544396</v>
      </c>
      <c r="U120" s="65">
        <f>U39/U85*1000</f>
        <v>40.735420348396872</v>
      </c>
      <c r="V120" s="65">
        <f>V39/V85*1000</f>
        <v>39.906653668047767</v>
      </c>
      <c r="W120" s="65">
        <f>W39/W85*1000</f>
        <v>38.957207207207205</v>
      </c>
      <c r="X120" s="65">
        <f>X39/X85*1000</f>
        <v>39.405128205128207</v>
      </c>
      <c r="Y120" s="65">
        <f>Y39/Y85*1000</f>
        <v>38.632108706592852</v>
      </c>
      <c r="Z120" s="65">
        <f>Z39/Z85*1000</f>
        <v>38.504402515723271</v>
      </c>
      <c r="AA120" s="65">
        <f>AA39/AA85*1000</f>
        <v>36.413562047708389</v>
      </c>
      <c r="AB120" s="65">
        <f>AB39/AB85*1000</f>
        <v>36.36431440045898</v>
      </c>
      <c r="AC120" s="65">
        <f>AC39/AC85*1000</f>
        <v>35.197520428289657</v>
      </c>
    </row>
    <row r="121" spans="2:29" ht="11.45" customHeight="1" x14ac:dyDescent="0.25">
      <c r="B121" s="7" t="s">
        <v>70</v>
      </c>
      <c r="C121" s="65">
        <f>C40/C86*1000</f>
        <v>42.208597285067874</v>
      </c>
      <c r="D121" s="65">
        <f>D40/D86*1000</f>
        <v>42.652368185880249</v>
      </c>
      <c r="E121" s="65">
        <f>E40/E86*1000</f>
        <v>42.729395283679658</v>
      </c>
      <c r="F121" s="65">
        <f>F40/F86*1000</f>
        <v>43.991222436309137</v>
      </c>
      <c r="G121" s="65">
        <f>G40/G86*1000</f>
        <v>45.918266973687153</v>
      </c>
      <c r="H121" s="65">
        <f>H40/H86*1000</f>
        <v>47.825770444066976</v>
      </c>
      <c r="I121" s="65">
        <f>I40/I86*1000</f>
        <v>46.258141782577631</v>
      </c>
      <c r="J121" s="65">
        <f>J40/J86*1000</f>
        <v>49.091956113232705</v>
      </c>
      <c r="K121" s="65">
        <f>K40/K86*1000</f>
        <v>48.516822728040381</v>
      </c>
      <c r="L121" s="65">
        <f>L40/L86*1000</f>
        <v>42.458521061288707</v>
      </c>
      <c r="M121" s="65">
        <f>M40/M86*1000</f>
        <v>44.068096759470556</v>
      </c>
      <c r="N121" s="65">
        <f>N40/N86*1000</f>
        <v>43.156486203030632</v>
      </c>
      <c r="O121" s="65">
        <f>O40/O86*1000</f>
        <v>43.343460775188355</v>
      </c>
      <c r="P121" s="65">
        <f>P40/P86*1000</f>
        <v>42.374338738304068</v>
      </c>
      <c r="Q121" s="65">
        <f>Q40/Q86*1000</f>
        <v>40.313418050146893</v>
      </c>
      <c r="R121" s="65">
        <f>R40/R86*1000</f>
        <v>40.659280056151609</v>
      </c>
      <c r="S121" s="65">
        <f>S40/S86*1000</f>
        <v>42.343466979977478</v>
      </c>
      <c r="T121" s="65">
        <f>T40/T86*1000</f>
        <v>39.291187739463609</v>
      </c>
      <c r="U121" s="65">
        <f>U40/U86*1000</f>
        <v>40.35915846479152</v>
      </c>
      <c r="V121" s="65">
        <f>V40/V86*1000</f>
        <v>40.756090730887706</v>
      </c>
      <c r="W121" s="65">
        <f>W40/W86*1000</f>
        <v>41.391759300859434</v>
      </c>
      <c r="X121" s="65">
        <f>X40/X86*1000</f>
        <v>41.845048514924819</v>
      </c>
      <c r="Y121" s="65">
        <f>Y40/Y86*1000</f>
        <v>41.677476586586003</v>
      </c>
      <c r="Z121" s="65">
        <f>Z40/Z86*1000</f>
        <v>40.776175773281139</v>
      </c>
      <c r="AA121" s="65">
        <f>AA40/AA86*1000</f>
        <v>40.68245606758196</v>
      </c>
      <c r="AB121" s="65">
        <f>AB40/AB86*1000</f>
        <v>42.41802294156507</v>
      </c>
      <c r="AC121" s="65">
        <f>AC40/AC86*1000</f>
        <v>42.322497664946638</v>
      </c>
    </row>
    <row r="122" spans="2:29" ht="11.45" customHeight="1" x14ac:dyDescent="0.25">
      <c r="B122" s="7" t="s">
        <v>71</v>
      </c>
      <c r="C122" s="65">
        <f>C41/C87*1000</f>
        <v>56.97525986262233</v>
      </c>
      <c r="D122" s="65">
        <f>D41/D87*1000</f>
        <v>62.550738278722278</v>
      </c>
      <c r="E122" s="65">
        <f>E41/E87*1000</f>
        <v>60.524507558405858</v>
      </c>
      <c r="F122" s="65">
        <f>F41/F87*1000</f>
        <v>56.366966176386427</v>
      </c>
      <c r="G122" s="65">
        <f>G41/G87*1000</f>
        <v>57.7583763251885</v>
      </c>
      <c r="H122" s="65">
        <f>H41/H87*1000</f>
        <v>64.120212262911792</v>
      </c>
      <c r="I122" s="65">
        <f>I41/I87*1000</f>
        <v>69.511917240122131</v>
      </c>
      <c r="J122" s="65">
        <f>J41/J87*1000</f>
        <v>68.22607456661126</v>
      </c>
      <c r="K122" s="65">
        <f>K41/K87*1000</f>
        <v>69.108769824903447</v>
      </c>
      <c r="L122" s="65">
        <f>L41/L87*1000</f>
        <v>52.476517278430556</v>
      </c>
      <c r="M122" s="65">
        <f>M41/M87*1000</f>
        <v>54.139848778354057</v>
      </c>
      <c r="N122" s="65">
        <f>N41/N87*1000</f>
        <v>58.618077127055088</v>
      </c>
      <c r="O122" s="65">
        <f>O41/O87*1000</f>
        <v>58.755048705155616</v>
      </c>
      <c r="P122" s="65">
        <f>P41/P87*1000</f>
        <v>59.068764475680858</v>
      </c>
      <c r="Q122" s="65">
        <f>Q41/Q87*1000</f>
        <v>60.029750836742288</v>
      </c>
      <c r="R122" s="65">
        <f>R41/R87*1000</f>
        <v>61.23461968680089</v>
      </c>
      <c r="S122" s="65">
        <f>S41/S87*1000</f>
        <v>63.706689202366249</v>
      </c>
      <c r="T122" s="65">
        <f>T41/T87*1000</f>
        <v>68.69478798586573</v>
      </c>
      <c r="U122" s="65">
        <f>U41/U87*1000</f>
        <v>65.711424756818616</v>
      </c>
      <c r="V122" s="65">
        <f>V41/V87*1000</f>
        <v>64.467163712665737</v>
      </c>
      <c r="W122" s="65">
        <f>W41/W87*1000</f>
        <v>62.842870523170241</v>
      </c>
      <c r="X122" s="65">
        <f>X41/X87*1000</f>
        <v>63.136033229491169</v>
      </c>
      <c r="Y122" s="65">
        <f>Y41/Y87*1000</f>
        <v>59.927663915422428</v>
      </c>
      <c r="Z122" s="65">
        <f>Z41/Z87*1000</f>
        <v>60.877171060852177</v>
      </c>
      <c r="AA122" s="65">
        <f>AA41/AA87*1000</f>
        <v>63.989885445002116</v>
      </c>
      <c r="AB122" s="65">
        <f>AB41/AB87*1000</f>
        <v>62.816158404393697</v>
      </c>
      <c r="AC122" s="65">
        <f>AC41/AC87*1000</f>
        <v>62.991813624725019</v>
      </c>
    </row>
    <row r="123" spans="2:29" ht="11.45" customHeight="1" x14ac:dyDescent="0.25">
      <c r="B123" s="7" t="s">
        <v>73</v>
      </c>
      <c r="C123" s="65">
        <f>C42/C88*1000</f>
        <v>58.152272727272724</v>
      </c>
      <c r="D123" s="65">
        <f>D42/D88*1000</f>
        <v>59.167889908256882</v>
      </c>
      <c r="E123" s="65">
        <f>E42/E88*1000</f>
        <v>57.664090909090909</v>
      </c>
      <c r="F123" s="65">
        <f>F42/F88*1000</f>
        <v>58.097297297297295</v>
      </c>
      <c r="G123" s="65">
        <f>G42/G88*1000</f>
        <v>57.240170940170941</v>
      </c>
      <c r="H123" s="65">
        <f>H42/H88*1000</f>
        <v>57.701249999999995</v>
      </c>
      <c r="I123" s="65">
        <f>I42/I88*1000</f>
        <v>57.236111111111114</v>
      </c>
      <c r="J123" s="65">
        <f>J42/J88*1000</f>
        <v>56.641605839416059</v>
      </c>
      <c r="K123" s="65">
        <f>K42/K88*1000</f>
        <v>57.502348993288592</v>
      </c>
      <c r="L123" s="65">
        <f>L42/L88*1000</f>
        <v>54.96265822784811</v>
      </c>
      <c r="M123" s="65">
        <f>M42/M88*1000</f>
        <v>53.975838926174497</v>
      </c>
      <c r="N123" s="65">
        <f>N42/N88*1000</f>
        <v>53.783219178082192</v>
      </c>
      <c r="O123" s="65">
        <f>O42/O88*1000</f>
        <v>53.295033112582779</v>
      </c>
      <c r="P123" s="65">
        <f>P42/P88*1000</f>
        <v>53.950783699059556</v>
      </c>
      <c r="Q123" s="65">
        <f>Q42/Q88*1000</f>
        <v>53.69233128834356</v>
      </c>
      <c r="R123" s="65">
        <f>R42/R88*1000</f>
        <v>53.156716417910452</v>
      </c>
      <c r="S123" s="65">
        <f>S42/S88*1000</f>
        <v>52.656104651162792</v>
      </c>
      <c r="T123" s="65">
        <f>T42/T88*1000</f>
        <v>53.092655367231636</v>
      </c>
      <c r="U123" s="65">
        <f>U42/U88*1000</f>
        <v>53.280219780219781</v>
      </c>
      <c r="V123" s="65">
        <f>V42/V88*1000</f>
        <v>52.531016042780742</v>
      </c>
      <c r="W123" s="65">
        <f>W42/W88*1000</f>
        <v>52.851554404145084</v>
      </c>
      <c r="X123" s="65">
        <f>X42/X88*1000</f>
        <v>51.569895287958119</v>
      </c>
      <c r="Y123" s="65">
        <f>Y42/Y88*1000</f>
        <v>52.109819121447025</v>
      </c>
      <c r="Z123" s="65">
        <f>Z42/Z88*1000</f>
        <v>51.601985111662529</v>
      </c>
      <c r="AA123" s="65">
        <f>AA42/AA88*1000</f>
        <v>50.666416040100252</v>
      </c>
      <c r="AB123" s="65">
        <f>AB42/AB88*1000</f>
        <v>50.083033419023131</v>
      </c>
      <c r="AC123" s="65">
        <f>AC42/AC88*1000</f>
        <v>50.055118110236222</v>
      </c>
    </row>
    <row r="124" spans="2:29" ht="11.45" customHeight="1" x14ac:dyDescent="0.25">
      <c r="B124" s="7" t="s">
        <v>74</v>
      </c>
      <c r="C124" s="65">
        <f>C43/C89*1000</f>
        <v>49.962619959415953</v>
      </c>
      <c r="D124" s="65">
        <f>D43/D89*1000</f>
        <v>49.393817163383964</v>
      </c>
      <c r="E124" s="65">
        <f>E43/E89*1000</f>
        <v>49.078340137916356</v>
      </c>
      <c r="F124" s="65">
        <f>F43/F89*1000</f>
        <v>51.960010624824363</v>
      </c>
      <c r="G124" s="65">
        <f>G43/G89*1000</f>
        <v>53.223573780838421</v>
      </c>
      <c r="H124" s="65">
        <f>H43/H89*1000</f>
        <v>51.26189091336235</v>
      </c>
      <c r="I124" s="65">
        <f>I43/I89*1000</f>
        <v>51.787911548278558</v>
      </c>
      <c r="J124" s="65">
        <f>J43/J89*1000</f>
        <v>50.33119586756618</v>
      </c>
      <c r="K124" s="65">
        <f>K43/K89*1000</f>
        <v>48.991025161402639</v>
      </c>
      <c r="L124" s="65">
        <f>L43/L89*1000</f>
        <v>48.623476634156084</v>
      </c>
      <c r="M124" s="65">
        <f>M43/M89*1000</f>
        <v>49.457868226988253</v>
      </c>
      <c r="N124" s="65">
        <f>N43/N89*1000</f>
        <v>51.09668963990633</v>
      </c>
      <c r="O124" s="65">
        <f>O43/O89*1000</f>
        <v>49.856818406240748</v>
      </c>
      <c r="P124" s="65">
        <f>P43/P89*1000</f>
        <v>49.986608203191459</v>
      </c>
      <c r="Q124" s="65">
        <f>Q43/Q89*1000</f>
        <v>50.648756605689357</v>
      </c>
      <c r="R124" s="65">
        <f>R43/R89*1000</f>
        <v>51.075570955427565</v>
      </c>
      <c r="S124" s="65">
        <f>S43/S89*1000</f>
        <v>48.456582579236233</v>
      </c>
      <c r="T124" s="65">
        <f>T43/T89*1000</f>
        <v>50.050020220940382</v>
      </c>
      <c r="U124" s="65">
        <f>U43/U89*1000</f>
        <v>49.787256760866889</v>
      </c>
      <c r="V124" s="65">
        <f>V43/V89*1000</f>
        <v>50.797804106543857</v>
      </c>
      <c r="W124" s="65">
        <f>W43/W89*1000</f>
        <v>51.122817982945662</v>
      </c>
      <c r="X124" s="65">
        <f>X43/X89*1000</f>
        <v>50.55708263137106</v>
      </c>
      <c r="Y124" s="65">
        <f>Y43/Y89*1000</f>
        <v>50.943294694125619</v>
      </c>
      <c r="Z124" s="65">
        <f>Z43/Z89*1000</f>
        <v>48.786851774940629</v>
      </c>
      <c r="AA124" s="65">
        <f>AA43/AA89*1000</f>
        <v>48.338181199397582</v>
      </c>
      <c r="AB124" s="65">
        <f>AB43/AB89*1000</f>
        <v>49.300438670954748</v>
      </c>
      <c r="AC124" s="65">
        <f>AC43/AC89*1000</f>
        <v>49.807919121123092</v>
      </c>
    </row>
    <row r="127" spans="2:29" ht="20.25" customHeight="1" x14ac:dyDescent="0.25">
      <c r="B127"/>
      <c r="C127"/>
      <c r="D127"/>
      <c r="E127"/>
      <c r="F127"/>
      <c r="G127"/>
      <c r="H127"/>
    </row>
    <row r="128" spans="2:29" ht="18" customHeight="1" x14ac:dyDescent="0.25">
      <c r="B128" s="30"/>
      <c r="C128" s="34" t="s">
        <v>206</v>
      </c>
      <c r="D128" s="35" t="s">
        <v>204</v>
      </c>
      <c r="E128" s="35" t="s">
        <v>203</v>
      </c>
      <c r="F128" s="36" t="s">
        <v>205</v>
      </c>
      <c r="G128"/>
      <c r="H128"/>
    </row>
    <row r="129" spans="2:8" ht="18" customHeight="1" x14ac:dyDescent="0.25">
      <c r="B129" s="47" t="s">
        <v>140</v>
      </c>
      <c r="C129" s="48">
        <f>(L94/C94)^(1/9)*100-100</f>
        <v>-0.78666161465999096</v>
      </c>
      <c r="D129" s="49">
        <f>(W94/L94)^(1/11)*100-100</f>
        <v>0.19773770351714859</v>
      </c>
      <c r="E129" s="49">
        <f>(AC94/W94)^(1/6)*100-100</f>
        <v>-1.6156353795404783</v>
      </c>
      <c r="F129" s="50">
        <f>(AC94/C94)^(1/26)*100-100</f>
        <v>-0.56409361568589134</v>
      </c>
      <c r="G129"/>
      <c r="H129" s="38">
        <f>(W97/N97)^(1/9)*100-100</f>
        <v>-5.2448187890547615E-2</v>
      </c>
    </row>
    <row r="130" spans="2:8" ht="18" customHeight="1" x14ac:dyDescent="0.25">
      <c r="B130" s="51" t="s">
        <v>141</v>
      </c>
      <c r="C130" s="52">
        <f>(L95/C95)^(1/9)*100-100</f>
        <v>-0.73683137651987352</v>
      </c>
      <c r="D130" s="53">
        <f>(W95/L95)^(1/11)*100-100</f>
        <v>0.13805441851364719</v>
      </c>
      <c r="E130" s="53">
        <f>(AC95/W95)^(1/6)*100-100</f>
        <v>-1.857862154732473</v>
      </c>
      <c r="F130" s="54">
        <f>(AC95/C95)^(1/26)*100-100</f>
        <v>-0.62842121192272771</v>
      </c>
      <c r="G130"/>
      <c r="H130"/>
    </row>
    <row r="131" spans="2:8" ht="18" customHeight="1" x14ac:dyDescent="0.25">
      <c r="B131" s="31" t="s">
        <v>44</v>
      </c>
      <c r="C131" s="39">
        <f>(L96/C96)^(1/9)*100-100</f>
        <v>2.036730277672973</v>
      </c>
      <c r="D131" s="37">
        <f>(W96/L96)^(1/11)*100-100</f>
        <v>0.56571106000309612</v>
      </c>
      <c r="E131" s="37">
        <f>(AB96/W96)^(1/5)*100-100</f>
        <v>-0.95342962175483592</v>
      </c>
      <c r="F131" s="40">
        <f>(AB96/C96)^(1/25)*100-100</f>
        <v>0.78553582086216522</v>
      </c>
      <c r="G131"/>
      <c r="H131"/>
    </row>
    <row r="132" spans="2:8" ht="18" customHeight="1" x14ac:dyDescent="0.25">
      <c r="B132" s="31" t="s">
        <v>46</v>
      </c>
      <c r="C132" s="39">
        <f>(L98/C98)^(1/9)*100-100</f>
        <v>1.0764486649661933</v>
      </c>
      <c r="D132" s="37">
        <f>(W98/L98)^(1/11)*100-100</f>
        <v>1.0933081981832089</v>
      </c>
      <c r="E132" s="37">
        <f>(AC98/W98)^(1/6)*100-100</f>
        <v>-3.558369257383049</v>
      </c>
      <c r="F132" s="40">
        <f>(AC98/C98)^(1/26)*100-100</f>
        <v>-5.459294447049956E-3</v>
      </c>
      <c r="G132"/>
      <c r="H132"/>
    </row>
    <row r="133" spans="2:8" ht="18" customHeight="1" x14ac:dyDescent="0.25">
      <c r="B133" s="31" t="s">
        <v>47</v>
      </c>
      <c r="C133" s="39">
        <f>(L99/C99)^(1/9)*100-100</f>
        <v>-4.8432044291274678E-2</v>
      </c>
      <c r="D133" s="37">
        <f>(W99/L99)^(1/11)*100-100</f>
        <v>0.99072398426669395</v>
      </c>
      <c r="E133" s="37">
        <f>(AC99/W99)^(1/6)*100-100</f>
        <v>-4.4771581045856124</v>
      </c>
      <c r="F133" s="40">
        <f>(AC99/C99)^(1/26)*100-100</f>
        <v>-0.65456110720820959</v>
      </c>
      <c r="G133"/>
      <c r="H133"/>
    </row>
    <row r="134" spans="2:8" ht="18" customHeight="1" x14ac:dyDescent="0.25">
      <c r="B134" s="31" t="s">
        <v>48</v>
      </c>
      <c r="C134" s="39">
        <f>(L100/C100)^(1/9)*100-100</f>
        <v>-0.53818092684727503</v>
      </c>
      <c r="D134" s="37">
        <f>(W100/L100)^(1/11)*100-100</f>
        <v>-6.9520100174543131E-2</v>
      </c>
      <c r="E134" s="37">
        <f>(AC100/W100)^(1/6)*100-100</f>
        <v>-3.6693445893910024</v>
      </c>
      <c r="F134" s="40">
        <f>(AC100/C100)^(1/26)*100-100</f>
        <v>-1.0731177695087268</v>
      </c>
      <c r="G134"/>
      <c r="H134" s="38">
        <f>(W102/N102)^(1/9)*100-100</f>
        <v>-2.0783607626064082</v>
      </c>
    </row>
    <row r="135" spans="2:8" ht="18" customHeight="1" x14ac:dyDescent="0.25">
      <c r="B135" s="31" t="s">
        <v>51</v>
      </c>
      <c r="C135" s="39">
        <f>(L103/C103)^(1/9)*100-100</f>
        <v>-6.9236152825197905E-2</v>
      </c>
      <c r="D135" s="37">
        <f>(W103/L103)^(1/11)*100-100</f>
        <v>-3.5094831020641237</v>
      </c>
      <c r="E135" s="37">
        <f>(AC103/W103)^(1/6)*100-100</f>
        <v>6.5522071563826785</v>
      </c>
      <c r="F135" s="40">
        <f>(AC103/C103)^(1/26)*100-100</f>
        <v>-7.0836713978394528E-2</v>
      </c>
      <c r="G135"/>
      <c r="H135"/>
    </row>
    <row r="136" spans="2:8" ht="18" customHeight="1" x14ac:dyDescent="0.25">
      <c r="B136" s="31" t="s">
        <v>52</v>
      </c>
      <c r="C136" s="39">
        <f>(L104/C104)^(1/9)*100-100</f>
        <v>-1.6786752940914909</v>
      </c>
      <c r="D136" s="37">
        <f>(W104/L104)^(1/11)*100-100</f>
        <v>1.5308991507657481</v>
      </c>
      <c r="E136" s="37">
        <f>(AC104/W104)^(1/6)*100-100</f>
        <v>-1.1660042362975389</v>
      </c>
      <c r="F136" s="40">
        <f>(AC104/C104)^(1/26)*100-100</f>
        <v>-0.21366235811373713</v>
      </c>
      <c r="G136"/>
      <c r="H136"/>
    </row>
    <row r="137" spans="2:8" ht="18" customHeight="1" x14ac:dyDescent="0.25">
      <c r="B137" s="32" t="s">
        <v>53</v>
      </c>
      <c r="C137" s="41">
        <f>(L105/C105)^(1/9)*100-100</f>
        <v>-0.27110199254430256</v>
      </c>
      <c r="D137" s="38">
        <f>(W105/L105)^(1/11)*100-100</f>
        <v>-0.7903735056290202</v>
      </c>
      <c r="E137" s="38">
        <f>(AC105/W105)^(1/6)*100-100</f>
        <v>-2.2320021623550446</v>
      </c>
      <c r="F137" s="42">
        <f>(AC105/C105)^(1/26)*100-100</f>
        <v>-0.94609644978255858</v>
      </c>
      <c r="G137"/>
      <c r="H137" s="38">
        <f>(W105/N105)^(1/9)*100-100</f>
        <v>-0.2040857809849399</v>
      </c>
    </row>
    <row r="138" spans="2:8" ht="18" customHeight="1" x14ac:dyDescent="0.25">
      <c r="B138" s="31" t="s">
        <v>54</v>
      </c>
      <c r="C138" s="39">
        <f>(L106/C106)^(1/9)*100-100</f>
        <v>3.5805645291915766</v>
      </c>
      <c r="D138" s="37">
        <f>(W106/L106)^(1/11)*100-100</f>
        <v>0.45821337423240038</v>
      </c>
      <c r="E138" s="37">
        <f>(AC106/W106)^(1/6)*100-100</f>
        <v>6.3248443537152781</v>
      </c>
      <c r="F138" s="40">
        <f>(AC106/C106)^(1/26)*100-100</f>
        <v>2.8667723902259894</v>
      </c>
      <c r="G138"/>
      <c r="H138"/>
    </row>
    <row r="139" spans="2:8" ht="18" customHeight="1" x14ac:dyDescent="0.25">
      <c r="B139" s="31" t="s">
        <v>55</v>
      </c>
      <c r="C139" s="39">
        <f>(L107/C107)^(1/9)*100-100</f>
        <v>-1.5252509419848366</v>
      </c>
      <c r="D139" s="37">
        <f>(W107/L107)^(1/11)*100-100</f>
        <v>-1.0291575025829616</v>
      </c>
      <c r="E139" s="37">
        <f>(AC107/W107)^(1/6)*100-100</f>
        <v>1.5517281202638458</v>
      </c>
      <c r="F139" s="40">
        <f>(AC107/C107)^(1/26)*100-100</f>
        <v>-0.61248357462592651</v>
      </c>
      <c r="G139"/>
      <c r="H139"/>
    </row>
    <row r="140" spans="2:8" ht="18" customHeight="1" x14ac:dyDescent="0.25">
      <c r="B140" s="31" t="s">
        <v>59</v>
      </c>
      <c r="C140" s="39">
        <f>(L111/C111)^(1/9)*100-100</f>
        <v>-0.53382347607946201</v>
      </c>
      <c r="D140" s="37">
        <f t="shared" ref="D140:D153" si="23">(W111/L111)^(1/11)*100-100</f>
        <v>1.1898633891645147</v>
      </c>
      <c r="E140" s="37">
        <f>(AC111/W111)^(1/6)*100-100</f>
        <v>-5.7391248873408074</v>
      </c>
      <c r="F140" s="40">
        <f>(AC111/C111)^(1/26)*100-100</f>
        <v>-1.0433050761687497</v>
      </c>
      <c r="G140"/>
      <c r="H140"/>
    </row>
    <row r="141" spans="2:8" ht="18" customHeight="1" x14ac:dyDescent="0.25">
      <c r="B141" s="31" t="s">
        <v>60</v>
      </c>
      <c r="C141" s="39">
        <f t="shared" ref="C141:C153" si="24">(L112/C112)^(1/9)*100-100</f>
        <v>0.15860166344418758</v>
      </c>
      <c r="D141" s="37">
        <f t="shared" si="23"/>
        <v>2.4040267317492408</v>
      </c>
      <c r="E141" s="37">
        <f t="shared" ref="E141:E153" si="25">(AC112/W112)^(1/6)*100-100</f>
        <v>-2.2886592582302541</v>
      </c>
      <c r="F141" s="40">
        <f t="shared" ref="F141:F153" si="26">(AC112/C112)^(1/26)*100-100</f>
        <v>0.52700630544491389</v>
      </c>
      <c r="G141"/>
      <c r="H141"/>
    </row>
    <row r="142" spans="2:8" ht="18" customHeight="1" x14ac:dyDescent="0.25">
      <c r="B142" s="31" t="s">
        <v>62</v>
      </c>
      <c r="C142" s="39">
        <f t="shared" si="24"/>
        <v>1.5184719991997184</v>
      </c>
      <c r="D142" s="37">
        <f t="shared" si="23"/>
        <v>0.539373557561035</v>
      </c>
      <c r="E142" s="37">
        <f t="shared" si="25"/>
        <v>-0.73830552399353166</v>
      </c>
      <c r="F142" s="40">
        <f t="shared" si="26"/>
        <v>0.57992223608418669</v>
      </c>
      <c r="G142"/>
      <c r="H142"/>
    </row>
    <row r="143" spans="2:8" ht="18" customHeight="1" x14ac:dyDescent="0.25">
      <c r="B143" s="31" t="s">
        <v>63</v>
      </c>
      <c r="C143" s="39">
        <f t="shared" si="24"/>
        <v>0.34803632347140478</v>
      </c>
      <c r="D143" s="37">
        <f t="shared" si="23"/>
        <v>-2.1539021952469994</v>
      </c>
      <c r="E143" s="37">
        <f t="shared" si="25"/>
        <v>-4.8592847822276752</v>
      </c>
      <c r="F143" s="40">
        <f t="shared" si="26"/>
        <v>-1.9315943107868492</v>
      </c>
      <c r="G143"/>
      <c r="H143"/>
    </row>
    <row r="144" spans="2:8" ht="18" customHeight="1" x14ac:dyDescent="0.25">
      <c r="B144" s="31" t="s">
        <v>64</v>
      </c>
      <c r="C144" s="39">
        <f t="shared" si="24"/>
        <v>-4.5313114052997321</v>
      </c>
      <c r="D144" s="37">
        <f t="shared" si="23"/>
        <v>4.8135506397000114</v>
      </c>
      <c r="E144" s="37">
        <f t="shared" si="25"/>
        <v>0.17138284542377846</v>
      </c>
      <c r="F144" s="40">
        <f t="shared" si="26"/>
        <v>0.42423997086275733</v>
      </c>
      <c r="G144"/>
      <c r="H144"/>
    </row>
    <row r="145" spans="2:29" ht="18" customHeight="1" x14ac:dyDescent="0.25">
      <c r="B145" s="31" t="s">
        <v>65</v>
      </c>
      <c r="C145" s="39">
        <f t="shared" si="24"/>
        <v>-0.27669253010613204</v>
      </c>
      <c r="D145" s="37">
        <f t="shared" si="23"/>
        <v>0.16267599434604563</v>
      </c>
      <c r="E145" s="37">
        <f t="shared" si="25"/>
        <v>-1.4996495197344757</v>
      </c>
      <c r="F145" s="40">
        <f t="shared" si="26"/>
        <v>-0.37513115863082191</v>
      </c>
      <c r="G145"/>
      <c r="H145"/>
    </row>
    <row r="146" spans="2:29" ht="18" customHeight="1" x14ac:dyDescent="0.25">
      <c r="B146" s="31" t="s">
        <v>66</v>
      </c>
      <c r="C146" s="39">
        <f t="shared" si="24"/>
        <v>10.030110849126373</v>
      </c>
      <c r="D146" s="37">
        <f t="shared" si="23"/>
        <v>-3.2256103615485756</v>
      </c>
      <c r="E146" s="37">
        <f t="shared" si="25"/>
        <v>0.91724703325486701</v>
      </c>
      <c r="F146" s="40">
        <f t="shared" si="26"/>
        <v>2.1550980760323739</v>
      </c>
      <c r="G146"/>
      <c r="H146"/>
    </row>
    <row r="147" spans="2:29" ht="18" customHeight="1" x14ac:dyDescent="0.25">
      <c r="B147" s="31" t="s">
        <v>67</v>
      </c>
      <c r="C147" s="39">
        <f t="shared" si="24"/>
        <v>0.13383675023037256</v>
      </c>
      <c r="D147" s="37">
        <f t="shared" si="23"/>
        <v>-0.43303704489365202</v>
      </c>
      <c r="E147" s="37">
        <f t="shared" si="25"/>
        <v>1.1460784932339863</v>
      </c>
      <c r="F147" s="40">
        <f t="shared" si="26"/>
        <v>0.12574587793838532</v>
      </c>
      <c r="G147"/>
      <c r="H147"/>
    </row>
    <row r="148" spans="2:29" ht="18" customHeight="1" x14ac:dyDescent="0.25">
      <c r="B148" s="31" t="s">
        <v>68</v>
      </c>
      <c r="C148" s="39">
        <f t="shared" si="24"/>
        <v>4.2587657242903134</v>
      </c>
      <c r="D148" s="37">
        <f t="shared" si="23"/>
        <v>-0.88572004045688857</v>
      </c>
      <c r="E148" s="37">
        <f t="shared" si="25"/>
        <v>1.5171392477085135</v>
      </c>
      <c r="F148" s="40">
        <f t="shared" si="26"/>
        <v>1.4247983030621754</v>
      </c>
      <c r="G148"/>
      <c r="H148"/>
    </row>
    <row r="149" spans="2:29" ht="18" customHeight="1" x14ac:dyDescent="0.25">
      <c r="B149" s="31" t="s">
        <v>69</v>
      </c>
      <c r="C149" s="39">
        <f t="shared" si="24"/>
        <v>-0.6795920887682172</v>
      </c>
      <c r="D149" s="37">
        <f t="shared" si="23"/>
        <v>-1.8489607926852614E-2</v>
      </c>
      <c r="E149" s="37">
        <f t="shared" si="25"/>
        <v>-1.6772442235960625</v>
      </c>
      <c r="F149" s="40">
        <f t="shared" si="26"/>
        <v>-0.63220185149515373</v>
      </c>
      <c r="G149"/>
      <c r="H149"/>
    </row>
    <row r="150" spans="2:29" ht="18" customHeight="1" x14ac:dyDescent="0.25">
      <c r="B150" s="31" t="s">
        <v>70</v>
      </c>
      <c r="C150" s="39">
        <f t="shared" si="24"/>
        <v>6.5618151533783475E-2</v>
      </c>
      <c r="D150" s="37">
        <f t="shared" si="23"/>
        <v>-0.23105823051130869</v>
      </c>
      <c r="E150" s="37">
        <f t="shared" si="25"/>
        <v>0.37130419980147167</v>
      </c>
      <c r="F150" s="40">
        <f t="shared" si="26"/>
        <v>1.0365448443508285E-2</v>
      </c>
      <c r="G150"/>
      <c r="H150"/>
    </row>
    <row r="151" spans="2:29" ht="18" customHeight="1" x14ac:dyDescent="0.25">
      <c r="B151" s="31" t="s">
        <v>71</v>
      </c>
      <c r="C151" s="39">
        <f t="shared" si="24"/>
        <v>-0.90974055188027592</v>
      </c>
      <c r="D151" s="37">
        <f t="shared" si="23"/>
        <v>1.6523362919390649</v>
      </c>
      <c r="E151" s="37">
        <f t="shared" si="25"/>
        <v>3.9462505519665569E-2</v>
      </c>
      <c r="F151" s="40">
        <f t="shared" si="26"/>
        <v>0.38685265591789175</v>
      </c>
      <c r="G151"/>
      <c r="H151"/>
    </row>
    <row r="152" spans="2:29" ht="18" customHeight="1" x14ac:dyDescent="0.25">
      <c r="B152" s="31" t="s">
        <v>73</v>
      </c>
      <c r="C152" s="39">
        <f t="shared" si="24"/>
        <v>-0.62482809895529101</v>
      </c>
      <c r="D152" s="37">
        <f t="shared" si="23"/>
        <v>-0.3554294835252847</v>
      </c>
      <c r="E152" s="37">
        <f t="shared" si="25"/>
        <v>-0.90194721516152754</v>
      </c>
      <c r="F152" s="40">
        <f t="shared" si="26"/>
        <v>-0.57503340046305595</v>
      </c>
      <c r="G152"/>
      <c r="H152"/>
    </row>
    <row r="153" spans="2:29" ht="18" customHeight="1" x14ac:dyDescent="0.25">
      <c r="B153" s="33" t="s">
        <v>74</v>
      </c>
      <c r="C153" s="43">
        <f t="shared" si="24"/>
        <v>-0.30141873479294645</v>
      </c>
      <c r="D153" s="44">
        <f t="shared" si="23"/>
        <v>0.45671670260438191</v>
      </c>
      <c r="E153" s="44">
        <f t="shared" si="25"/>
        <v>-0.4333407497584858</v>
      </c>
      <c r="F153" s="45">
        <f t="shared" si="26"/>
        <v>-1.1926731549834813E-2</v>
      </c>
    </row>
    <row r="154" spans="2:29" s="153" customFormat="1" ht="18" customHeight="1" x14ac:dyDescent="0.25">
      <c r="B154" s="46" t="s">
        <v>146</v>
      </c>
    </row>
    <row r="155" spans="2:29" s="153" customFormat="1" ht="18" customHeight="1" x14ac:dyDescent="0.25">
      <c r="B155" s="46"/>
    </row>
    <row r="156" spans="2:29" s="60" customFormat="1" ht="11.45" customHeight="1" x14ac:dyDescent="0.25">
      <c r="B156" s="61" t="s">
        <v>129</v>
      </c>
      <c r="C156" s="142" t="s">
        <v>101</v>
      </c>
      <c r="D156" s="142" t="s">
        <v>102</v>
      </c>
      <c r="E156" s="142" t="s">
        <v>103</v>
      </c>
      <c r="F156" s="142" t="s">
        <v>104</v>
      </c>
      <c r="G156" s="142" t="s">
        <v>105</v>
      </c>
      <c r="H156" s="142" t="s">
        <v>106</v>
      </c>
      <c r="I156" s="142" t="s">
        <v>107</v>
      </c>
      <c r="J156" s="142" t="s">
        <v>108</v>
      </c>
      <c r="K156" s="142" t="s">
        <v>109</v>
      </c>
      <c r="L156" s="142" t="s">
        <v>110</v>
      </c>
      <c r="M156" s="142" t="s">
        <v>111</v>
      </c>
      <c r="N156" s="142" t="s">
        <v>112</v>
      </c>
      <c r="O156" s="142" t="s">
        <v>113</v>
      </c>
      <c r="P156" s="142" t="s">
        <v>114</v>
      </c>
      <c r="Q156" s="142" t="s">
        <v>115</v>
      </c>
      <c r="R156" s="142" t="s">
        <v>116</v>
      </c>
      <c r="S156" s="142" t="s">
        <v>117</v>
      </c>
      <c r="T156" s="142" t="s">
        <v>118</v>
      </c>
      <c r="U156" s="142" t="s">
        <v>119</v>
      </c>
      <c r="V156" s="142" t="s">
        <v>120</v>
      </c>
      <c r="W156" s="142" t="s">
        <v>121</v>
      </c>
      <c r="X156" s="142" t="s">
        <v>122</v>
      </c>
      <c r="Y156" s="142" t="s">
        <v>123</v>
      </c>
      <c r="Z156" s="142" t="s">
        <v>124</v>
      </c>
      <c r="AA156" s="142" t="s">
        <v>125</v>
      </c>
      <c r="AB156" s="142" t="s">
        <v>196</v>
      </c>
      <c r="AC156" s="142" t="s">
        <v>200</v>
      </c>
    </row>
    <row r="157" spans="2:29" s="60" customFormat="1" ht="11.45" customHeight="1" x14ac:dyDescent="0.25">
      <c r="B157" s="47" t="s">
        <v>140</v>
      </c>
      <c r="C157" s="67">
        <f>C94</f>
        <v>29.551922222777577</v>
      </c>
      <c r="D157" s="67">
        <f>D94</f>
        <v>29.555215640382723</v>
      </c>
      <c r="E157" s="67">
        <f>E94</f>
        <v>29.356879564370651</v>
      </c>
      <c r="F157" s="67">
        <f>F94</f>
        <v>29.477566308658279</v>
      </c>
      <c r="G157" s="67">
        <f>G94</f>
        <v>29.688978121319412</v>
      </c>
      <c r="H157" s="67">
        <f>H94</f>
        <v>29.686385590593126</v>
      </c>
      <c r="I157" s="67">
        <f>I94</f>
        <v>29.058340662943795</v>
      </c>
      <c r="J157" s="67">
        <f>J94</f>
        <v>29.012039024777287</v>
      </c>
      <c r="K157" s="67">
        <f>K94</f>
        <v>27.955794648744526</v>
      </c>
      <c r="L157" s="67">
        <f>L94</f>
        <v>27.52430137232777</v>
      </c>
      <c r="M157" s="67">
        <f>M94</f>
        <v>27.726037581774925</v>
      </c>
      <c r="N157" s="67">
        <f>N94</f>
        <v>27.491927033003744</v>
      </c>
      <c r="O157" s="67">
        <f>O94</f>
        <v>27.656558889083868</v>
      </c>
      <c r="P157" s="67">
        <f>P94</f>
        <v>27.697793060993028</v>
      </c>
      <c r="Q157" s="67">
        <f>Q94</f>
        <v>28.164126047142261</v>
      </c>
      <c r="R157" s="67">
        <f>R94</f>
        <v>28.173145213370912</v>
      </c>
      <c r="S157" s="67">
        <f>S94</f>
        <v>28.422530194018695</v>
      </c>
      <c r="T157" s="67">
        <f>T94</f>
        <v>28.323835287197575</v>
      </c>
      <c r="U157" s="67">
        <f>U94</f>
        <v>28.674666379890855</v>
      </c>
      <c r="V157" s="67">
        <f>V94</f>
        <v>28.702201037474211</v>
      </c>
      <c r="W157" s="67">
        <f>W94</f>
        <v>28.128940891704197</v>
      </c>
      <c r="X157" s="67">
        <f>X94</f>
        <v>28.048731119861412</v>
      </c>
      <c r="Y157" s="67">
        <f>Y94</f>
        <v>26.976395594623547</v>
      </c>
      <c r="Z157" s="67">
        <f>Z94</f>
        <v>26.079356827348654</v>
      </c>
      <c r="AA157" s="67">
        <f>AA94</f>
        <v>26.198868949460312</v>
      </c>
      <c r="AB157" s="67">
        <f>AB94</f>
        <v>25.530010064819727</v>
      </c>
      <c r="AC157" s="67">
        <f>AC94</f>
        <v>25.509966709887504</v>
      </c>
    </row>
    <row r="158" spans="2:29" x14ac:dyDescent="0.25">
      <c r="B158" s="59" t="s">
        <v>198</v>
      </c>
      <c r="C158" s="67">
        <f>C95</f>
        <v>33.441056989638966</v>
      </c>
      <c r="D158" s="67">
        <f>D95</f>
        <v>33.272785382026548</v>
      </c>
      <c r="E158" s="67">
        <f>E95</f>
        <v>33.315737505018056</v>
      </c>
      <c r="F158" s="67">
        <f>F95</f>
        <v>33.092997607940831</v>
      </c>
      <c r="G158" s="67">
        <f>G95</f>
        <v>33.225073636399564</v>
      </c>
      <c r="H158" s="67">
        <f>H95</f>
        <v>33.037130357556954</v>
      </c>
      <c r="I158" s="67">
        <f>I95</f>
        <v>32.319022547311434</v>
      </c>
      <c r="J158" s="67">
        <f>J95</f>
        <v>32.220234194915435</v>
      </c>
      <c r="K158" s="67">
        <f>K95</f>
        <v>31.287265992837092</v>
      </c>
      <c r="L158" s="67">
        <f>L95</f>
        <v>31.287668784167035</v>
      </c>
      <c r="M158" s="67">
        <f>M95</f>
        <v>31.672779593781001</v>
      </c>
      <c r="N158" s="67">
        <f>N95</f>
        <v>31.425159404515526</v>
      </c>
      <c r="O158" s="67">
        <f>O95</f>
        <v>31.510887053432537</v>
      </c>
      <c r="P158" s="67">
        <f>P95</f>
        <v>31.833892604204724</v>
      </c>
      <c r="Q158" s="67">
        <f>Q95</f>
        <v>32.32781444043605</v>
      </c>
      <c r="R158" s="67">
        <f>R95</f>
        <v>32.035368581617739</v>
      </c>
      <c r="S158" s="67">
        <f>S95</f>
        <v>31.893697638378946</v>
      </c>
      <c r="T158" s="67">
        <f>T95</f>
        <v>32.13624529467431</v>
      </c>
      <c r="U158" s="67">
        <f>U95</f>
        <v>32.561710457212449</v>
      </c>
      <c r="V158" s="67">
        <f>V95</f>
        <v>32.27891651797227</v>
      </c>
      <c r="W158" s="67">
        <f>W95</f>
        <v>31.766096224506221</v>
      </c>
      <c r="X158" s="67">
        <f>X95</f>
        <v>32.077712919974367</v>
      </c>
      <c r="Y158" s="67">
        <f>Y95</f>
        <v>30.503436819419345</v>
      </c>
      <c r="Z158" s="67">
        <f>Z95</f>
        <v>29.145869721844793</v>
      </c>
      <c r="AA158" s="67">
        <f>AA95</f>
        <v>29.206514186739639</v>
      </c>
      <c r="AB158" s="67">
        <f>AB95</f>
        <v>28.490332075066924</v>
      </c>
      <c r="AC158" s="67">
        <f>AC95</f>
        <v>28.38552502345723</v>
      </c>
    </row>
    <row r="159" spans="2:29" x14ac:dyDescent="0.25">
      <c r="B159" s="55" t="str">
        <f>B96</f>
        <v>Belgique</v>
      </c>
      <c r="C159" s="67">
        <f>C96</f>
        <v>39.556816908010724</v>
      </c>
      <c r="D159" s="67">
        <f>D96</f>
        <v>40.798529064272209</v>
      </c>
      <c r="E159" s="67">
        <f>E96</f>
        <v>41.234307244255675</v>
      </c>
      <c r="F159" s="67">
        <f>F96</f>
        <v>40.726723664601145</v>
      </c>
      <c r="G159" s="67">
        <f>G96</f>
        <v>42.277799346266079</v>
      </c>
      <c r="H159" s="67">
        <f>H96</f>
        <v>45.417095777548923</v>
      </c>
      <c r="I159" s="67">
        <f>I96</f>
        <v>47.365158557274363</v>
      </c>
      <c r="J159" s="67">
        <f>J96</f>
        <v>49.098416088271932</v>
      </c>
      <c r="K159" s="67">
        <f>K96</f>
        <v>47.769513775564633</v>
      </c>
      <c r="L159" s="67">
        <f>L96</f>
        <v>47.427489614296256</v>
      </c>
      <c r="M159" s="67">
        <f>M96</f>
        <v>48.386835166159223</v>
      </c>
      <c r="N159" s="67">
        <f>N96</f>
        <v>49.430709868486623</v>
      </c>
      <c r="O159" s="67">
        <f>O96</f>
        <v>48.52342690180528</v>
      </c>
      <c r="P159" s="67">
        <f>P96</f>
        <v>48.989389663099814</v>
      </c>
      <c r="Q159" s="67">
        <f>Q96</f>
        <v>49.46076900838392</v>
      </c>
      <c r="R159" s="67">
        <f>R96</f>
        <v>49.414092956273677</v>
      </c>
      <c r="S159" s="67">
        <f>S96</f>
        <v>50.514765897454929</v>
      </c>
      <c r="T159" s="67">
        <f>T96</f>
        <v>49.889923289577268</v>
      </c>
      <c r="U159" s="67">
        <f>U96</f>
        <v>49.298658352444967</v>
      </c>
      <c r="V159" s="67">
        <f>V96</f>
        <v>49.671178345707865</v>
      </c>
      <c r="W159" s="67">
        <f>W96</f>
        <v>50.463730581281901</v>
      </c>
      <c r="X159" s="67">
        <f>X96</f>
        <v>50.340392025698378</v>
      </c>
      <c r="Y159" s="67">
        <f>Y96</f>
        <v>49.301715191308205</v>
      </c>
      <c r="Z159" s="67">
        <f>Z96</f>
        <v>47.768166330299081</v>
      </c>
      <c r="AA159" s="67">
        <f>AA96</f>
        <v>46.90528741918471</v>
      </c>
      <c r="AB159" s="67">
        <f>AB96</f>
        <v>48.103487464300187</v>
      </c>
      <c r="AC159" s="67" t="e">
        <f>AC96</f>
        <v>#VALUE!</v>
      </c>
    </row>
    <row r="160" spans="2:29" x14ac:dyDescent="0.25">
      <c r="B160" s="59" t="str">
        <f>B132</f>
        <v>Tchéquie</v>
      </c>
      <c r="C160" s="67">
        <f>C99</f>
        <v>43.217159259545909</v>
      </c>
      <c r="D160" s="67">
        <f>D99</f>
        <v>41.810912841145651</v>
      </c>
      <c r="E160" s="67">
        <f>E99</f>
        <v>39.121135336679743</v>
      </c>
      <c r="F160" s="67">
        <f>F99</f>
        <v>39.791400113369505</v>
      </c>
      <c r="G160" s="67">
        <f>G99</f>
        <v>42.41966552113032</v>
      </c>
      <c r="H160" s="67">
        <f>H99</f>
        <v>42.093698756964166</v>
      </c>
      <c r="I160" s="67">
        <f>I99</f>
        <v>40.582037098909801</v>
      </c>
      <c r="J160" s="67">
        <f>J99</f>
        <v>41.832365811743728</v>
      </c>
      <c r="K160" s="67">
        <f>K99</f>
        <v>40.432396121516398</v>
      </c>
      <c r="L160" s="67">
        <f>L99</f>
        <v>43.029145206400635</v>
      </c>
      <c r="M160" s="67">
        <f>M99</f>
        <v>44.068281255382921</v>
      </c>
      <c r="N160" s="67">
        <f>N99</f>
        <v>41.811085728742675</v>
      </c>
      <c r="O160" s="67">
        <f>O99</f>
        <v>42.198127550612149</v>
      </c>
      <c r="P160" s="67">
        <f>P99</f>
        <v>43.96317290948835</v>
      </c>
      <c r="Q160" s="67">
        <f>Q99</f>
        <v>45.067217737723993</v>
      </c>
      <c r="R160" s="67">
        <f>R99</f>
        <v>46.161456712170398</v>
      </c>
      <c r="S160" s="67">
        <f>S99</f>
        <v>49.470214184065</v>
      </c>
      <c r="T160" s="67">
        <f>T99</f>
        <v>51.901318498768056</v>
      </c>
      <c r="U160" s="67">
        <f>U99</f>
        <v>52.43850053948379</v>
      </c>
      <c r="V160" s="67">
        <f>V99</f>
        <v>49.995673646516948</v>
      </c>
      <c r="W160" s="67">
        <f>W99</f>
        <v>47.957778797613585</v>
      </c>
      <c r="X160" s="67">
        <f>X99</f>
        <v>48.130577242552185</v>
      </c>
      <c r="Y160" s="67">
        <f>Y99</f>
        <v>47.110850344700594</v>
      </c>
      <c r="Z160" s="67">
        <f>Z99</f>
        <v>44.581831138165725</v>
      </c>
      <c r="AA160" s="67">
        <f>AA99</f>
        <v>41.276342837536035</v>
      </c>
      <c r="AB160" s="67">
        <f>AB99</f>
        <v>37.739189049680874</v>
      </c>
      <c r="AC160" s="67">
        <f>AC99</f>
        <v>36.433632059773274</v>
      </c>
    </row>
    <row r="161" spans="2:29" x14ac:dyDescent="0.25">
      <c r="B161" s="55" t="str">
        <f>B100</f>
        <v>Allemagne</v>
      </c>
      <c r="C161" s="67">
        <f>C100</f>
        <v>39.90492427046113</v>
      </c>
      <c r="D161" s="67">
        <f>D100</f>
        <v>40.556114461490019</v>
      </c>
      <c r="E161" s="67">
        <f>E100</f>
        <v>40.96325514941875</v>
      </c>
      <c r="F161" s="67">
        <f>F100</f>
        <v>41.269560613263153</v>
      </c>
      <c r="G161" s="67">
        <f>G100</f>
        <v>41.41057860358697</v>
      </c>
      <c r="H161" s="67">
        <f>H100</f>
        <v>41.158410898671072</v>
      </c>
      <c r="I161" s="67">
        <f>I100</f>
        <v>40.99122438095899</v>
      </c>
      <c r="J161" s="67">
        <f>J100</f>
        <v>40.012195390184907</v>
      </c>
      <c r="K161" s="67">
        <f>K100</f>
        <v>38.743245097759967</v>
      </c>
      <c r="L161" s="67">
        <f>L100</f>
        <v>38.013168577769797</v>
      </c>
      <c r="M161" s="67">
        <f>M100</f>
        <v>37.562621208655905</v>
      </c>
      <c r="N161" s="67">
        <f>N100</f>
        <v>38.425628645402412</v>
      </c>
      <c r="O161" s="67">
        <f>O100</f>
        <v>39.132739682344294</v>
      </c>
      <c r="P161" s="67">
        <f>P100</f>
        <v>39.087710599250428</v>
      </c>
      <c r="Q161" s="67">
        <f>Q100</f>
        <v>38.98987477635886</v>
      </c>
      <c r="R161" s="67">
        <f>R100</f>
        <v>39.124121727535339</v>
      </c>
      <c r="S161" s="67">
        <f>S100</f>
        <v>38.130193694632361</v>
      </c>
      <c r="T161" s="67">
        <f>T100</f>
        <v>38.649713916001829</v>
      </c>
      <c r="U161" s="67">
        <f>U100</f>
        <v>38.929374854986939</v>
      </c>
      <c r="V161" s="67">
        <f>V100</f>
        <v>39.362862128257525</v>
      </c>
      <c r="W161" s="67">
        <f>W100</f>
        <v>37.72348220797214</v>
      </c>
      <c r="X161" s="67">
        <f>X100</f>
        <v>38.883202115898413</v>
      </c>
      <c r="Y161" s="67">
        <f>Y100</f>
        <v>36.644779629255389</v>
      </c>
      <c r="Z161" s="67">
        <f>Z100</f>
        <v>32.52591859588393</v>
      </c>
      <c r="AA161" s="67">
        <f>AA100</f>
        <v>31.32828450427267</v>
      </c>
      <c r="AB161" s="67">
        <f>AB100</f>
        <v>30.661088101398274</v>
      </c>
      <c r="AC161" s="67">
        <f>AC100</f>
        <v>30.143860125508315</v>
      </c>
    </row>
    <row r="162" spans="2:29" x14ac:dyDescent="0.25">
      <c r="B162" s="55" t="str">
        <f>B104</f>
        <v>Espagne</v>
      </c>
      <c r="C162" s="67">
        <f>C104</f>
        <v>28.405457726827944</v>
      </c>
      <c r="D162" s="67">
        <f>D104</f>
        <v>26.198427644005559</v>
      </c>
      <c r="E162" s="67">
        <f>E104</f>
        <v>25.694679926584392</v>
      </c>
      <c r="F162" s="67">
        <f>F104</f>
        <v>25.278952110333357</v>
      </c>
      <c r="G162" s="67">
        <f>G104</f>
        <v>24.786743121121674</v>
      </c>
      <c r="H162" s="67">
        <f>H104</f>
        <v>24.095136675047605</v>
      </c>
      <c r="I162" s="67">
        <f>I104</f>
        <v>23.421193551312705</v>
      </c>
      <c r="J162" s="67">
        <f>J104</f>
        <v>22.878216709985363</v>
      </c>
      <c r="K162" s="67">
        <f>K104</f>
        <v>22.057023519179655</v>
      </c>
      <c r="L162" s="67">
        <f>L104</f>
        <v>24.391094191119855</v>
      </c>
      <c r="M162" s="67">
        <f>M104</f>
        <v>28.410126354700267</v>
      </c>
      <c r="N162" s="67">
        <f>N104</f>
        <v>27.78570925429306</v>
      </c>
      <c r="O162" s="67">
        <f>O104</f>
        <v>28.20262094326587</v>
      </c>
      <c r="P162" s="67">
        <f>P104</f>
        <v>31.313527005790995</v>
      </c>
      <c r="Q162" s="67">
        <f>Q104</f>
        <v>31.978810929877984</v>
      </c>
      <c r="R162" s="67">
        <f>R104</f>
        <v>32.271035081486446</v>
      </c>
      <c r="S162" s="67">
        <f>S104</f>
        <v>31.514774393161179</v>
      </c>
      <c r="T162" s="67">
        <f>T104</f>
        <v>31.674083905468247</v>
      </c>
      <c r="U162" s="67">
        <f>U104</f>
        <v>31.081658598250325</v>
      </c>
      <c r="V162" s="67">
        <f>V104</f>
        <v>29.866828756147427</v>
      </c>
      <c r="W162" s="67">
        <f>W104</f>
        <v>28.827822440407974</v>
      </c>
      <c r="X162" s="67">
        <f>X104</f>
        <v>28.208369959193071</v>
      </c>
      <c r="Y162" s="67">
        <f>Y104</f>
        <v>26.023952768073542</v>
      </c>
      <c r="Z162" s="67">
        <f>Z104</f>
        <v>26.928636310711354</v>
      </c>
      <c r="AA162" s="67">
        <f>AA104</f>
        <v>26.334779345872189</v>
      </c>
      <c r="AB162" s="67">
        <f>AB104</f>
        <v>26.412593025747565</v>
      </c>
      <c r="AC162" s="67">
        <f>AC104</f>
        <v>26.868904604768186</v>
      </c>
    </row>
    <row r="163" spans="2:29" x14ac:dyDescent="0.25">
      <c r="B163" s="60" t="str">
        <f>B105</f>
        <v>France</v>
      </c>
      <c r="C163" s="67">
        <f>C105</f>
        <v>40.639091300873275</v>
      </c>
      <c r="D163" s="67">
        <f>D105</f>
        <v>42.009769065406346</v>
      </c>
      <c r="E163" s="67">
        <f>E105</f>
        <v>43.459653506005473</v>
      </c>
      <c r="F163" s="67">
        <f>F105</f>
        <v>42.911756426095792</v>
      </c>
      <c r="G163" s="67">
        <f>G105</f>
        <v>42.647350558051549</v>
      </c>
      <c r="H163" s="67">
        <f>H105</f>
        <v>41.817980481559047</v>
      </c>
      <c r="I163" s="67">
        <f>I105</f>
        <v>41.282090303184653</v>
      </c>
      <c r="J163" s="67">
        <f>J105</f>
        <v>41.465476185110568</v>
      </c>
      <c r="K163" s="67">
        <f>K105</f>
        <v>40.891410779956225</v>
      </c>
      <c r="L163" s="67">
        <f>L105</f>
        <v>39.658215643523135</v>
      </c>
      <c r="M163" s="67">
        <f>M105</f>
        <v>37.618336347556706</v>
      </c>
      <c r="N163" s="67">
        <f>N105</f>
        <v>37.017772422959482</v>
      </c>
      <c r="O163" s="67">
        <f>O105</f>
        <v>36.267591854814071</v>
      </c>
      <c r="P163" s="67">
        <f>P105</f>
        <v>34.72455048086141</v>
      </c>
      <c r="Q163" s="67">
        <f>Q105</f>
        <v>35.709068332055075</v>
      </c>
      <c r="R163" s="67">
        <f>R105</f>
        <v>35.228868250902295</v>
      </c>
      <c r="S163" s="67">
        <f>S105</f>
        <v>35.906876992906831</v>
      </c>
      <c r="T163" s="67">
        <f>T105</f>
        <v>36.183972185233969</v>
      </c>
      <c r="U163" s="67">
        <f>U105</f>
        <v>37.478935807764117</v>
      </c>
      <c r="V163" s="67">
        <f>V105</f>
        <v>36.632086649762655</v>
      </c>
      <c r="W163" s="67">
        <f>W105</f>
        <v>36.343364561131985</v>
      </c>
      <c r="X163" s="67">
        <f>X105</f>
        <v>35.161233321017541</v>
      </c>
      <c r="Y163" s="67">
        <f>Y105</f>
        <v>32.736319231680262</v>
      </c>
      <c r="Z163" s="67">
        <f>Z105</f>
        <v>30.80213984875828</v>
      </c>
      <c r="AA163" s="67">
        <f>AA105</f>
        <v>31.950550015929842</v>
      </c>
      <c r="AB163" s="67">
        <f>AB105</f>
        <v>31.780618213852989</v>
      </c>
      <c r="AC163" s="67">
        <f>AC105</f>
        <v>31.739893080123025</v>
      </c>
    </row>
    <row r="164" spans="2:29" x14ac:dyDescent="0.25">
      <c r="B164" s="55" t="str">
        <f>B107</f>
        <v>Italie</v>
      </c>
      <c r="C164" s="67">
        <f>C107</f>
        <v>34.047721778829917</v>
      </c>
      <c r="D164" s="67">
        <f>D107</f>
        <v>34.502459646570308</v>
      </c>
      <c r="E164" s="67">
        <f>E107</f>
        <v>33.720215648481798</v>
      </c>
      <c r="F164" s="67">
        <f>F107</f>
        <v>34.100446498320693</v>
      </c>
      <c r="G164" s="67">
        <f>G107</f>
        <v>34.072140081923074</v>
      </c>
      <c r="H164" s="67">
        <f>H107</f>
        <v>33.450733803510133</v>
      </c>
      <c r="I164" s="67">
        <f>I107</f>
        <v>32.342373955625384</v>
      </c>
      <c r="J164" s="67">
        <f>J107</f>
        <v>31.912462287878974</v>
      </c>
      <c r="K164" s="67">
        <f>K107</f>
        <v>30.365642208808108</v>
      </c>
      <c r="L164" s="67">
        <f>L107</f>
        <v>29.649133285738195</v>
      </c>
      <c r="M164" s="67">
        <f>M107</f>
        <v>27.580476971099301</v>
      </c>
      <c r="N164" s="67">
        <f>N107</f>
        <v>26.608860436783417</v>
      </c>
      <c r="O164" s="67">
        <f>O107</f>
        <v>26.125740754008067</v>
      </c>
      <c r="P164" s="67">
        <f>P107</f>
        <v>26.397247498599107</v>
      </c>
      <c r="Q164" s="67">
        <f>Q107</f>
        <v>27.244036637813625</v>
      </c>
      <c r="R164" s="67">
        <f>R107</f>
        <v>25.944465941242061</v>
      </c>
      <c r="S164" s="67">
        <f>S107</f>
        <v>25.533871364069171</v>
      </c>
      <c r="T164" s="67">
        <f>T107</f>
        <v>25.344109478109157</v>
      </c>
      <c r="U164" s="67">
        <f>U107</f>
        <v>25.557836765946679</v>
      </c>
      <c r="V164" s="67">
        <f>V107</f>
        <v>25.803818136146695</v>
      </c>
      <c r="W164" s="67">
        <f>W107</f>
        <v>26.460128086466842</v>
      </c>
      <c r="X164" s="67">
        <f>X107</f>
        <v>27.341058072324611</v>
      </c>
      <c r="Y164" s="67">
        <f>Y107</f>
        <v>27.059765752427161</v>
      </c>
      <c r="Z164" s="67">
        <f>Z107</f>
        <v>28.860491719231366</v>
      </c>
      <c r="AA164" s="67">
        <f>AA107</f>
        <v>31.08868013736646</v>
      </c>
      <c r="AB164" s="67">
        <f>AB107</f>
        <v>28.981477745398031</v>
      </c>
      <c r="AC164" s="67">
        <f>AC107</f>
        <v>29.021232445587923</v>
      </c>
    </row>
    <row r="165" spans="2:29" x14ac:dyDescent="0.25">
      <c r="B165" s="55" t="str">
        <f>B113</f>
        <v>Pays-Bas</v>
      </c>
      <c r="C165" s="67">
        <f>C113</f>
        <v>33.218137039050326</v>
      </c>
      <c r="D165" s="67">
        <f>D113</f>
        <v>33.777364569466791</v>
      </c>
      <c r="E165" s="67">
        <f>E113</f>
        <v>33.793953285027555</v>
      </c>
      <c r="F165" s="67">
        <f>F113</f>
        <v>33.744425068989294</v>
      </c>
      <c r="G165" s="67">
        <f>G113</f>
        <v>33.702157441306539</v>
      </c>
      <c r="H165" s="67">
        <f>H113</f>
        <v>33.593188353702367</v>
      </c>
      <c r="I165" s="67">
        <f>I113</f>
        <v>35.14052404553609</v>
      </c>
      <c r="J165" s="67">
        <f>J113</f>
        <v>36.111948488590272</v>
      </c>
      <c r="K165" s="67">
        <f>K113</f>
        <v>37.051776018704899</v>
      </c>
      <c r="L165" s="67">
        <f>L113</f>
        <v>38.043540171524356</v>
      </c>
      <c r="M165" s="67">
        <f>M113</f>
        <v>36.750485351899435</v>
      </c>
      <c r="N165" s="67">
        <f>N113</f>
        <v>34.337511566341483</v>
      </c>
      <c r="O165" s="67">
        <f>O113</f>
        <v>34.304970495710918</v>
      </c>
      <c r="P165" s="67">
        <f>P113</f>
        <v>32.611615501386851</v>
      </c>
      <c r="Q165" s="67">
        <f>Q113</f>
        <v>32.221129895971679</v>
      </c>
      <c r="R165" s="67">
        <f>R113</f>
        <v>33.358258884647171</v>
      </c>
      <c r="S165" s="67">
        <f>S113</f>
        <v>35.479306389356374</v>
      </c>
      <c r="T165" s="67">
        <f>T113</f>
        <v>38.210443169827975</v>
      </c>
      <c r="U165" s="67">
        <f>U113</f>
        <v>39.835279031444351</v>
      </c>
      <c r="V165" s="67">
        <f>V113</f>
        <v>39.839664103562278</v>
      </c>
      <c r="W165" s="67">
        <f>W113</f>
        <v>40.36257337806888</v>
      </c>
      <c r="X165" s="67">
        <f>X113</f>
        <v>40.85017727873965</v>
      </c>
      <c r="Y165" s="67">
        <f>Y113</f>
        <v>39.460454822066673</v>
      </c>
      <c r="Z165" s="67">
        <f>Z113</f>
        <v>39.447343378712524</v>
      </c>
      <c r="AA165" s="67">
        <f>AA113</f>
        <v>39.648112911070037</v>
      </c>
      <c r="AB165" s="67">
        <f>AB113</f>
        <v>37.957042868083136</v>
      </c>
      <c r="AC165" s="67">
        <f>AC113</f>
        <v>38.607257800994624</v>
      </c>
    </row>
    <row r="166" spans="2:29" x14ac:dyDescent="0.25">
      <c r="B166" s="55" t="str">
        <f>B121</f>
        <v>Suède</v>
      </c>
      <c r="C166" s="67">
        <f>C121</f>
        <v>42.208597285067874</v>
      </c>
      <c r="D166" s="67">
        <f>D121</f>
        <v>42.652368185880249</v>
      </c>
      <c r="E166" s="67">
        <f>E121</f>
        <v>42.729395283679658</v>
      </c>
      <c r="F166" s="67">
        <f>F121</f>
        <v>43.991222436309137</v>
      </c>
      <c r="G166" s="67">
        <f>G121</f>
        <v>45.918266973687153</v>
      </c>
      <c r="H166" s="67">
        <f>H121</f>
        <v>47.825770444066976</v>
      </c>
      <c r="I166" s="67">
        <f>I121</f>
        <v>46.258141782577631</v>
      </c>
      <c r="J166" s="67">
        <f>J121</f>
        <v>49.091956113232705</v>
      </c>
      <c r="K166" s="67">
        <f>K121</f>
        <v>48.516822728040381</v>
      </c>
      <c r="L166" s="67">
        <f>L121</f>
        <v>42.458521061288707</v>
      </c>
      <c r="M166" s="67">
        <f>M121</f>
        <v>44.068096759470556</v>
      </c>
      <c r="N166" s="67">
        <f>N121</f>
        <v>43.156486203030632</v>
      </c>
      <c r="O166" s="67">
        <f>O121</f>
        <v>43.343460775188355</v>
      </c>
      <c r="P166" s="67">
        <f>P121</f>
        <v>42.374338738304068</v>
      </c>
      <c r="Q166" s="67">
        <f>Q121</f>
        <v>40.313418050146893</v>
      </c>
      <c r="R166" s="67">
        <f>R121</f>
        <v>40.659280056151609</v>
      </c>
      <c r="S166" s="67">
        <f>S121</f>
        <v>42.343466979977478</v>
      </c>
      <c r="T166" s="67">
        <f>T121</f>
        <v>39.291187739463609</v>
      </c>
      <c r="U166" s="67">
        <f>U121</f>
        <v>40.35915846479152</v>
      </c>
      <c r="V166" s="67">
        <f>V121</f>
        <v>40.756090730887706</v>
      </c>
      <c r="W166" s="67">
        <f>W121</f>
        <v>41.391759300859434</v>
      </c>
      <c r="X166" s="67">
        <f>X121</f>
        <v>41.845048514924819</v>
      </c>
      <c r="Y166" s="67">
        <f>Y121</f>
        <v>41.677476586586003</v>
      </c>
      <c r="Z166" s="67">
        <f>Z121</f>
        <v>40.776175773281139</v>
      </c>
      <c r="AA166" s="67">
        <f>AA121</f>
        <v>40.68245606758196</v>
      </c>
      <c r="AB166" s="67">
        <f>AB121</f>
        <v>42.41802294156507</v>
      </c>
      <c r="AC166" s="67">
        <f>AC121</f>
        <v>42.322497664946638</v>
      </c>
    </row>
    <row r="168" spans="2:29" x14ac:dyDescent="0.25">
      <c r="B168" s="68" t="s">
        <v>129</v>
      </c>
      <c r="C168" s="142" t="s">
        <v>101</v>
      </c>
      <c r="D168" s="142" t="s">
        <v>102</v>
      </c>
      <c r="E168" s="142" t="s">
        <v>103</v>
      </c>
      <c r="F168" s="142" t="s">
        <v>104</v>
      </c>
      <c r="G168" s="142" t="s">
        <v>105</v>
      </c>
      <c r="H168" s="142" t="s">
        <v>106</v>
      </c>
      <c r="I168" s="142" t="s">
        <v>107</v>
      </c>
      <c r="J168" s="142" t="s">
        <v>108</v>
      </c>
      <c r="K168" s="142" t="s">
        <v>109</v>
      </c>
      <c r="L168" s="142" t="s">
        <v>110</v>
      </c>
      <c r="M168" s="142" t="s">
        <v>111</v>
      </c>
      <c r="N168" s="142" t="s">
        <v>112</v>
      </c>
      <c r="O168" s="142" t="s">
        <v>113</v>
      </c>
      <c r="P168" s="142" t="s">
        <v>114</v>
      </c>
      <c r="Q168" s="142" t="s">
        <v>115</v>
      </c>
      <c r="R168" s="142" t="s">
        <v>116</v>
      </c>
      <c r="S168" s="142" t="s">
        <v>117</v>
      </c>
      <c r="T168" s="142" t="s">
        <v>118</v>
      </c>
      <c r="U168" s="142" t="s">
        <v>119</v>
      </c>
      <c r="V168" s="142" t="s">
        <v>120</v>
      </c>
      <c r="W168" s="142" t="s">
        <v>121</v>
      </c>
      <c r="X168" s="142" t="s">
        <v>122</v>
      </c>
      <c r="Y168" s="142" t="s">
        <v>123</v>
      </c>
      <c r="Z168" s="142" t="s">
        <v>124</v>
      </c>
      <c r="AA168" s="142" t="s">
        <v>125</v>
      </c>
      <c r="AB168" s="142" t="s">
        <v>196</v>
      </c>
      <c r="AC168" s="142" t="s">
        <v>200</v>
      </c>
    </row>
    <row r="169" spans="2:29" x14ac:dyDescent="0.25">
      <c r="B169" s="68" t="s">
        <v>44</v>
      </c>
      <c r="C169" s="68">
        <v>39.556816908010724</v>
      </c>
      <c r="D169" s="68">
        <v>40.798529064272209</v>
      </c>
      <c r="E169" s="68">
        <v>41.234307244255675</v>
      </c>
      <c r="F169" s="68">
        <v>40.726723664601145</v>
      </c>
      <c r="G169" s="68">
        <v>42.277799346266079</v>
      </c>
      <c r="H169" s="68">
        <v>45.417095777548923</v>
      </c>
      <c r="I169" s="68">
        <v>47.365158557274363</v>
      </c>
      <c r="J169" s="68">
        <v>49.098416088271932</v>
      </c>
      <c r="K169" s="68">
        <v>47.769513775564633</v>
      </c>
      <c r="L169" s="68">
        <v>47.427489614296256</v>
      </c>
      <c r="M169" s="68">
        <v>48.386835166159223</v>
      </c>
      <c r="N169" s="68">
        <v>49.430709868486623</v>
      </c>
      <c r="O169" s="68">
        <v>48.52342690180528</v>
      </c>
      <c r="P169" s="68">
        <v>48.989389663099814</v>
      </c>
      <c r="Q169" s="68">
        <v>49.46076900838392</v>
      </c>
      <c r="R169" s="68">
        <v>49.414092956273677</v>
      </c>
      <c r="S169" s="68">
        <v>50.514765897454929</v>
      </c>
      <c r="T169" s="68">
        <v>49.889923289577268</v>
      </c>
      <c r="U169" s="68">
        <v>49.298658352444967</v>
      </c>
      <c r="V169" s="68">
        <v>49.671178345707865</v>
      </c>
      <c r="W169" s="68">
        <v>50.463730581281901</v>
      </c>
      <c r="X169" s="68">
        <v>50.340392025698378</v>
      </c>
      <c r="Y169" s="68">
        <v>49.301715191308205</v>
      </c>
      <c r="Z169" s="68">
        <v>47.768166330299081</v>
      </c>
      <c r="AA169" s="68">
        <v>46.90528741918471</v>
      </c>
      <c r="AB169" s="68">
        <v>48.103487464300187</v>
      </c>
      <c r="AC169" s="68">
        <v>47</v>
      </c>
    </row>
    <row r="170" spans="2:29" x14ac:dyDescent="0.25">
      <c r="B170" s="68" t="s">
        <v>70</v>
      </c>
      <c r="C170" s="68">
        <v>42.208597285067874</v>
      </c>
      <c r="D170" s="68">
        <v>42.652368185880249</v>
      </c>
      <c r="E170" s="68">
        <v>42.729395283679658</v>
      </c>
      <c r="F170" s="68">
        <v>43.991222436309137</v>
      </c>
      <c r="G170" s="68">
        <v>45.918266973687153</v>
      </c>
      <c r="H170" s="68">
        <v>47.825770444066976</v>
      </c>
      <c r="I170" s="68">
        <v>46.258141782577631</v>
      </c>
      <c r="J170" s="68">
        <v>49.091956113232705</v>
      </c>
      <c r="K170" s="68">
        <v>48.516822728040381</v>
      </c>
      <c r="L170" s="68">
        <v>42.458521061288707</v>
      </c>
      <c r="M170" s="68">
        <v>44.068096759470556</v>
      </c>
      <c r="N170" s="68">
        <v>43.156486203030632</v>
      </c>
      <c r="O170" s="68">
        <v>43.343460775188355</v>
      </c>
      <c r="P170" s="68">
        <v>42.374338738304068</v>
      </c>
      <c r="Q170" s="68">
        <v>40.313418050146893</v>
      </c>
      <c r="R170" s="68">
        <v>40.659280056151609</v>
      </c>
      <c r="S170" s="68">
        <v>42.343466979977478</v>
      </c>
      <c r="T170" s="68">
        <v>39.291187739463609</v>
      </c>
      <c r="U170" s="68">
        <v>40.35915846479152</v>
      </c>
      <c r="V170" s="68">
        <v>40.756090730887706</v>
      </c>
      <c r="W170" s="68">
        <v>41.391759300859434</v>
      </c>
      <c r="X170" s="68">
        <v>41.845048514924819</v>
      </c>
      <c r="Y170" s="68">
        <v>41.677476586586003</v>
      </c>
      <c r="Z170" s="68">
        <v>40.776175773281139</v>
      </c>
      <c r="AA170" s="68">
        <v>40.68245606758196</v>
      </c>
      <c r="AB170" s="68">
        <v>42.41802294156507</v>
      </c>
      <c r="AC170" s="68">
        <v>42.322497664946638</v>
      </c>
    </row>
    <row r="171" spans="2:29" x14ac:dyDescent="0.25">
      <c r="B171" s="68" t="s">
        <v>62</v>
      </c>
      <c r="C171" s="68">
        <v>33.218137039050326</v>
      </c>
      <c r="D171" s="68">
        <v>33.777364569466791</v>
      </c>
      <c r="E171" s="68">
        <v>33.793953285027555</v>
      </c>
      <c r="F171" s="68">
        <v>33.744425068989294</v>
      </c>
      <c r="G171" s="68">
        <v>33.702157441306539</v>
      </c>
      <c r="H171" s="68">
        <v>33.593188353702367</v>
      </c>
      <c r="I171" s="68">
        <v>35.14052404553609</v>
      </c>
      <c r="J171" s="68">
        <v>36.111948488590272</v>
      </c>
      <c r="K171" s="68">
        <v>37.051776018704899</v>
      </c>
      <c r="L171" s="68">
        <v>38.043540171524356</v>
      </c>
      <c r="M171" s="68">
        <v>36.750485351899435</v>
      </c>
      <c r="N171" s="68">
        <v>34.337511566341483</v>
      </c>
      <c r="O171" s="68">
        <v>34.304970495710918</v>
      </c>
      <c r="P171" s="68">
        <v>32.611615501386851</v>
      </c>
      <c r="Q171" s="68">
        <v>32.221129895971679</v>
      </c>
      <c r="R171" s="68">
        <v>33.358258884647171</v>
      </c>
      <c r="S171" s="68">
        <v>35.479306389356374</v>
      </c>
      <c r="T171" s="68">
        <v>38.210443169827975</v>
      </c>
      <c r="U171" s="68">
        <v>39.835279031444351</v>
      </c>
      <c r="V171" s="68">
        <v>39.839664103562278</v>
      </c>
      <c r="W171" s="68">
        <v>40.36257337806888</v>
      </c>
      <c r="X171" s="68">
        <v>40.85017727873965</v>
      </c>
      <c r="Y171" s="68">
        <v>39.460454822066673</v>
      </c>
      <c r="Z171" s="68">
        <v>39.447343378712524</v>
      </c>
      <c r="AA171" s="68">
        <v>39.648112911070037</v>
      </c>
      <c r="AB171" s="68">
        <v>37.957042868083136</v>
      </c>
      <c r="AC171" s="68">
        <v>38.607257800994624</v>
      </c>
    </row>
    <row r="172" spans="2:29" x14ac:dyDescent="0.25">
      <c r="B172" s="68" t="s">
        <v>46</v>
      </c>
      <c r="C172" s="68">
        <v>43.217159259545909</v>
      </c>
      <c r="D172" s="68">
        <v>41.810912841145651</v>
      </c>
      <c r="E172" s="68">
        <v>39.121135336679743</v>
      </c>
      <c r="F172" s="68">
        <v>39.791400113369505</v>
      </c>
      <c r="G172" s="68">
        <v>42.41966552113032</v>
      </c>
      <c r="H172" s="68">
        <v>42.093698756964166</v>
      </c>
      <c r="I172" s="68">
        <v>40.582037098909801</v>
      </c>
      <c r="J172" s="68">
        <v>41.832365811743728</v>
      </c>
      <c r="K172" s="68">
        <v>40.432396121516398</v>
      </c>
      <c r="L172" s="68">
        <v>43.029145206400635</v>
      </c>
      <c r="M172" s="68">
        <v>44.068281255382921</v>
      </c>
      <c r="N172" s="68">
        <v>41.811085728742675</v>
      </c>
      <c r="O172" s="68">
        <v>42.198127550612149</v>
      </c>
      <c r="P172" s="68">
        <v>43.96317290948835</v>
      </c>
      <c r="Q172" s="68">
        <v>45.067217737723993</v>
      </c>
      <c r="R172" s="68">
        <v>46.161456712170398</v>
      </c>
      <c r="S172" s="68">
        <v>49.470214184065</v>
      </c>
      <c r="T172" s="68">
        <v>51.901318498768056</v>
      </c>
      <c r="U172" s="68">
        <v>52.43850053948379</v>
      </c>
      <c r="V172" s="68">
        <v>49.995673646516948</v>
      </c>
      <c r="W172" s="68">
        <v>47.957778797613585</v>
      </c>
      <c r="X172" s="68">
        <v>48.130577242552185</v>
      </c>
      <c r="Y172" s="68">
        <v>47.110850344700594</v>
      </c>
      <c r="Z172" s="68">
        <v>44.581831138165725</v>
      </c>
      <c r="AA172" s="68">
        <v>41.276342837536035</v>
      </c>
      <c r="AB172" s="68">
        <v>37.739189049680874</v>
      </c>
      <c r="AC172" s="68">
        <v>36.433632059773274</v>
      </c>
    </row>
    <row r="173" spans="2:29" x14ac:dyDescent="0.25">
      <c r="B173" s="68" t="s">
        <v>53</v>
      </c>
      <c r="C173" s="68">
        <v>40.639091300873275</v>
      </c>
      <c r="D173" s="68">
        <v>42.009769065406346</v>
      </c>
      <c r="E173" s="68">
        <v>43.459653506005473</v>
      </c>
      <c r="F173" s="68">
        <v>42.911756426095792</v>
      </c>
      <c r="G173" s="68">
        <v>42.647350558051549</v>
      </c>
      <c r="H173" s="68">
        <v>41.817980481559047</v>
      </c>
      <c r="I173" s="68">
        <v>41.282090303184653</v>
      </c>
      <c r="J173" s="68">
        <v>41.465476185110568</v>
      </c>
      <c r="K173" s="68">
        <v>40.891410779956225</v>
      </c>
      <c r="L173" s="68">
        <v>39.658215643523135</v>
      </c>
      <c r="M173" s="68">
        <v>37.618336347556706</v>
      </c>
      <c r="N173" s="68">
        <v>37.017772422959482</v>
      </c>
      <c r="O173" s="68">
        <v>36.267591854814071</v>
      </c>
      <c r="P173" s="68">
        <v>34.72455048086141</v>
      </c>
      <c r="Q173" s="68">
        <v>35.709068332055075</v>
      </c>
      <c r="R173" s="68">
        <v>35.228868250902295</v>
      </c>
      <c r="S173" s="68">
        <v>35.906876992906831</v>
      </c>
      <c r="T173" s="68">
        <v>36.183972185233969</v>
      </c>
      <c r="U173" s="68">
        <v>37.478935807764117</v>
      </c>
      <c r="V173" s="68">
        <v>36.632086649762655</v>
      </c>
      <c r="W173" s="68">
        <v>36.343364561131985</v>
      </c>
      <c r="X173" s="68">
        <v>35.161233321017541</v>
      </c>
      <c r="Y173" s="68">
        <v>32.736319231680262</v>
      </c>
      <c r="Z173" s="68">
        <v>30.80213984875828</v>
      </c>
      <c r="AA173" s="68">
        <v>31.950550015929842</v>
      </c>
      <c r="AB173" s="68">
        <v>31.780618213852989</v>
      </c>
      <c r="AC173" s="68">
        <v>31.739893080123025</v>
      </c>
    </row>
    <row r="174" spans="2:29" x14ac:dyDescent="0.25">
      <c r="B174" s="68" t="s">
        <v>48</v>
      </c>
      <c r="C174" s="68">
        <v>39.90492427046113</v>
      </c>
      <c r="D174" s="68">
        <v>40.556114461490019</v>
      </c>
      <c r="E174" s="68">
        <v>40.96325514941875</v>
      </c>
      <c r="F174" s="68">
        <v>41.269560613263153</v>
      </c>
      <c r="G174" s="68">
        <v>41.41057860358697</v>
      </c>
      <c r="H174" s="68">
        <v>41.158410898671072</v>
      </c>
      <c r="I174" s="68">
        <v>40.99122438095899</v>
      </c>
      <c r="J174" s="68">
        <v>40.012195390184907</v>
      </c>
      <c r="K174" s="68">
        <v>38.743245097759967</v>
      </c>
      <c r="L174" s="68">
        <v>38.013168577769797</v>
      </c>
      <c r="M174" s="68">
        <v>37.562621208655905</v>
      </c>
      <c r="N174" s="68">
        <v>38.425628645402412</v>
      </c>
      <c r="O174" s="68">
        <v>39.132739682344294</v>
      </c>
      <c r="P174" s="68">
        <v>39.087710599250428</v>
      </c>
      <c r="Q174" s="68">
        <v>38.98987477635886</v>
      </c>
      <c r="R174" s="68">
        <v>39.124121727535339</v>
      </c>
      <c r="S174" s="68">
        <v>38.130193694632361</v>
      </c>
      <c r="T174" s="68">
        <v>38.649713916001829</v>
      </c>
      <c r="U174" s="68">
        <v>38.929374854986939</v>
      </c>
      <c r="V174" s="68">
        <v>39.362862128257525</v>
      </c>
      <c r="W174" s="68">
        <v>37.72348220797214</v>
      </c>
      <c r="X174" s="68">
        <v>38.883202115898413</v>
      </c>
      <c r="Y174" s="68">
        <v>36.644779629255389</v>
      </c>
      <c r="Z174" s="68">
        <v>32.52591859588393</v>
      </c>
      <c r="AA174" s="68">
        <v>31.32828450427267</v>
      </c>
      <c r="AB174" s="68">
        <v>30.661088101398274</v>
      </c>
      <c r="AC174" s="68">
        <v>30.143860125508315</v>
      </c>
    </row>
    <row r="175" spans="2:29" x14ac:dyDescent="0.25">
      <c r="B175" s="68" t="s">
        <v>55</v>
      </c>
      <c r="C175" s="68">
        <v>34.047721778829917</v>
      </c>
      <c r="D175" s="68">
        <v>34.502459646570308</v>
      </c>
      <c r="E175" s="68">
        <v>33.720215648481798</v>
      </c>
      <c r="F175" s="68">
        <v>34.100446498320693</v>
      </c>
      <c r="G175" s="68">
        <v>34.072140081923074</v>
      </c>
      <c r="H175" s="68">
        <v>33.450733803510133</v>
      </c>
      <c r="I175" s="68">
        <v>32.342373955625384</v>
      </c>
      <c r="J175" s="68">
        <v>31.912462287878974</v>
      </c>
      <c r="K175" s="68">
        <v>30.365642208808108</v>
      </c>
      <c r="L175" s="68">
        <v>29.649133285738195</v>
      </c>
      <c r="M175" s="68">
        <v>27.580476971099301</v>
      </c>
      <c r="N175" s="68">
        <v>26.608860436783417</v>
      </c>
      <c r="O175" s="68">
        <v>26.125740754008067</v>
      </c>
      <c r="P175" s="68">
        <v>26.397247498599107</v>
      </c>
      <c r="Q175" s="68">
        <v>27.244036637813625</v>
      </c>
      <c r="R175" s="68">
        <v>25.944465941242061</v>
      </c>
      <c r="S175" s="68">
        <v>25.533871364069171</v>
      </c>
      <c r="T175" s="68">
        <v>25.344109478109157</v>
      </c>
      <c r="U175" s="68">
        <v>25.557836765946679</v>
      </c>
      <c r="V175" s="68">
        <v>25.803818136146695</v>
      </c>
      <c r="W175" s="68">
        <v>26.460128086466842</v>
      </c>
      <c r="X175" s="68">
        <v>27.341058072324611</v>
      </c>
      <c r="Y175" s="68">
        <v>27.059765752427161</v>
      </c>
      <c r="Z175" s="68">
        <v>28.860491719231366</v>
      </c>
      <c r="AA175" s="68">
        <v>31.08868013736646</v>
      </c>
      <c r="AB175" s="68">
        <v>28.981477745398031</v>
      </c>
      <c r="AC175" s="68">
        <v>29.021232445587923</v>
      </c>
    </row>
    <row r="176" spans="2:29" x14ac:dyDescent="0.25">
      <c r="B176" s="68" t="s">
        <v>198</v>
      </c>
      <c r="C176" s="68">
        <v>33.441056989638966</v>
      </c>
      <c r="D176" s="68">
        <v>33.272785382026548</v>
      </c>
      <c r="E176" s="68">
        <v>33.315737505018056</v>
      </c>
      <c r="F176" s="68">
        <v>33.092997607940831</v>
      </c>
      <c r="G176" s="68">
        <v>33.225073636399564</v>
      </c>
      <c r="H176" s="68">
        <v>33.037130357556954</v>
      </c>
      <c r="I176" s="68">
        <v>32.319022547311434</v>
      </c>
      <c r="J176" s="68">
        <v>32.220234194915435</v>
      </c>
      <c r="K176" s="68">
        <v>31.287265992837092</v>
      </c>
      <c r="L176" s="68">
        <v>31.287668784167035</v>
      </c>
      <c r="M176" s="68">
        <v>31.672779593781001</v>
      </c>
      <c r="N176" s="68">
        <v>31.425159404515526</v>
      </c>
      <c r="O176" s="68">
        <v>31.510887053432537</v>
      </c>
      <c r="P176" s="68">
        <v>31.833892604204724</v>
      </c>
      <c r="Q176" s="68">
        <v>32.32781444043605</v>
      </c>
      <c r="R176" s="68">
        <v>32.035368581617739</v>
      </c>
      <c r="S176" s="68">
        <v>31.893697638378946</v>
      </c>
      <c r="T176" s="68">
        <v>32.13624529467431</v>
      </c>
      <c r="U176" s="68">
        <v>32.561710457212449</v>
      </c>
      <c r="V176" s="68">
        <v>32.27891651797227</v>
      </c>
      <c r="W176" s="68">
        <v>31.766096224506221</v>
      </c>
      <c r="X176" s="68">
        <v>32.077712919974367</v>
      </c>
      <c r="Y176" s="68">
        <v>30.503436819419345</v>
      </c>
      <c r="Z176" s="68">
        <v>29.145869721844793</v>
      </c>
      <c r="AA176" s="68">
        <v>29.206514186739639</v>
      </c>
      <c r="AB176" s="68">
        <v>28.490332075066924</v>
      </c>
      <c r="AC176" s="68">
        <v>28.38552502345723</v>
      </c>
    </row>
    <row r="177" spans="2:29" x14ac:dyDescent="0.25">
      <c r="B177" s="68" t="s">
        <v>52</v>
      </c>
      <c r="C177" s="68">
        <v>28.405457726827944</v>
      </c>
      <c r="D177" s="68">
        <v>26.198427644005559</v>
      </c>
      <c r="E177" s="68">
        <v>25.694679926584392</v>
      </c>
      <c r="F177" s="68">
        <v>25.278952110333357</v>
      </c>
      <c r="G177" s="68">
        <v>24.786743121121674</v>
      </c>
      <c r="H177" s="68">
        <v>24.095136675047605</v>
      </c>
      <c r="I177" s="68">
        <v>23.421193551312705</v>
      </c>
      <c r="J177" s="68">
        <v>22.878216709985363</v>
      </c>
      <c r="K177" s="68">
        <v>22.057023519179655</v>
      </c>
      <c r="L177" s="68">
        <v>24.391094191119855</v>
      </c>
      <c r="M177" s="68">
        <v>28.410126354700267</v>
      </c>
      <c r="N177" s="68">
        <v>27.78570925429306</v>
      </c>
      <c r="O177" s="68">
        <v>28.20262094326587</v>
      </c>
      <c r="P177" s="68">
        <v>31.313527005790995</v>
      </c>
      <c r="Q177" s="68">
        <v>31.978810929877984</v>
      </c>
      <c r="R177" s="68">
        <v>32.271035081486446</v>
      </c>
      <c r="S177" s="68">
        <v>31.514774393161179</v>
      </c>
      <c r="T177" s="68">
        <v>31.674083905468247</v>
      </c>
      <c r="U177" s="68">
        <v>31.081658598250325</v>
      </c>
      <c r="V177" s="68">
        <v>29.866828756147427</v>
      </c>
      <c r="W177" s="68">
        <v>28.827822440407974</v>
      </c>
      <c r="X177" s="68">
        <v>28.208369959193071</v>
      </c>
      <c r="Y177" s="68">
        <v>26.023952768073542</v>
      </c>
      <c r="Z177" s="68">
        <v>26.928636310711354</v>
      </c>
      <c r="AA177" s="68">
        <v>26.334779345872189</v>
      </c>
      <c r="AB177" s="68">
        <v>26.412593025747565</v>
      </c>
      <c r="AC177" s="68">
        <v>26.868904604768186</v>
      </c>
    </row>
    <row r="178" spans="2:29" x14ac:dyDescent="0.25">
      <c r="B178" s="68" t="s">
        <v>140</v>
      </c>
      <c r="C178" s="68">
        <v>29.551922222777577</v>
      </c>
      <c r="D178" s="68">
        <v>29.555215640382723</v>
      </c>
      <c r="E178" s="68">
        <v>29.356879564370651</v>
      </c>
      <c r="F178" s="68">
        <v>29.477566308658279</v>
      </c>
      <c r="G178" s="68">
        <v>29.688978121319412</v>
      </c>
      <c r="H178" s="68">
        <v>29.686385590593126</v>
      </c>
      <c r="I178" s="68">
        <v>29.058340662943795</v>
      </c>
      <c r="J178" s="68">
        <v>29.012039024777287</v>
      </c>
      <c r="K178" s="68">
        <v>27.955794648744526</v>
      </c>
      <c r="L178" s="68">
        <v>27.52430137232777</v>
      </c>
      <c r="M178" s="68">
        <v>27.726037581774925</v>
      </c>
      <c r="N178" s="68">
        <v>27.491927033003744</v>
      </c>
      <c r="O178" s="68">
        <v>27.656558889083868</v>
      </c>
      <c r="P178" s="68">
        <v>27.697793060993028</v>
      </c>
      <c r="Q178" s="68">
        <v>28.164126047142261</v>
      </c>
      <c r="R178" s="68">
        <v>28.173145213370912</v>
      </c>
      <c r="S178" s="68">
        <v>28.422530194018695</v>
      </c>
      <c r="T178" s="68">
        <v>28.323835287197575</v>
      </c>
      <c r="U178" s="68">
        <v>28.674666379890855</v>
      </c>
      <c r="V178" s="68">
        <v>28.702201037474211</v>
      </c>
      <c r="W178" s="68">
        <v>28.128940891704197</v>
      </c>
      <c r="X178" s="68">
        <v>28.048731119861412</v>
      </c>
      <c r="Y178" s="68">
        <v>26.976395594623547</v>
      </c>
      <c r="Z178" s="68">
        <v>26.079356827348654</v>
      </c>
      <c r="AA178" s="68">
        <v>26.198868949460312</v>
      </c>
      <c r="AB178" s="68">
        <v>25.530010064819727</v>
      </c>
      <c r="AC178" s="68">
        <v>25.509966709887504</v>
      </c>
    </row>
    <row r="209" spans="2:2" ht="15.75" x14ac:dyDescent="0.25">
      <c r="B209" s="69" t="s">
        <v>211</v>
      </c>
    </row>
  </sheetData>
  <sortState ref="B169:AC178">
    <sortCondition descending="1" ref="AC169:AC178"/>
  </sortState>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F00A8-7D6B-48C9-978B-141D55720B83}">
  <dimension ref="B1:AD202"/>
  <sheetViews>
    <sheetView topLeftCell="A127" workbookViewId="0">
      <selection activeCell="K140" sqref="K140"/>
    </sheetView>
  </sheetViews>
  <sheetFormatPr baseColWidth="10" defaultRowHeight="15" x14ac:dyDescent="0.25"/>
  <cols>
    <col min="1" max="1" width="11.42578125" style="153"/>
    <col min="2" max="2" width="29.7109375" style="153" customWidth="1"/>
    <col min="3" max="8" width="15.7109375" style="153" customWidth="1"/>
    <col min="9" max="16384" width="11.42578125" style="153"/>
  </cols>
  <sheetData>
    <row r="1" spans="2:29" x14ac:dyDescent="0.25">
      <c r="B1" s="3" t="s">
        <v>149</v>
      </c>
    </row>
    <row r="2" spans="2:29" x14ac:dyDescent="0.25">
      <c r="B2" s="3" t="s">
        <v>127</v>
      </c>
      <c r="C2" s="1" t="s">
        <v>150</v>
      </c>
    </row>
    <row r="3" spans="2:29" x14ac:dyDescent="0.25">
      <c r="B3" s="3" t="s">
        <v>151</v>
      </c>
      <c r="C3" s="3" t="s">
        <v>152</v>
      </c>
    </row>
    <row r="5" spans="2:29" x14ac:dyDescent="0.25">
      <c r="B5" s="1" t="s">
        <v>153</v>
      </c>
      <c r="D5" s="3" t="s">
        <v>154</v>
      </c>
    </row>
    <row r="6" spans="2:29" x14ac:dyDescent="0.25">
      <c r="B6" s="1" t="s">
        <v>155</v>
      </c>
      <c r="D6" s="3" t="s">
        <v>156</v>
      </c>
    </row>
    <row r="7" spans="2:29" x14ac:dyDescent="0.25">
      <c r="B7" s="1" t="s">
        <v>157</v>
      </c>
      <c r="D7" s="3" t="s">
        <v>209</v>
      </c>
    </row>
    <row r="8" spans="2:29" x14ac:dyDescent="0.25">
      <c r="B8" s="1" t="s">
        <v>159</v>
      </c>
      <c r="D8" s="3" t="s">
        <v>160</v>
      </c>
    </row>
    <row r="10" spans="2:29" x14ac:dyDescent="0.25">
      <c r="B10" s="157" t="s">
        <v>129</v>
      </c>
      <c r="C10" s="158" t="s">
        <v>101</v>
      </c>
      <c r="D10" s="158" t="s">
        <v>102</v>
      </c>
      <c r="E10" s="158" t="s">
        <v>103</v>
      </c>
      <c r="F10" s="158" t="s">
        <v>104</v>
      </c>
      <c r="G10" s="158" t="s">
        <v>105</v>
      </c>
      <c r="H10" s="158" t="s">
        <v>106</v>
      </c>
      <c r="I10" s="158" t="s">
        <v>107</v>
      </c>
      <c r="J10" s="158" t="s">
        <v>108</v>
      </c>
      <c r="K10" s="158" t="s">
        <v>109</v>
      </c>
      <c r="L10" s="158" t="s">
        <v>110</v>
      </c>
      <c r="M10" s="158" t="s">
        <v>111</v>
      </c>
      <c r="N10" s="158" t="s">
        <v>112</v>
      </c>
      <c r="O10" s="158" t="s">
        <v>113</v>
      </c>
      <c r="P10" s="158" t="s">
        <v>114</v>
      </c>
      <c r="Q10" s="158" t="s">
        <v>115</v>
      </c>
      <c r="R10" s="158" t="s">
        <v>116</v>
      </c>
      <c r="S10" s="158" t="s">
        <v>117</v>
      </c>
      <c r="T10" s="158" t="s">
        <v>118</v>
      </c>
      <c r="U10" s="158" t="s">
        <v>119</v>
      </c>
      <c r="V10" s="158" t="s">
        <v>120</v>
      </c>
      <c r="W10" s="158" t="s">
        <v>121</v>
      </c>
      <c r="X10" s="158" t="s">
        <v>122</v>
      </c>
      <c r="Y10" s="158" t="s">
        <v>123</v>
      </c>
      <c r="Z10" s="158" t="s">
        <v>124</v>
      </c>
      <c r="AA10" s="158" t="s">
        <v>125</v>
      </c>
      <c r="AB10" s="158" t="s">
        <v>196</v>
      </c>
      <c r="AC10" s="158" t="s">
        <v>200</v>
      </c>
    </row>
    <row r="11" spans="2:29" x14ac:dyDescent="0.25">
      <c r="B11" s="159" t="s">
        <v>161</v>
      </c>
      <c r="C11" s="146" t="s">
        <v>131</v>
      </c>
      <c r="D11" s="146" t="s">
        <v>131</v>
      </c>
      <c r="E11" s="146" t="s">
        <v>131</v>
      </c>
      <c r="F11" s="146" t="s">
        <v>131</v>
      </c>
      <c r="G11" s="146" t="s">
        <v>131</v>
      </c>
      <c r="H11" s="146" t="s">
        <v>131</v>
      </c>
      <c r="I11" s="146" t="s">
        <v>131</v>
      </c>
      <c r="J11" s="146" t="s">
        <v>131</v>
      </c>
      <c r="K11" s="146" t="s">
        <v>131</v>
      </c>
      <c r="L11" s="146" t="s">
        <v>131</v>
      </c>
      <c r="M11" s="146" t="s">
        <v>131</v>
      </c>
      <c r="N11" s="146" t="s">
        <v>131</v>
      </c>
      <c r="O11" s="146" t="s">
        <v>131</v>
      </c>
      <c r="P11" s="146" t="s">
        <v>131</v>
      </c>
      <c r="Q11" s="146" t="s">
        <v>131</v>
      </c>
      <c r="R11" s="146" t="s">
        <v>131</v>
      </c>
      <c r="S11" s="146" t="s">
        <v>131</v>
      </c>
      <c r="T11" s="146" t="s">
        <v>131</v>
      </c>
      <c r="U11" s="146" t="s">
        <v>131</v>
      </c>
      <c r="V11" s="146" t="s">
        <v>131</v>
      </c>
      <c r="W11" s="146" t="s">
        <v>131</v>
      </c>
      <c r="X11" s="146" t="s">
        <v>131</v>
      </c>
      <c r="Y11" s="146" t="s">
        <v>131</v>
      </c>
      <c r="Z11" s="146" t="s">
        <v>131</v>
      </c>
      <c r="AA11" s="146" t="s">
        <v>131</v>
      </c>
      <c r="AB11" s="146" t="s">
        <v>131</v>
      </c>
      <c r="AC11" s="146" t="s">
        <v>131</v>
      </c>
    </row>
    <row r="12" spans="2:29" x14ac:dyDescent="0.25">
      <c r="B12" s="160" t="s">
        <v>162</v>
      </c>
      <c r="C12" s="161">
        <v>198493.5</v>
      </c>
      <c r="D12" s="161">
        <v>199880.1</v>
      </c>
      <c r="E12" s="161">
        <v>197729.5</v>
      </c>
      <c r="F12" s="161">
        <v>198398.6</v>
      </c>
      <c r="G12" s="161">
        <v>192342.6</v>
      </c>
      <c r="H12" s="161">
        <v>214266.1</v>
      </c>
      <c r="I12" s="161">
        <v>198590.8</v>
      </c>
      <c r="J12" s="161">
        <v>198520.1</v>
      </c>
      <c r="K12" s="161">
        <v>198083.4</v>
      </c>
      <c r="L12" s="162">
        <v>206445</v>
      </c>
      <c r="M12" s="161">
        <v>207620.9</v>
      </c>
      <c r="N12" s="161">
        <v>204252.7</v>
      </c>
      <c r="O12" s="161">
        <v>211591.2</v>
      </c>
      <c r="P12" s="161">
        <v>200166.5</v>
      </c>
      <c r="Q12" s="161">
        <v>206149.3</v>
      </c>
      <c r="R12" s="161">
        <v>218928.4</v>
      </c>
      <c r="S12" s="161">
        <v>216893.3</v>
      </c>
      <c r="T12" s="161">
        <v>215324.6</v>
      </c>
      <c r="U12" s="161">
        <v>219325.8</v>
      </c>
      <c r="V12" s="161">
        <v>217860.8</v>
      </c>
      <c r="W12" s="161">
        <v>220522.2</v>
      </c>
      <c r="X12" s="161">
        <v>216139.1</v>
      </c>
      <c r="Y12" s="161">
        <v>221992.3</v>
      </c>
      <c r="Z12" s="161">
        <v>218312.9</v>
      </c>
      <c r="AA12" s="161">
        <v>217586.6</v>
      </c>
      <c r="AB12" s="161">
        <v>216168.6</v>
      </c>
      <c r="AC12" s="161">
        <v>219077.2</v>
      </c>
    </row>
    <row r="13" spans="2:29" x14ac:dyDescent="0.25">
      <c r="B13" s="160" t="s">
        <v>201</v>
      </c>
      <c r="C13" s="163">
        <v>164871.5</v>
      </c>
      <c r="D13" s="163">
        <v>166824.4</v>
      </c>
      <c r="E13" s="163">
        <v>162036.70000000001</v>
      </c>
      <c r="F13" s="163">
        <v>163516.29999999999</v>
      </c>
      <c r="G13" s="163">
        <v>157108.70000000001</v>
      </c>
      <c r="H13" s="163">
        <v>173914.9</v>
      </c>
      <c r="I13" s="163">
        <v>160638.29999999999</v>
      </c>
      <c r="J13" s="164">
        <v>160937</v>
      </c>
      <c r="K13" s="163">
        <v>163456.5</v>
      </c>
      <c r="L13" s="163">
        <v>169574.6</v>
      </c>
      <c r="M13" s="163">
        <v>169117.8</v>
      </c>
      <c r="N13" s="163">
        <v>167870.9</v>
      </c>
      <c r="O13" s="163">
        <v>173593.60000000001</v>
      </c>
      <c r="P13" s="164">
        <v>165620</v>
      </c>
      <c r="Q13" s="163">
        <v>167649.20000000001</v>
      </c>
      <c r="R13" s="164">
        <v>177399</v>
      </c>
      <c r="S13" s="163">
        <v>177379.1</v>
      </c>
      <c r="T13" s="163">
        <v>175205.7</v>
      </c>
      <c r="U13" s="164">
        <v>177813</v>
      </c>
      <c r="V13" s="163">
        <v>177087.9</v>
      </c>
      <c r="W13" s="163">
        <v>179344.6</v>
      </c>
      <c r="X13" s="163">
        <v>174675.20000000001</v>
      </c>
      <c r="Y13" s="163">
        <v>180962.4</v>
      </c>
      <c r="Z13" s="163">
        <v>179835.9</v>
      </c>
      <c r="AA13" s="163">
        <v>174645.7</v>
      </c>
      <c r="AB13" s="163">
        <v>174134.7</v>
      </c>
      <c r="AC13" s="163">
        <v>176774.7</v>
      </c>
    </row>
    <row r="14" spans="2:29" x14ac:dyDescent="0.25">
      <c r="B14" s="160" t="s">
        <v>163</v>
      </c>
      <c r="C14" s="161">
        <v>2342.6</v>
      </c>
      <c r="D14" s="161">
        <v>2497.9</v>
      </c>
      <c r="E14" s="161">
        <v>2320.1999999999998</v>
      </c>
      <c r="F14" s="162">
        <v>2561</v>
      </c>
      <c r="G14" s="161">
        <v>2476.6999999999998</v>
      </c>
      <c r="H14" s="161">
        <v>2654.7</v>
      </c>
      <c r="I14" s="161">
        <v>2582.5</v>
      </c>
      <c r="J14" s="161">
        <v>2811.5</v>
      </c>
      <c r="K14" s="161">
        <v>2803.9</v>
      </c>
      <c r="L14" s="162">
        <v>2821</v>
      </c>
      <c r="M14" s="161">
        <v>2959.3</v>
      </c>
      <c r="N14" s="162">
        <v>3211</v>
      </c>
      <c r="O14" s="161">
        <v>3227.6</v>
      </c>
      <c r="P14" s="161">
        <v>3290.8</v>
      </c>
      <c r="Q14" s="161">
        <v>3008.4</v>
      </c>
      <c r="R14" s="161">
        <v>3236.6</v>
      </c>
      <c r="S14" s="161">
        <v>3724.6</v>
      </c>
      <c r="T14" s="161">
        <v>3450.5</v>
      </c>
      <c r="U14" s="162">
        <v>3618</v>
      </c>
      <c r="V14" s="161">
        <v>3287.8</v>
      </c>
      <c r="W14" s="161">
        <v>3436.8</v>
      </c>
      <c r="X14" s="161">
        <v>3305.7</v>
      </c>
      <c r="Y14" s="161">
        <v>3274.6</v>
      </c>
      <c r="Z14" s="161">
        <v>3173.5</v>
      </c>
      <c r="AA14" s="161">
        <v>3439.5</v>
      </c>
      <c r="AB14" s="161">
        <v>3549.7</v>
      </c>
      <c r="AC14" s="161">
        <v>3543.4</v>
      </c>
    </row>
    <row r="15" spans="2:29" x14ac:dyDescent="0.25">
      <c r="B15" s="160" t="s">
        <v>164</v>
      </c>
      <c r="C15" s="163">
        <v>2856.6</v>
      </c>
      <c r="D15" s="164">
        <v>2543</v>
      </c>
      <c r="E15" s="163">
        <v>2558.9</v>
      </c>
      <c r="F15" s="163">
        <v>2692.3</v>
      </c>
      <c r="G15" s="163">
        <v>2648.9</v>
      </c>
      <c r="H15" s="163">
        <v>2746.5</v>
      </c>
      <c r="I15" s="163">
        <v>2514.1</v>
      </c>
      <c r="J15" s="163">
        <v>2492.6999999999998</v>
      </c>
      <c r="K15" s="164">
        <v>1818</v>
      </c>
      <c r="L15" s="164">
        <v>2396</v>
      </c>
      <c r="M15" s="163">
        <v>2183.4</v>
      </c>
      <c r="N15" s="163">
        <v>1946.2</v>
      </c>
      <c r="O15" s="163">
        <v>2057.3000000000002</v>
      </c>
      <c r="P15" s="163">
        <v>1830.2</v>
      </c>
      <c r="Q15" s="163">
        <v>1896.6</v>
      </c>
      <c r="R15" s="164">
        <v>2030</v>
      </c>
      <c r="S15" s="163">
        <v>1870.7</v>
      </c>
      <c r="T15" s="163">
        <v>2010.4</v>
      </c>
      <c r="U15" s="163">
        <v>2180.4</v>
      </c>
      <c r="V15" s="163">
        <v>2141.1999999999998</v>
      </c>
      <c r="W15" s="163">
        <v>2183.6999999999998</v>
      </c>
      <c r="X15" s="163">
        <v>2125.4</v>
      </c>
      <c r="Y15" s="163">
        <v>2764.1</v>
      </c>
      <c r="Z15" s="163">
        <v>2564.4</v>
      </c>
      <c r="AA15" s="163">
        <v>2171.4</v>
      </c>
      <c r="AB15" s="163">
        <v>2329.1</v>
      </c>
      <c r="AC15" s="163">
        <v>2361.6999999999998</v>
      </c>
    </row>
    <row r="16" spans="2:29" x14ac:dyDescent="0.25">
      <c r="B16" s="160" t="s">
        <v>165</v>
      </c>
      <c r="C16" s="161">
        <v>3427.1</v>
      </c>
      <c r="D16" s="161">
        <v>3486.3</v>
      </c>
      <c r="E16" s="161">
        <v>3498.5</v>
      </c>
      <c r="F16" s="161">
        <v>3357.3</v>
      </c>
      <c r="G16" s="161">
        <v>3428.5</v>
      </c>
      <c r="H16" s="161">
        <v>3851.8</v>
      </c>
      <c r="I16" s="161">
        <v>4207.2</v>
      </c>
      <c r="J16" s="161">
        <v>3895.9</v>
      </c>
      <c r="K16" s="161">
        <v>2999.3</v>
      </c>
      <c r="L16" s="161">
        <v>3032.6</v>
      </c>
      <c r="M16" s="161">
        <v>3934.7</v>
      </c>
      <c r="N16" s="161">
        <v>3164.5</v>
      </c>
      <c r="O16" s="161">
        <v>2943.9</v>
      </c>
      <c r="P16" s="161">
        <v>3194.1</v>
      </c>
      <c r="Q16" s="161">
        <v>3144.3</v>
      </c>
      <c r="R16" s="161">
        <v>3365.8</v>
      </c>
      <c r="S16" s="161">
        <v>3669.4</v>
      </c>
      <c r="T16" s="161">
        <v>3859.2</v>
      </c>
      <c r="U16" s="161">
        <v>3705.3</v>
      </c>
      <c r="V16" s="161">
        <v>3829.4</v>
      </c>
      <c r="W16" s="161">
        <v>4006.8</v>
      </c>
      <c r="X16" s="161">
        <v>4282.8</v>
      </c>
      <c r="Y16" s="161">
        <v>3697.9</v>
      </c>
      <c r="Z16" s="161">
        <v>3745.3</v>
      </c>
      <c r="AA16" s="162">
        <v>4491</v>
      </c>
      <c r="AB16" s="161">
        <v>4550.8999999999996</v>
      </c>
      <c r="AC16" s="162">
        <v>4708</v>
      </c>
    </row>
    <row r="17" spans="2:29" x14ac:dyDescent="0.25">
      <c r="B17" s="160" t="s">
        <v>166</v>
      </c>
      <c r="C17" s="163">
        <v>3984.1</v>
      </c>
      <c r="D17" s="163">
        <v>4305.3999999999996</v>
      </c>
      <c r="E17" s="163">
        <v>4439.8999999999996</v>
      </c>
      <c r="F17" s="163">
        <v>4226.3999999999996</v>
      </c>
      <c r="G17" s="163">
        <v>4241.2</v>
      </c>
      <c r="H17" s="163">
        <v>4341.2</v>
      </c>
      <c r="I17" s="163">
        <v>4093.9</v>
      </c>
      <c r="J17" s="163">
        <v>4260.8999999999996</v>
      </c>
      <c r="K17" s="163">
        <v>4597.8999999999996</v>
      </c>
      <c r="L17" s="163">
        <v>3421.7</v>
      </c>
      <c r="M17" s="163">
        <v>3258.6</v>
      </c>
      <c r="N17" s="163">
        <v>4314.8</v>
      </c>
      <c r="O17" s="163">
        <v>3736.2</v>
      </c>
      <c r="P17" s="163">
        <v>4191.6000000000004</v>
      </c>
      <c r="Q17" s="163">
        <v>3989.8</v>
      </c>
      <c r="R17" s="163">
        <v>4727.5</v>
      </c>
      <c r="S17" s="163">
        <v>4036.7</v>
      </c>
      <c r="T17" s="163">
        <v>3429.5</v>
      </c>
      <c r="U17" s="163">
        <v>3954.9</v>
      </c>
      <c r="V17" s="163">
        <v>3938.5</v>
      </c>
      <c r="W17" s="163">
        <v>4072.7</v>
      </c>
      <c r="X17" s="163">
        <v>4174.6000000000004</v>
      </c>
      <c r="Y17" s="163">
        <v>4434.2</v>
      </c>
      <c r="Z17" s="163">
        <v>3986.1</v>
      </c>
      <c r="AA17" s="163">
        <v>2892.2</v>
      </c>
      <c r="AB17" s="164">
        <v>2917</v>
      </c>
      <c r="AC17" s="163">
        <v>2866.7</v>
      </c>
    </row>
    <row r="18" spans="2:29" x14ac:dyDescent="0.25">
      <c r="B18" s="160" t="s">
        <v>167</v>
      </c>
      <c r="C18" s="161">
        <v>27389.4</v>
      </c>
      <c r="D18" s="161">
        <v>27024.799999999999</v>
      </c>
      <c r="E18" s="161">
        <v>25272.2</v>
      </c>
      <c r="F18" s="161">
        <v>25455.8</v>
      </c>
      <c r="G18" s="161">
        <v>25885.8</v>
      </c>
      <c r="H18" s="161">
        <v>31842.400000000001</v>
      </c>
      <c r="I18" s="161">
        <v>23559.9</v>
      </c>
      <c r="J18" s="161">
        <v>23235.599999999999</v>
      </c>
      <c r="K18" s="161">
        <v>23162.7</v>
      </c>
      <c r="L18" s="161">
        <v>26117.1</v>
      </c>
      <c r="M18" s="162">
        <v>25222</v>
      </c>
      <c r="N18" s="161">
        <v>24864.9</v>
      </c>
      <c r="O18" s="161">
        <v>25815.3</v>
      </c>
      <c r="P18" s="161">
        <v>25855.599999999999</v>
      </c>
      <c r="Q18" s="161">
        <v>25161.599999999999</v>
      </c>
      <c r="R18" s="161">
        <v>28138.7</v>
      </c>
      <c r="S18" s="161">
        <v>24573.200000000001</v>
      </c>
      <c r="T18" s="161">
        <v>25511.1</v>
      </c>
      <c r="U18" s="161">
        <v>26650.1</v>
      </c>
      <c r="V18" s="161">
        <v>23109.9</v>
      </c>
      <c r="W18" s="161">
        <v>25189.3</v>
      </c>
      <c r="X18" s="162">
        <v>25144</v>
      </c>
      <c r="Y18" s="161">
        <v>29700.1</v>
      </c>
      <c r="Z18" s="161">
        <v>30713.4</v>
      </c>
      <c r="AA18" s="161">
        <v>27029.8</v>
      </c>
      <c r="AB18" s="162">
        <v>26982</v>
      </c>
      <c r="AC18" s="161">
        <v>27130.400000000001</v>
      </c>
    </row>
    <row r="19" spans="2:29" x14ac:dyDescent="0.25">
      <c r="B19" s="160" t="s">
        <v>168</v>
      </c>
      <c r="C19" s="163">
        <v>385.7</v>
      </c>
      <c r="D19" s="163">
        <v>439.9</v>
      </c>
      <c r="E19" s="163">
        <v>354.4</v>
      </c>
      <c r="F19" s="163">
        <v>410.3</v>
      </c>
      <c r="G19" s="163">
        <v>450.6</v>
      </c>
      <c r="H19" s="163">
        <v>457.9</v>
      </c>
      <c r="I19" s="163">
        <v>458.6</v>
      </c>
      <c r="J19" s="163">
        <v>493.4</v>
      </c>
      <c r="K19" s="164">
        <v>627</v>
      </c>
      <c r="L19" s="164">
        <v>640</v>
      </c>
      <c r="M19" s="163">
        <v>520.5</v>
      </c>
      <c r="N19" s="163">
        <v>568.79999999999995</v>
      </c>
      <c r="O19" s="164">
        <v>616</v>
      </c>
      <c r="P19" s="163">
        <v>626.20000000000005</v>
      </c>
      <c r="Q19" s="163">
        <v>595.20000000000005</v>
      </c>
      <c r="R19" s="163">
        <v>668.1</v>
      </c>
      <c r="S19" s="163">
        <v>686.7</v>
      </c>
      <c r="T19" s="163">
        <v>523.4</v>
      </c>
      <c r="U19" s="163">
        <v>559.1</v>
      </c>
      <c r="V19" s="163">
        <v>500.6</v>
      </c>
      <c r="W19" s="163">
        <v>614.70000000000005</v>
      </c>
      <c r="X19" s="163">
        <v>538.20000000000005</v>
      </c>
      <c r="Y19" s="163">
        <v>523.29999999999995</v>
      </c>
      <c r="Z19" s="163">
        <v>377.7</v>
      </c>
      <c r="AA19" s="163">
        <v>345.8</v>
      </c>
      <c r="AB19" s="163">
        <v>444.6</v>
      </c>
      <c r="AC19" s="163">
        <v>399.1</v>
      </c>
    </row>
    <row r="20" spans="2:29" x14ac:dyDescent="0.25">
      <c r="B20" s="160" t="s">
        <v>169</v>
      </c>
      <c r="C20" s="161">
        <v>2475.1999999999998</v>
      </c>
      <c r="D20" s="161">
        <v>2493.3000000000002</v>
      </c>
      <c r="E20" s="161">
        <v>2178.4</v>
      </c>
      <c r="F20" s="161">
        <v>2173.8000000000002</v>
      </c>
      <c r="G20" s="162">
        <v>2283</v>
      </c>
      <c r="H20" s="161">
        <v>2736.7</v>
      </c>
      <c r="I20" s="161">
        <v>2114.1999999999998</v>
      </c>
      <c r="J20" s="161">
        <v>1810.4</v>
      </c>
      <c r="K20" s="161">
        <v>1964.8</v>
      </c>
      <c r="L20" s="161">
        <v>2072.3000000000002</v>
      </c>
      <c r="M20" s="161">
        <v>1745.8</v>
      </c>
      <c r="N20" s="161">
        <v>2070.1999999999998</v>
      </c>
      <c r="O20" s="161">
        <v>2426.4</v>
      </c>
      <c r="P20" s="161">
        <v>1983.2</v>
      </c>
      <c r="Q20" s="161">
        <v>2023.7</v>
      </c>
      <c r="R20" s="161">
        <v>2563.4</v>
      </c>
      <c r="S20" s="161">
        <v>2708.4</v>
      </c>
      <c r="T20" s="161">
        <v>2976.6</v>
      </c>
      <c r="U20" s="161">
        <v>3263.2</v>
      </c>
      <c r="V20" s="161">
        <v>3116.6</v>
      </c>
      <c r="W20" s="161">
        <v>3838.2</v>
      </c>
      <c r="X20" s="161">
        <v>3851.5</v>
      </c>
      <c r="Y20" s="161">
        <v>3984.4</v>
      </c>
      <c r="Z20" s="161">
        <v>4394.8999999999996</v>
      </c>
      <c r="AA20" s="161">
        <v>4818.3999999999996</v>
      </c>
      <c r="AB20" s="161">
        <v>4879.8999999999996</v>
      </c>
      <c r="AC20" s="161">
        <v>4998.8</v>
      </c>
    </row>
    <row r="21" spans="2:29" x14ac:dyDescent="0.25">
      <c r="B21" s="160" t="s">
        <v>170</v>
      </c>
      <c r="C21" s="163">
        <v>8218.1</v>
      </c>
      <c r="D21" s="163">
        <v>8120.2</v>
      </c>
      <c r="E21" s="163">
        <v>8215.7999999999993</v>
      </c>
      <c r="F21" s="163">
        <v>8194.7999999999993</v>
      </c>
      <c r="G21" s="163">
        <v>8323.6</v>
      </c>
      <c r="H21" s="163">
        <v>8463.1</v>
      </c>
      <c r="I21" s="164">
        <v>8715</v>
      </c>
      <c r="J21" s="163">
        <v>7459.5</v>
      </c>
      <c r="K21" s="163">
        <v>6874.2</v>
      </c>
      <c r="L21" s="163">
        <v>7048.1</v>
      </c>
      <c r="M21" s="163">
        <v>6998.2</v>
      </c>
      <c r="N21" s="164">
        <v>6703</v>
      </c>
      <c r="O21" s="163">
        <v>6883.3</v>
      </c>
      <c r="P21" s="163">
        <v>7268.1</v>
      </c>
      <c r="Q21" s="163">
        <v>6647.8</v>
      </c>
      <c r="R21" s="163">
        <v>7009.6</v>
      </c>
      <c r="S21" s="163">
        <v>6855.6</v>
      </c>
      <c r="T21" s="163">
        <v>6293.6</v>
      </c>
      <c r="U21" s="163">
        <v>7034.4</v>
      </c>
      <c r="V21" s="163">
        <v>6843.8</v>
      </c>
      <c r="W21" s="163">
        <v>7163.7</v>
      </c>
      <c r="X21" s="164">
        <v>6574</v>
      </c>
      <c r="Y21" s="163">
        <v>6384.2</v>
      </c>
      <c r="Z21" s="163">
        <v>7314.8</v>
      </c>
      <c r="AA21" s="164">
        <v>6287</v>
      </c>
      <c r="AB21" s="163">
        <v>6317.9</v>
      </c>
      <c r="AC21" s="163">
        <v>6378.9</v>
      </c>
    </row>
    <row r="22" spans="2:29" x14ac:dyDescent="0.25">
      <c r="B22" s="160" t="s">
        <v>171</v>
      </c>
      <c r="C22" s="162">
        <v>26028</v>
      </c>
      <c r="D22" s="162">
        <v>28016</v>
      </c>
      <c r="E22" s="162">
        <v>27750</v>
      </c>
      <c r="F22" s="162">
        <v>27999</v>
      </c>
      <c r="G22" s="162">
        <v>27889</v>
      </c>
      <c r="H22" s="162">
        <v>27314</v>
      </c>
      <c r="I22" s="162">
        <v>25200</v>
      </c>
      <c r="J22" s="162">
        <v>26728</v>
      </c>
      <c r="K22" s="162">
        <v>28743</v>
      </c>
      <c r="L22" s="162">
        <v>28082</v>
      </c>
      <c r="M22" s="162">
        <v>27167</v>
      </c>
      <c r="N22" s="162">
        <v>27874</v>
      </c>
      <c r="O22" s="162">
        <v>29311</v>
      </c>
      <c r="P22" s="162">
        <v>26619</v>
      </c>
      <c r="Q22" s="162">
        <v>30301</v>
      </c>
      <c r="R22" s="162">
        <v>29949</v>
      </c>
      <c r="S22" s="162">
        <v>31396</v>
      </c>
      <c r="T22" s="162">
        <v>32810</v>
      </c>
      <c r="U22" s="162">
        <v>31666</v>
      </c>
      <c r="V22" s="162">
        <v>32994</v>
      </c>
      <c r="W22" s="162">
        <v>32080</v>
      </c>
      <c r="X22" s="162">
        <v>31445</v>
      </c>
      <c r="Y22" s="162">
        <v>33660</v>
      </c>
      <c r="Z22" s="162">
        <v>27982</v>
      </c>
      <c r="AA22" s="162">
        <v>28942</v>
      </c>
      <c r="AB22" s="162">
        <v>32069</v>
      </c>
      <c r="AC22" s="162">
        <v>32449</v>
      </c>
    </row>
    <row r="23" spans="2:29" x14ac:dyDescent="0.25">
      <c r="B23" s="160" t="s">
        <v>53</v>
      </c>
      <c r="C23" s="163">
        <v>33488.300000000003</v>
      </c>
      <c r="D23" s="163">
        <v>33354.300000000003</v>
      </c>
      <c r="E23" s="163">
        <v>32505.8</v>
      </c>
      <c r="F23" s="163">
        <v>34241.800000000003</v>
      </c>
      <c r="G23" s="163">
        <v>28968.1</v>
      </c>
      <c r="H23" s="163">
        <v>35169.199999999997</v>
      </c>
      <c r="I23" s="163">
        <v>33169.5</v>
      </c>
      <c r="J23" s="163">
        <v>33360.5</v>
      </c>
      <c r="K23" s="163">
        <v>33107.300000000003</v>
      </c>
      <c r="L23" s="163">
        <v>34480.199999999997</v>
      </c>
      <c r="M23" s="164">
        <v>36619</v>
      </c>
      <c r="N23" s="164">
        <v>35545</v>
      </c>
      <c r="O23" s="163">
        <v>37114.5</v>
      </c>
      <c r="P23" s="163">
        <v>33914.1</v>
      </c>
      <c r="Q23" s="163">
        <v>33302.6</v>
      </c>
      <c r="R23" s="163">
        <v>38272.1</v>
      </c>
      <c r="S23" s="163">
        <v>38226.5</v>
      </c>
      <c r="T23" s="163">
        <v>33298.300000000003</v>
      </c>
      <c r="U23" s="163">
        <v>35947.9</v>
      </c>
      <c r="V23" s="163">
        <v>37292.699999999997</v>
      </c>
      <c r="W23" s="163">
        <v>36410.699999999997</v>
      </c>
      <c r="X23" s="163">
        <v>33856.9</v>
      </c>
      <c r="Y23" s="163">
        <v>32231.3</v>
      </c>
      <c r="Z23" s="164">
        <v>34445</v>
      </c>
      <c r="AA23" s="163">
        <v>34928.9</v>
      </c>
      <c r="AB23" s="163">
        <v>29764.2</v>
      </c>
      <c r="AC23" s="163">
        <v>31832.799999999999</v>
      </c>
    </row>
    <row r="24" spans="2:29" x14ac:dyDescent="0.25">
      <c r="B24" s="160" t="s">
        <v>172</v>
      </c>
      <c r="C24" s="161">
        <v>1757.8</v>
      </c>
      <c r="D24" s="161">
        <v>1777.9</v>
      </c>
      <c r="E24" s="162">
        <v>1810</v>
      </c>
      <c r="F24" s="161">
        <v>1892.4</v>
      </c>
      <c r="G24" s="161">
        <v>1754.7</v>
      </c>
      <c r="H24" s="161">
        <v>2001.2</v>
      </c>
      <c r="I24" s="161">
        <v>1914.1</v>
      </c>
      <c r="J24" s="161">
        <v>2081.8000000000002</v>
      </c>
      <c r="K24" s="161">
        <v>1981.2</v>
      </c>
      <c r="L24" s="161">
        <v>2124.3000000000002</v>
      </c>
      <c r="M24" s="161">
        <v>2079.8000000000002</v>
      </c>
      <c r="N24" s="161">
        <v>1890.9</v>
      </c>
      <c r="O24" s="161">
        <v>1839.8</v>
      </c>
      <c r="P24" s="161">
        <v>1499.1</v>
      </c>
      <c r="Q24" s="162">
        <v>1576</v>
      </c>
      <c r="R24" s="161">
        <v>1356.8</v>
      </c>
      <c r="S24" s="161">
        <v>1389.4</v>
      </c>
      <c r="T24" s="161">
        <v>1479.3</v>
      </c>
      <c r="U24" s="161">
        <v>1447.1</v>
      </c>
      <c r="V24" s="161">
        <v>1536.5</v>
      </c>
      <c r="W24" s="161">
        <v>1556.4</v>
      </c>
      <c r="X24" s="161">
        <v>1586.8</v>
      </c>
      <c r="Y24" s="161">
        <v>1732.3</v>
      </c>
      <c r="Z24" s="161">
        <v>1754.9</v>
      </c>
      <c r="AA24" s="161">
        <v>1753.9</v>
      </c>
      <c r="AB24" s="161">
        <v>1742.1</v>
      </c>
      <c r="AC24" s="161">
        <v>1723.5</v>
      </c>
    </row>
    <row r="25" spans="2:29" x14ac:dyDescent="0.25">
      <c r="B25" s="160" t="s">
        <v>173</v>
      </c>
      <c r="C25" s="163">
        <v>35802.1</v>
      </c>
      <c r="D25" s="163">
        <v>36095.199999999997</v>
      </c>
      <c r="E25" s="163">
        <v>35071.5</v>
      </c>
      <c r="F25" s="163">
        <v>33418.9</v>
      </c>
      <c r="G25" s="164">
        <v>32119</v>
      </c>
      <c r="H25" s="163">
        <v>35877.5</v>
      </c>
      <c r="I25" s="163">
        <v>34096.9</v>
      </c>
      <c r="J25" s="163">
        <v>33840.199999999997</v>
      </c>
      <c r="K25" s="163">
        <v>34208.1</v>
      </c>
      <c r="L25" s="163">
        <v>34928.199999999997</v>
      </c>
      <c r="M25" s="163">
        <v>34572.6</v>
      </c>
      <c r="N25" s="163">
        <v>34658.300000000003</v>
      </c>
      <c r="O25" s="163">
        <v>34926.800000000003</v>
      </c>
      <c r="P25" s="163">
        <v>33542.199999999997</v>
      </c>
      <c r="Q25" s="163">
        <v>33967.199999999997</v>
      </c>
      <c r="R25" s="163">
        <v>33242.9</v>
      </c>
      <c r="S25" s="163">
        <v>34815.199999999997</v>
      </c>
      <c r="T25" s="164">
        <v>34701</v>
      </c>
      <c r="U25" s="163">
        <v>33313.5</v>
      </c>
      <c r="V25" s="163">
        <v>34287.9</v>
      </c>
      <c r="W25" s="163">
        <v>33599.4</v>
      </c>
      <c r="X25" s="163">
        <v>32198.1</v>
      </c>
      <c r="Y25" s="163">
        <v>32109.5</v>
      </c>
      <c r="Z25" s="163">
        <v>32963.1</v>
      </c>
      <c r="AA25" s="163">
        <v>31259.7</v>
      </c>
      <c r="AB25" s="163">
        <v>32165.4</v>
      </c>
      <c r="AC25" s="163">
        <v>32119.4</v>
      </c>
    </row>
    <row r="26" spans="2:29" x14ac:dyDescent="0.25">
      <c r="B26" s="160" t="s">
        <v>174</v>
      </c>
      <c r="C26" s="161">
        <v>620.9</v>
      </c>
      <c r="D26" s="161">
        <v>605.5</v>
      </c>
      <c r="E26" s="161">
        <v>646.5</v>
      </c>
      <c r="F26" s="161">
        <v>674.5</v>
      </c>
      <c r="G26" s="161">
        <v>619.20000000000005</v>
      </c>
      <c r="H26" s="161">
        <v>637.5</v>
      </c>
      <c r="I26" s="161">
        <v>596.6</v>
      </c>
      <c r="J26" s="161">
        <v>526.1</v>
      </c>
      <c r="K26" s="161">
        <v>492.6</v>
      </c>
      <c r="L26" s="161">
        <v>452.4</v>
      </c>
      <c r="M26" s="161">
        <v>414.2</v>
      </c>
      <c r="N26" s="161">
        <v>445.9</v>
      </c>
      <c r="O26" s="161">
        <v>467.8</v>
      </c>
      <c r="P26" s="161">
        <v>446.5</v>
      </c>
      <c r="Q26" s="161">
        <v>424.6</v>
      </c>
      <c r="R26" s="161">
        <v>361.3</v>
      </c>
      <c r="S26" s="161">
        <v>371.8</v>
      </c>
      <c r="T26" s="161">
        <v>433.2</v>
      </c>
      <c r="U26" s="161">
        <v>403.5</v>
      </c>
      <c r="V26" s="161">
        <v>393.3</v>
      </c>
      <c r="W26" s="161">
        <v>417.6</v>
      </c>
      <c r="X26" s="161">
        <v>408.4</v>
      </c>
      <c r="Y26" s="161">
        <v>387.4</v>
      </c>
      <c r="Z26" s="161">
        <v>326.10000000000002</v>
      </c>
      <c r="AA26" s="161">
        <v>328.1</v>
      </c>
      <c r="AB26" s="161">
        <v>331.8</v>
      </c>
      <c r="AC26" s="161">
        <v>334.4</v>
      </c>
    </row>
    <row r="27" spans="2:29" x14ac:dyDescent="0.25">
      <c r="B27" s="160" t="s">
        <v>175</v>
      </c>
      <c r="C27" s="163">
        <v>587.5</v>
      </c>
      <c r="D27" s="163">
        <v>686.9</v>
      </c>
      <c r="E27" s="163">
        <v>750.7</v>
      </c>
      <c r="F27" s="163">
        <v>801.7</v>
      </c>
      <c r="G27" s="163">
        <v>783.6</v>
      </c>
      <c r="H27" s="163">
        <v>808.9</v>
      </c>
      <c r="I27" s="163">
        <v>879.1</v>
      </c>
      <c r="J27" s="163">
        <v>846.5</v>
      </c>
      <c r="K27" s="163">
        <v>907.4</v>
      </c>
      <c r="L27" s="163">
        <v>862.1</v>
      </c>
      <c r="M27" s="163">
        <v>960.4</v>
      </c>
      <c r="N27" s="163">
        <v>891.1</v>
      </c>
      <c r="O27" s="163">
        <v>926.5</v>
      </c>
      <c r="P27" s="163">
        <v>992.9</v>
      </c>
      <c r="Q27" s="163">
        <v>929.5</v>
      </c>
      <c r="R27" s="163">
        <v>1027.5999999999999</v>
      </c>
      <c r="S27" s="163">
        <v>1053.2</v>
      </c>
      <c r="T27" s="163">
        <v>1010.4</v>
      </c>
      <c r="U27" s="163">
        <v>1025.5999999999999</v>
      </c>
      <c r="V27" s="163">
        <v>985.2</v>
      </c>
      <c r="W27" s="163">
        <v>1194.5999999999999</v>
      </c>
      <c r="X27" s="163">
        <v>1192.0999999999999</v>
      </c>
      <c r="Y27" s="163">
        <v>1196.4000000000001</v>
      </c>
      <c r="Z27" s="163">
        <v>1036.8</v>
      </c>
      <c r="AA27" s="163">
        <v>995.3</v>
      </c>
      <c r="AB27" s="163">
        <v>1035.2</v>
      </c>
      <c r="AC27" s="163">
        <v>1002.5</v>
      </c>
    </row>
    <row r="28" spans="2:29" x14ac:dyDescent="0.25">
      <c r="B28" s="160" t="s">
        <v>176</v>
      </c>
      <c r="C28" s="161">
        <v>1191.7</v>
      </c>
      <c r="D28" s="161">
        <v>1242.9000000000001</v>
      </c>
      <c r="E28" s="161">
        <v>1161.0999999999999</v>
      </c>
      <c r="F28" s="161">
        <v>1232.5</v>
      </c>
      <c r="G28" s="162">
        <v>1300</v>
      </c>
      <c r="H28" s="162">
        <v>1255</v>
      </c>
      <c r="I28" s="162">
        <v>1277</v>
      </c>
      <c r="J28" s="161">
        <v>1138.2</v>
      </c>
      <c r="K28" s="162">
        <v>1278</v>
      </c>
      <c r="L28" s="161">
        <v>1309.4000000000001</v>
      </c>
      <c r="M28" s="161">
        <v>1327.8</v>
      </c>
      <c r="N28" s="161">
        <v>1244.4000000000001</v>
      </c>
      <c r="O28" s="161">
        <v>1325.6</v>
      </c>
      <c r="P28" s="161">
        <v>1484.6</v>
      </c>
      <c r="Q28" s="161">
        <v>1438.7</v>
      </c>
      <c r="R28" s="161">
        <v>1504.2</v>
      </c>
      <c r="S28" s="161">
        <v>1582.8</v>
      </c>
      <c r="T28" s="161">
        <v>1520.1</v>
      </c>
      <c r="U28" s="161">
        <v>1528.7</v>
      </c>
      <c r="V28" s="161">
        <v>1361.1</v>
      </c>
      <c r="W28" s="162">
        <v>1505</v>
      </c>
      <c r="X28" s="161">
        <v>1775.6</v>
      </c>
      <c r="Y28" s="161">
        <v>1626.4</v>
      </c>
      <c r="Z28" s="161">
        <v>1609.9</v>
      </c>
      <c r="AA28" s="161">
        <v>1579.1</v>
      </c>
      <c r="AB28" s="162">
        <v>1654</v>
      </c>
      <c r="AC28" s="161">
        <v>1654.7</v>
      </c>
    </row>
    <row r="29" spans="2:29" x14ac:dyDescent="0.25">
      <c r="B29" s="160" t="s">
        <v>59</v>
      </c>
      <c r="C29" s="163">
        <v>316.3</v>
      </c>
      <c r="D29" s="163">
        <v>273.7</v>
      </c>
      <c r="E29" s="163">
        <v>228.4</v>
      </c>
      <c r="F29" s="163">
        <v>309.89999999999998</v>
      </c>
      <c r="G29" s="163">
        <v>183.2</v>
      </c>
      <c r="H29" s="163">
        <v>208.6</v>
      </c>
      <c r="I29" s="163">
        <v>164.6</v>
      </c>
      <c r="J29" s="163">
        <v>172.2</v>
      </c>
      <c r="K29" s="163">
        <v>184.8</v>
      </c>
      <c r="L29" s="163">
        <v>156.1</v>
      </c>
      <c r="M29" s="163">
        <v>158.5</v>
      </c>
      <c r="N29" s="163">
        <v>181.8</v>
      </c>
      <c r="O29" s="163">
        <v>138.9</v>
      </c>
      <c r="P29" s="163">
        <v>163.69999999999999</v>
      </c>
      <c r="Q29" s="163">
        <v>134.4</v>
      </c>
      <c r="R29" s="163">
        <v>153.80000000000001</v>
      </c>
      <c r="S29" s="163">
        <v>156.5</v>
      </c>
      <c r="T29" s="163">
        <v>156.1</v>
      </c>
      <c r="U29" s="163">
        <v>145.30000000000001</v>
      </c>
      <c r="V29" s="163">
        <v>156.30000000000001</v>
      </c>
      <c r="W29" s="163">
        <v>142.1</v>
      </c>
      <c r="X29" s="163">
        <v>129.30000000000001</v>
      </c>
      <c r="Y29" s="163">
        <v>146.19999999999999</v>
      </c>
      <c r="Z29" s="163">
        <v>134.6</v>
      </c>
      <c r="AA29" s="163">
        <v>115.3</v>
      </c>
      <c r="AB29" s="163">
        <v>154.4</v>
      </c>
      <c r="AC29" s="163">
        <v>155.69999999999999</v>
      </c>
    </row>
    <row r="30" spans="2:29" x14ac:dyDescent="0.25">
      <c r="B30" s="160" t="s">
        <v>177</v>
      </c>
      <c r="C30" s="161">
        <v>4101.8</v>
      </c>
      <c r="D30" s="161">
        <v>3691.2</v>
      </c>
      <c r="E30" s="161">
        <v>4151.2</v>
      </c>
      <c r="F30" s="161">
        <v>3512.5</v>
      </c>
      <c r="G30" s="161">
        <v>3510.6</v>
      </c>
      <c r="H30" s="161">
        <v>5269.7</v>
      </c>
      <c r="I30" s="161">
        <v>4966.2</v>
      </c>
      <c r="J30" s="161">
        <v>4649.7</v>
      </c>
      <c r="K30" s="161">
        <v>3718.2</v>
      </c>
      <c r="L30" s="162">
        <v>5778</v>
      </c>
      <c r="M30" s="161">
        <v>4990.3</v>
      </c>
      <c r="N30" s="161">
        <v>3883.9</v>
      </c>
      <c r="O30" s="161">
        <v>4528.8999999999996</v>
      </c>
      <c r="P30" s="161">
        <v>3563.4</v>
      </c>
      <c r="Q30" s="161">
        <v>4092.8</v>
      </c>
      <c r="R30" s="161">
        <v>4713.3</v>
      </c>
      <c r="S30" s="161">
        <v>4656.7</v>
      </c>
      <c r="T30" s="161">
        <v>5264.4</v>
      </c>
      <c r="U30" s="161">
        <v>4926.8999999999996</v>
      </c>
      <c r="V30" s="161">
        <v>5180.6000000000004</v>
      </c>
      <c r="W30" s="161">
        <v>5098.6000000000004</v>
      </c>
      <c r="X30" s="161">
        <v>4672.3999999999996</v>
      </c>
      <c r="Y30" s="161">
        <v>4745.6000000000004</v>
      </c>
      <c r="Z30" s="161">
        <v>3486.9</v>
      </c>
      <c r="AA30" s="162">
        <v>4871</v>
      </c>
      <c r="AB30" s="162">
        <v>4721</v>
      </c>
      <c r="AC30" s="162">
        <v>4519</v>
      </c>
    </row>
    <row r="31" spans="2:29" x14ac:dyDescent="0.25">
      <c r="B31" s="160" t="s">
        <v>178</v>
      </c>
      <c r="C31" s="165" t="s">
        <v>132</v>
      </c>
      <c r="D31" s="163">
        <v>159.19999999999999</v>
      </c>
      <c r="E31" s="163">
        <v>189.4</v>
      </c>
      <c r="F31" s="163">
        <v>192.2</v>
      </c>
      <c r="G31" s="163">
        <v>195.1</v>
      </c>
      <c r="H31" s="163">
        <v>199.7</v>
      </c>
      <c r="I31" s="163">
        <v>200.1</v>
      </c>
      <c r="J31" s="163">
        <v>206.7</v>
      </c>
      <c r="K31" s="163">
        <v>190.3</v>
      </c>
      <c r="L31" s="163">
        <v>119.6</v>
      </c>
      <c r="M31" s="163">
        <v>150.4</v>
      </c>
      <c r="N31" s="163">
        <v>159.9</v>
      </c>
      <c r="O31" s="163">
        <v>135.30000000000001</v>
      </c>
      <c r="P31" s="163">
        <v>131.9</v>
      </c>
      <c r="Q31" s="163">
        <v>131.6</v>
      </c>
      <c r="R31" s="163">
        <v>147.9</v>
      </c>
      <c r="S31" s="163">
        <v>155.4</v>
      </c>
      <c r="T31" s="163">
        <v>197.4</v>
      </c>
      <c r="U31" s="164">
        <v>145</v>
      </c>
      <c r="V31" s="163">
        <v>137.9</v>
      </c>
      <c r="W31" s="163">
        <v>94.7</v>
      </c>
      <c r="X31" s="163">
        <v>112.8</v>
      </c>
      <c r="Y31" s="164">
        <v>158</v>
      </c>
      <c r="Z31" s="163">
        <v>128.4</v>
      </c>
      <c r="AA31" s="163">
        <v>25.1</v>
      </c>
      <c r="AB31" s="163">
        <v>237.6</v>
      </c>
      <c r="AC31" s="163">
        <v>182.4</v>
      </c>
    </row>
    <row r="32" spans="2:29" x14ac:dyDescent="0.25">
      <c r="B32" s="160" t="s">
        <v>179</v>
      </c>
      <c r="C32" s="161">
        <v>10351.299999999999</v>
      </c>
      <c r="D32" s="161">
        <v>10462.6</v>
      </c>
      <c r="E32" s="161">
        <v>9944.4</v>
      </c>
      <c r="F32" s="162">
        <v>10034</v>
      </c>
      <c r="G32" s="161">
        <v>10298.1</v>
      </c>
      <c r="H32" s="161">
        <v>10869.6</v>
      </c>
      <c r="I32" s="161">
        <v>10933.6</v>
      </c>
      <c r="J32" s="161">
        <v>11008.5</v>
      </c>
      <c r="K32" s="161">
        <v>11304.1</v>
      </c>
      <c r="L32" s="161">
        <v>11595.7</v>
      </c>
      <c r="M32" s="161">
        <v>11959.3</v>
      </c>
      <c r="N32" s="161">
        <v>11938.6</v>
      </c>
      <c r="O32" s="161">
        <v>11913.9</v>
      </c>
      <c r="P32" s="161">
        <v>11906.1</v>
      </c>
      <c r="Q32" s="161">
        <v>12077.5</v>
      </c>
      <c r="R32" s="161">
        <v>12690.3</v>
      </c>
      <c r="S32" s="161">
        <v>13099.2</v>
      </c>
      <c r="T32" s="161">
        <v>13486.4</v>
      </c>
      <c r="U32" s="161">
        <v>13653.9</v>
      </c>
      <c r="V32" s="162">
        <v>13580</v>
      </c>
      <c r="W32" s="161">
        <v>13952.5</v>
      </c>
      <c r="X32" s="162">
        <v>14185</v>
      </c>
      <c r="Y32" s="161">
        <v>14534.8</v>
      </c>
      <c r="Z32" s="161">
        <v>14422.5</v>
      </c>
      <c r="AA32" s="161">
        <v>14238.2</v>
      </c>
      <c r="AB32" s="161">
        <v>13903.2</v>
      </c>
      <c r="AC32" s="161">
        <v>14090.4</v>
      </c>
    </row>
    <row r="33" spans="2:29" s="58" customFormat="1" x14ac:dyDescent="0.25">
      <c r="B33" s="160" t="s">
        <v>180</v>
      </c>
      <c r="C33" s="163">
        <v>3843.7</v>
      </c>
      <c r="D33" s="163">
        <v>3631.3</v>
      </c>
      <c r="E33" s="163">
        <v>3658.1</v>
      </c>
      <c r="F33" s="163">
        <v>3593.6</v>
      </c>
      <c r="G33" s="164">
        <v>3442</v>
      </c>
      <c r="H33" s="163">
        <v>3789.8</v>
      </c>
      <c r="I33" s="163">
        <v>3736.9</v>
      </c>
      <c r="J33" s="163">
        <v>3679.8</v>
      </c>
      <c r="K33" s="163">
        <v>4086.8</v>
      </c>
      <c r="L33" s="163">
        <v>4392.2</v>
      </c>
      <c r="M33" s="163">
        <v>4083.5</v>
      </c>
      <c r="N33" s="163">
        <v>3838.2</v>
      </c>
      <c r="O33" s="163">
        <v>4427.3999999999996</v>
      </c>
      <c r="P33" s="163">
        <v>4135.5</v>
      </c>
      <c r="Q33" s="163">
        <v>3850.3</v>
      </c>
      <c r="R33" s="163">
        <v>4157.8999999999996</v>
      </c>
      <c r="S33" s="163">
        <v>3982.9</v>
      </c>
      <c r="T33" s="163">
        <v>4190.8</v>
      </c>
      <c r="U33" s="163">
        <v>4147.3</v>
      </c>
      <c r="V33" s="163">
        <v>4265.3999999999996</v>
      </c>
      <c r="W33" s="163">
        <v>4203.7</v>
      </c>
      <c r="X33" s="163">
        <v>4074.7</v>
      </c>
      <c r="Y33" s="163">
        <v>4313.6000000000004</v>
      </c>
      <c r="Z33" s="163">
        <v>4459.1000000000004</v>
      </c>
      <c r="AA33" s="164">
        <v>4242</v>
      </c>
      <c r="AB33" s="163">
        <v>4335.8999999999996</v>
      </c>
      <c r="AC33" s="163">
        <v>4403.8999999999996</v>
      </c>
    </row>
    <row r="34" spans="2:29" x14ac:dyDescent="0.25">
      <c r="B34" s="160" t="s">
        <v>181</v>
      </c>
      <c r="C34" s="161">
        <v>10728.3</v>
      </c>
      <c r="D34" s="161">
        <v>10603.4</v>
      </c>
      <c r="E34" s="161">
        <v>11468.2</v>
      </c>
      <c r="F34" s="161">
        <v>11731.7</v>
      </c>
      <c r="G34" s="161">
        <v>12095.7</v>
      </c>
      <c r="H34" s="161">
        <v>12954.5</v>
      </c>
      <c r="I34" s="161">
        <v>12740.7</v>
      </c>
      <c r="J34" s="161">
        <v>12122.7</v>
      </c>
      <c r="K34" s="161">
        <v>12723.6</v>
      </c>
      <c r="L34" s="161">
        <v>12563.4</v>
      </c>
      <c r="M34" s="162">
        <v>14011</v>
      </c>
      <c r="N34" s="161">
        <v>14021.2</v>
      </c>
      <c r="O34" s="161">
        <v>14132.6</v>
      </c>
      <c r="P34" s="161">
        <v>12834.6</v>
      </c>
      <c r="Q34" s="161">
        <v>13977.5</v>
      </c>
      <c r="R34" s="161">
        <v>14227.8</v>
      </c>
      <c r="S34" s="161">
        <v>13016.2</v>
      </c>
      <c r="T34" s="161">
        <v>13077.9</v>
      </c>
      <c r="U34" s="161">
        <v>13274.6</v>
      </c>
      <c r="V34" s="161">
        <v>12125.1</v>
      </c>
      <c r="W34" s="161">
        <v>11872.6</v>
      </c>
      <c r="X34" s="161">
        <v>13659.7</v>
      </c>
      <c r="Y34" s="161">
        <v>12130.5</v>
      </c>
      <c r="Z34" s="161">
        <v>12251.2</v>
      </c>
      <c r="AA34" s="161">
        <v>14016.7</v>
      </c>
      <c r="AB34" s="161">
        <v>13833.4</v>
      </c>
      <c r="AC34" s="161">
        <v>14047.9</v>
      </c>
    </row>
    <row r="35" spans="2:29" x14ac:dyDescent="0.25">
      <c r="B35" s="160" t="s">
        <v>65</v>
      </c>
      <c r="C35" s="163">
        <v>4363.3</v>
      </c>
      <c r="D35" s="163">
        <v>4144.7</v>
      </c>
      <c r="E35" s="163">
        <v>4038.1</v>
      </c>
      <c r="F35" s="163">
        <v>4202.8</v>
      </c>
      <c r="G35" s="163">
        <v>4117.1000000000004</v>
      </c>
      <c r="H35" s="163">
        <v>4365.3</v>
      </c>
      <c r="I35" s="163">
        <v>4127.3999999999996</v>
      </c>
      <c r="J35" s="163">
        <v>4244.5</v>
      </c>
      <c r="K35" s="164">
        <v>4061</v>
      </c>
      <c r="L35" s="164">
        <v>4212</v>
      </c>
      <c r="M35" s="163">
        <v>4073.3</v>
      </c>
      <c r="N35" s="163">
        <v>4095.1</v>
      </c>
      <c r="O35" s="163">
        <v>4134.7</v>
      </c>
      <c r="P35" s="163">
        <v>4099.3999999999996</v>
      </c>
      <c r="Q35" s="164">
        <v>4129</v>
      </c>
      <c r="R35" s="163">
        <v>4032.3</v>
      </c>
      <c r="S35" s="163">
        <v>4134.8999999999996</v>
      </c>
      <c r="T35" s="164">
        <v>4126</v>
      </c>
      <c r="U35" s="163">
        <v>4198.3999999999996</v>
      </c>
      <c r="V35" s="163">
        <v>4189.8999999999996</v>
      </c>
      <c r="W35" s="163">
        <v>4362.8</v>
      </c>
      <c r="X35" s="163">
        <v>4303.8999999999996</v>
      </c>
      <c r="Y35" s="163">
        <v>4510.3999999999996</v>
      </c>
      <c r="Z35" s="163">
        <v>4157.2</v>
      </c>
      <c r="AA35" s="163">
        <v>4073.1</v>
      </c>
      <c r="AB35" s="164">
        <v>4269</v>
      </c>
      <c r="AC35" s="163">
        <v>4148.7</v>
      </c>
    </row>
    <row r="36" spans="2:29" x14ac:dyDescent="0.25">
      <c r="B36" s="160" t="s">
        <v>182</v>
      </c>
      <c r="C36" s="161">
        <v>8907.7999999999993</v>
      </c>
      <c r="D36" s="161">
        <v>7380.7</v>
      </c>
      <c r="E36" s="161">
        <v>9460.4</v>
      </c>
      <c r="F36" s="161">
        <v>8918.4</v>
      </c>
      <c r="G36" s="161">
        <v>9392.4</v>
      </c>
      <c r="H36" s="161">
        <v>11145.4</v>
      </c>
      <c r="I36" s="162">
        <v>9235</v>
      </c>
      <c r="J36" s="161">
        <v>9545.2000000000007</v>
      </c>
      <c r="K36" s="161">
        <v>7011.2</v>
      </c>
      <c r="L36" s="161">
        <v>8659.5</v>
      </c>
      <c r="M36" s="161">
        <v>8474.7999999999993</v>
      </c>
      <c r="N36" s="162">
        <v>7269</v>
      </c>
      <c r="O36" s="161">
        <v>8475.7999999999993</v>
      </c>
      <c r="P36" s="161">
        <v>6433.6</v>
      </c>
      <c r="Q36" s="161">
        <v>8572.2000000000007</v>
      </c>
      <c r="R36" s="162">
        <v>9283</v>
      </c>
      <c r="S36" s="162">
        <v>8350</v>
      </c>
      <c r="T36" s="161">
        <v>8534.5</v>
      </c>
      <c r="U36" s="161">
        <v>9606.7000000000007</v>
      </c>
      <c r="V36" s="161">
        <v>10629.5</v>
      </c>
      <c r="W36" s="161">
        <v>10572.2</v>
      </c>
      <c r="X36" s="161">
        <v>8951.5</v>
      </c>
      <c r="Y36" s="161">
        <v>10366.299999999999</v>
      </c>
      <c r="Z36" s="161">
        <v>8908.2999999999993</v>
      </c>
      <c r="AA36" s="161">
        <v>9702.5</v>
      </c>
      <c r="AB36" s="161">
        <v>9146.2000000000007</v>
      </c>
      <c r="AC36" s="161">
        <v>9748.7000000000007</v>
      </c>
    </row>
    <row r="37" spans="2:29" x14ac:dyDescent="0.25">
      <c r="B37" s="160" t="s">
        <v>183</v>
      </c>
      <c r="C37" s="163">
        <v>753.3</v>
      </c>
      <c r="D37" s="163">
        <v>756.1</v>
      </c>
      <c r="E37" s="164">
        <v>760</v>
      </c>
      <c r="F37" s="163">
        <v>865.6</v>
      </c>
      <c r="G37" s="163">
        <v>647.9</v>
      </c>
      <c r="H37" s="163">
        <v>829.4</v>
      </c>
      <c r="I37" s="163">
        <v>793.1</v>
      </c>
      <c r="J37" s="163">
        <v>778.3</v>
      </c>
      <c r="K37" s="163">
        <v>821.9</v>
      </c>
      <c r="L37" s="163">
        <v>793.7</v>
      </c>
      <c r="M37" s="163">
        <v>723.5</v>
      </c>
      <c r="N37" s="163">
        <v>737.7</v>
      </c>
      <c r="O37" s="163">
        <v>773.3</v>
      </c>
      <c r="P37" s="163">
        <v>704.9</v>
      </c>
      <c r="Q37" s="163">
        <v>695.1</v>
      </c>
      <c r="R37" s="163">
        <v>686.5</v>
      </c>
      <c r="S37" s="163">
        <v>802.6</v>
      </c>
      <c r="T37" s="163">
        <v>785.5</v>
      </c>
      <c r="U37" s="163">
        <v>738.6</v>
      </c>
      <c r="V37" s="163">
        <v>865.5</v>
      </c>
      <c r="W37" s="163">
        <v>827.9</v>
      </c>
      <c r="X37" s="163">
        <v>886.8</v>
      </c>
      <c r="Y37" s="163">
        <v>760.2</v>
      </c>
      <c r="Z37" s="163">
        <v>788.4</v>
      </c>
      <c r="AA37" s="163">
        <v>787.8</v>
      </c>
      <c r="AB37" s="163">
        <v>841.9</v>
      </c>
      <c r="AC37" s="164">
        <v>848</v>
      </c>
    </row>
    <row r="38" spans="2:29" x14ac:dyDescent="0.25">
      <c r="B38" s="160" t="s">
        <v>184</v>
      </c>
      <c r="C38" s="161">
        <v>382.4</v>
      </c>
      <c r="D38" s="161">
        <v>440.6</v>
      </c>
      <c r="E38" s="161">
        <v>587.6</v>
      </c>
      <c r="F38" s="161">
        <v>617.6</v>
      </c>
      <c r="G38" s="161">
        <v>632.9</v>
      </c>
      <c r="H38" s="161">
        <v>628.70000000000005</v>
      </c>
      <c r="I38" s="161">
        <v>672.2</v>
      </c>
      <c r="J38" s="161">
        <v>830.6</v>
      </c>
      <c r="K38" s="161">
        <v>1065.5</v>
      </c>
      <c r="L38" s="162">
        <v>1281</v>
      </c>
      <c r="M38" s="161">
        <v>1213.4000000000001</v>
      </c>
      <c r="N38" s="161">
        <v>979.7</v>
      </c>
      <c r="O38" s="161">
        <v>1148.3</v>
      </c>
      <c r="P38" s="161">
        <v>1124.3</v>
      </c>
      <c r="Q38" s="161">
        <v>1362.6</v>
      </c>
      <c r="R38" s="162">
        <v>1845</v>
      </c>
      <c r="S38" s="161">
        <v>1513.6</v>
      </c>
      <c r="T38" s="161">
        <v>1622.5</v>
      </c>
      <c r="U38" s="161">
        <v>1467.7</v>
      </c>
      <c r="V38" s="161">
        <v>1766.7</v>
      </c>
      <c r="W38" s="161">
        <v>1488.2</v>
      </c>
      <c r="X38" s="162">
        <v>1631</v>
      </c>
      <c r="Y38" s="161">
        <v>1708.5</v>
      </c>
      <c r="Z38" s="162">
        <v>1430</v>
      </c>
      <c r="AA38" s="161">
        <v>1836.4</v>
      </c>
      <c r="AB38" s="162">
        <v>1439</v>
      </c>
      <c r="AC38" s="161">
        <v>1428.2</v>
      </c>
    </row>
    <row r="39" spans="2:29" x14ac:dyDescent="0.25">
      <c r="B39" s="160" t="s">
        <v>185</v>
      </c>
      <c r="C39" s="163">
        <v>3834.6</v>
      </c>
      <c r="D39" s="163">
        <v>4159.2</v>
      </c>
      <c r="E39" s="163">
        <v>4079.5</v>
      </c>
      <c r="F39" s="163">
        <v>4076.1</v>
      </c>
      <c r="G39" s="163">
        <v>3938.8</v>
      </c>
      <c r="H39" s="163">
        <v>3905.5</v>
      </c>
      <c r="I39" s="163">
        <v>4081.7</v>
      </c>
      <c r="J39" s="163">
        <v>4165.8999999999996</v>
      </c>
      <c r="K39" s="163">
        <v>4452.8999999999996</v>
      </c>
      <c r="L39" s="163">
        <v>4459.5</v>
      </c>
      <c r="M39" s="163">
        <v>4778.6000000000004</v>
      </c>
      <c r="N39" s="163">
        <v>4704.3999999999996</v>
      </c>
      <c r="O39" s="163">
        <v>4635.7</v>
      </c>
      <c r="P39" s="163">
        <v>4398.6000000000004</v>
      </c>
      <c r="Q39" s="163">
        <v>4410.7</v>
      </c>
      <c r="R39" s="163">
        <v>4661.1000000000004</v>
      </c>
      <c r="S39" s="163">
        <v>4798.5</v>
      </c>
      <c r="T39" s="163">
        <v>4800.7</v>
      </c>
      <c r="U39" s="163">
        <v>4849.5</v>
      </c>
      <c r="V39" s="163">
        <v>4780.8</v>
      </c>
      <c r="W39" s="163">
        <v>5331.5</v>
      </c>
      <c r="X39" s="164">
        <v>5296</v>
      </c>
      <c r="Y39" s="163">
        <v>5229.5</v>
      </c>
      <c r="Z39" s="163">
        <v>5442.2</v>
      </c>
      <c r="AA39" s="163">
        <v>5114.3</v>
      </c>
      <c r="AB39" s="163">
        <v>5030.1000000000004</v>
      </c>
      <c r="AC39" s="163">
        <v>5221.8</v>
      </c>
    </row>
    <row r="40" spans="2:29" x14ac:dyDescent="0.25">
      <c r="B40" s="160" t="s">
        <v>186</v>
      </c>
      <c r="C40" s="162">
        <v>4007</v>
      </c>
      <c r="D40" s="161">
        <v>4175.5</v>
      </c>
      <c r="E40" s="161">
        <v>4343.8</v>
      </c>
      <c r="F40" s="161">
        <v>4477.3999999999996</v>
      </c>
      <c r="G40" s="161">
        <v>4470.2</v>
      </c>
      <c r="H40" s="161">
        <v>4932.2</v>
      </c>
      <c r="I40" s="161">
        <v>4912.7</v>
      </c>
      <c r="J40" s="162">
        <v>5062</v>
      </c>
      <c r="K40" s="161">
        <v>5261.5</v>
      </c>
      <c r="L40" s="161">
        <v>4446.7</v>
      </c>
      <c r="M40" s="161">
        <v>4645.5</v>
      </c>
      <c r="N40" s="161">
        <v>4664.3999999999996</v>
      </c>
      <c r="O40" s="161">
        <v>4886.6000000000004</v>
      </c>
      <c r="P40" s="161">
        <v>4938.3999999999996</v>
      </c>
      <c r="Q40" s="161">
        <v>5261.5</v>
      </c>
      <c r="R40" s="161">
        <v>5790.6</v>
      </c>
      <c r="S40" s="161">
        <v>5987.3</v>
      </c>
      <c r="T40" s="161">
        <v>5969.5</v>
      </c>
      <c r="U40" s="161">
        <v>6189.6</v>
      </c>
      <c r="V40" s="161">
        <v>5428.7</v>
      </c>
      <c r="W40" s="161">
        <v>5865.2</v>
      </c>
      <c r="X40" s="161">
        <v>5719.2</v>
      </c>
      <c r="Y40" s="161">
        <v>5653.7</v>
      </c>
      <c r="Z40" s="161">
        <v>6106.8</v>
      </c>
      <c r="AA40" s="161">
        <v>5748.8</v>
      </c>
      <c r="AB40" s="161">
        <v>5553.3</v>
      </c>
      <c r="AC40" s="161">
        <v>5163.2</v>
      </c>
    </row>
    <row r="41" spans="2:29" x14ac:dyDescent="0.25">
      <c r="B41" s="160" t="s">
        <v>187</v>
      </c>
      <c r="C41" s="163">
        <v>788.6</v>
      </c>
      <c r="D41" s="163">
        <v>772.5</v>
      </c>
      <c r="E41" s="163">
        <v>784.2</v>
      </c>
      <c r="F41" s="163">
        <v>805.8</v>
      </c>
      <c r="G41" s="163">
        <v>779.9</v>
      </c>
      <c r="H41" s="163">
        <v>816.7</v>
      </c>
      <c r="I41" s="163">
        <v>827.3</v>
      </c>
      <c r="J41" s="163">
        <v>809.5</v>
      </c>
      <c r="K41" s="163">
        <v>807.8</v>
      </c>
      <c r="L41" s="163">
        <v>810.3</v>
      </c>
      <c r="M41" s="163">
        <v>801.8</v>
      </c>
      <c r="N41" s="164">
        <v>729</v>
      </c>
      <c r="O41" s="163">
        <v>722.6</v>
      </c>
      <c r="P41" s="163">
        <v>782.4</v>
      </c>
      <c r="Q41" s="163">
        <v>795.7</v>
      </c>
      <c r="R41" s="163">
        <v>757.7</v>
      </c>
      <c r="S41" s="163">
        <v>806.2</v>
      </c>
      <c r="T41" s="164">
        <v>785</v>
      </c>
      <c r="U41" s="163">
        <v>795.6</v>
      </c>
      <c r="V41" s="163">
        <v>891.4</v>
      </c>
      <c r="W41" s="163">
        <v>922.3</v>
      </c>
      <c r="X41" s="163">
        <v>925.1</v>
      </c>
      <c r="Y41" s="163">
        <v>944.1</v>
      </c>
      <c r="Z41" s="163">
        <v>981.5</v>
      </c>
      <c r="AA41" s="163">
        <v>1006.4</v>
      </c>
      <c r="AB41" s="163">
        <v>855.4</v>
      </c>
      <c r="AC41" s="163">
        <v>844.8</v>
      </c>
    </row>
    <row r="42" spans="2:29" x14ac:dyDescent="0.25">
      <c r="B42" s="160" t="s">
        <v>188</v>
      </c>
      <c r="C42" s="161">
        <v>3600.1</v>
      </c>
      <c r="D42" s="161">
        <v>3424.7</v>
      </c>
      <c r="E42" s="161">
        <v>3322.5</v>
      </c>
      <c r="F42" s="161">
        <v>3582.8</v>
      </c>
      <c r="G42" s="161">
        <v>3494.8</v>
      </c>
      <c r="H42" s="161">
        <v>3926.7</v>
      </c>
      <c r="I42" s="161">
        <v>4048.1</v>
      </c>
      <c r="J42" s="161">
        <v>4197.3999999999996</v>
      </c>
      <c r="K42" s="161">
        <v>4489.8</v>
      </c>
      <c r="L42" s="161">
        <v>4684.3999999999996</v>
      </c>
      <c r="M42" s="162">
        <v>4747</v>
      </c>
      <c r="N42" s="161">
        <v>5242.3</v>
      </c>
      <c r="O42" s="161">
        <v>5439.4</v>
      </c>
      <c r="P42" s="161">
        <v>5673.1</v>
      </c>
      <c r="Q42" s="161">
        <v>5340.7</v>
      </c>
      <c r="R42" s="161">
        <v>5782.7</v>
      </c>
      <c r="S42" s="161">
        <v>5424.1</v>
      </c>
      <c r="T42" s="161">
        <v>5076.8999999999996</v>
      </c>
      <c r="U42" s="161">
        <v>5289.7</v>
      </c>
      <c r="V42" s="162">
        <v>5200</v>
      </c>
      <c r="W42" s="161">
        <v>5238.1000000000004</v>
      </c>
      <c r="X42" s="161">
        <v>5597.4</v>
      </c>
      <c r="Y42" s="162">
        <v>6051</v>
      </c>
      <c r="Z42" s="162">
        <v>6437</v>
      </c>
      <c r="AA42" s="161">
        <v>5219.7</v>
      </c>
      <c r="AB42" s="161">
        <v>5296.5</v>
      </c>
      <c r="AC42" s="161">
        <v>5542.2</v>
      </c>
    </row>
    <row r="43" spans="2:29" x14ac:dyDescent="0.25">
      <c r="B43" s="160" t="s">
        <v>189</v>
      </c>
      <c r="C43" s="163">
        <v>4670.5</v>
      </c>
      <c r="D43" s="163">
        <v>4777.6000000000004</v>
      </c>
      <c r="E43" s="163">
        <v>4404.5</v>
      </c>
      <c r="F43" s="164">
        <v>4524</v>
      </c>
      <c r="G43" s="164">
        <v>3849</v>
      </c>
      <c r="H43" s="163">
        <v>4534.2</v>
      </c>
      <c r="I43" s="163">
        <v>4369.1000000000004</v>
      </c>
      <c r="J43" s="163">
        <v>4180.1000000000004</v>
      </c>
      <c r="K43" s="164">
        <v>4467</v>
      </c>
      <c r="L43" s="164">
        <v>4467</v>
      </c>
      <c r="M43" s="163">
        <v>4701.1000000000004</v>
      </c>
      <c r="N43" s="163">
        <v>4547.3</v>
      </c>
      <c r="O43" s="163">
        <v>5008.3</v>
      </c>
      <c r="P43" s="163">
        <v>4832.3</v>
      </c>
      <c r="Q43" s="163">
        <v>4522.5</v>
      </c>
      <c r="R43" s="163">
        <v>5014.5</v>
      </c>
      <c r="S43" s="163">
        <v>4496.6000000000004</v>
      </c>
      <c r="T43" s="164">
        <v>4591</v>
      </c>
      <c r="U43" s="163">
        <v>4519.3999999999996</v>
      </c>
      <c r="V43" s="163">
        <v>4800.3999999999996</v>
      </c>
      <c r="W43" s="163">
        <v>4670.5</v>
      </c>
      <c r="X43" s="163">
        <v>4618.8999999999996</v>
      </c>
      <c r="Y43" s="164">
        <v>4333</v>
      </c>
      <c r="Z43" s="163">
        <v>4816.8999999999996</v>
      </c>
      <c r="AA43" s="163">
        <v>4841.2</v>
      </c>
      <c r="AB43" s="163">
        <v>4737.8</v>
      </c>
      <c r="AC43" s="163">
        <v>4953.8</v>
      </c>
    </row>
    <row r="45" spans="2:29" x14ac:dyDescent="0.25">
      <c r="B45" s="1" t="s">
        <v>190</v>
      </c>
    </row>
    <row r="46" spans="2:29" x14ac:dyDescent="0.25">
      <c r="B46" s="1" t="s">
        <v>132</v>
      </c>
      <c r="C46" s="3" t="s">
        <v>191</v>
      </c>
    </row>
    <row r="47" spans="2:29" x14ac:dyDescent="0.25">
      <c r="B47" s="3" t="s">
        <v>192</v>
      </c>
    </row>
    <row r="48" spans="2:29" x14ac:dyDescent="0.25">
      <c r="B48" s="3" t="s">
        <v>127</v>
      </c>
      <c r="C48" s="1" t="s">
        <v>193</v>
      </c>
    </row>
    <row r="49" spans="2:30" x14ac:dyDescent="0.25">
      <c r="B49" s="3" t="s">
        <v>151</v>
      </c>
      <c r="C49" s="3" t="s">
        <v>194</v>
      </c>
    </row>
    <row r="51" spans="2:30" x14ac:dyDescent="0.25">
      <c r="B51" s="1" t="s">
        <v>153</v>
      </c>
      <c r="D51" s="3" t="s">
        <v>154</v>
      </c>
    </row>
    <row r="52" spans="2:30" x14ac:dyDescent="0.25">
      <c r="B52" s="1" t="s">
        <v>155</v>
      </c>
      <c r="D52" s="3" t="s">
        <v>195</v>
      </c>
    </row>
    <row r="53" spans="2:30" x14ac:dyDescent="0.25">
      <c r="B53" s="1" t="s">
        <v>157</v>
      </c>
      <c r="D53" s="3" t="s">
        <v>209</v>
      </c>
    </row>
    <row r="54" spans="2:30" x14ac:dyDescent="0.25">
      <c r="B54" s="1" t="s">
        <v>159</v>
      </c>
      <c r="D54" s="167" t="s">
        <v>210</v>
      </c>
    </row>
    <row r="56" spans="2:30" x14ac:dyDescent="0.25">
      <c r="B56" s="157" t="s">
        <v>129</v>
      </c>
      <c r="C56" s="158" t="s">
        <v>101</v>
      </c>
      <c r="D56" s="158" t="s">
        <v>102</v>
      </c>
      <c r="E56" s="158" t="s">
        <v>103</v>
      </c>
      <c r="F56" s="158" t="s">
        <v>104</v>
      </c>
      <c r="G56" s="158" t="s">
        <v>105</v>
      </c>
      <c r="H56" s="158" t="s">
        <v>106</v>
      </c>
      <c r="I56" s="158" t="s">
        <v>107</v>
      </c>
      <c r="J56" s="158" t="s">
        <v>108</v>
      </c>
      <c r="K56" s="158" t="s">
        <v>109</v>
      </c>
      <c r="L56" s="158" t="s">
        <v>110</v>
      </c>
      <c r="M56" s="158" t="s">
        <v>111</v>
      </c>
      <c r="N56" s="158" t="s">
        <v>112</v>
      </c>
      <c r="O56" s="158" t="s">
        <v>113</v>
      </c>
      <c r="P56" s="158" t="s">
        <v>114</v>
      </c>
      <c r="Q56" s="158" t="s">
        <v>115</v>
      </c>
      <c r="R56" s="158" t="s">
        <v>116</v>
      </c>
      <c r="S56" s="158" t="s">
        <v>117</v>
      </c>
      <c r="T56" s="158" t="s">
        <v>118</v>
      </c>
      <c r="U56" s="158" t="s">
        <v>119</v>
      </c>
      <c r="V56" s="158" t="s">
        <v>120</v>
      </c>
      <c r="W56" s="158" t="s">
        <v>121</v>
      </c>
      <c r="X56" s="158" t="s">
        <v>122</v>
      </c>
      <c r="Y56" s="158" t="s">
        <v>123</v>
      </c>
      <c r="Z56" s="158" t="s">
        <v>124</v>
      </c>
      <c r="AA56" s="158" t="s">
        <v>125</v>
      </c>
      <c r="AB56" s="158" t="s">
        <v>196</v>
      </c>
      <c r="AC56" s="158" t="s">
        <v>200</v>
      </c>
    </row>
    <row r="57" spans="2:30" x14ac:dyDescent="0.25">
      <c r="B57" s="159" t="s">
        <v>130</v>
      </c>
      <c r="C57" s="146" t="s">
        <v>131</v>
      </c>
      <c r="D57" s="146" t="s">
        <v>131</v>
      </c>
      <c r="E57" s="146" t="s">
        <v>131</v>
      </c>
      <c r="F57" s="146" t="s">
        <v>131</v>
      </c>
      <c r="G57" s="146" t="s">
        <v>131</v>
      </c>
      <c r="H57" s="146" t="s">
        <v>131</v>
      </c>
      <c r="I57" s="146" t="s">
        <v>131</v>
      </c>
      <c r="J57" s="146" t="s">
        <v>131</v>
      </c>
      <c r="K57" s="146" t="s">
        <v>131</v>
      </c>
      <c r="L57" s="146" t="s">
        <v>131</v>
      </c>
      <c r="M57" s="146" t="s">
        <v>131</v>
      </c>
      <c r="N57" s="146" t="s">
        <v>131</v>
      </c>
      <c r="O57" s="146" t="s">
        <v>131</v>
      </c>
      <c r="P57" s="146" t="s">
        <v>131</v>
      </c>
      <c r="Q57" s="146" t="s">
        <v>131</v>
      </c>
      <c r="R57" s="146" t="s">
        <v>131</v>
      </c>
      <c r="S57" s="146" t="s">
        <v>131</v>
      </c>
      <c r="T57" s="146" t="s">
        <v>131</v>
      </c>
      <c r="U57" s="146" t="s">
        <v>131</v>
      </c>
      <c r="V57" s="146" t="s">
        <v>131</v>
      </c>
      <c r="W57" s="146" t="s">
        <v>131</v>
      </c>
      <c r="X57" s="146" t="s">
        <v>131</v>
      </c>
      <c r="Y57" s="146" t="s">
        <v>131</v>
      </c>
      <c r="Z57" s="146" t="s">
        <v>131</v>
      </c>
      <c r="AA57" s="146" t="s">
        <v>131</v>
      </c>
      <c r="AB57" s="146" t="s">
        <v>131</v>
      </c>
      <c r="AC57" s="146" t="s">
        <v>131</v>
      </c>
      <c r="AD57" s="146" t="s">
        <v>131</v>
      </c>
    </row>
    <row r="58" spans="2:30" x14ac:dyDescent="0.25">
      <c r="B58" s="160" t="s">
        <v>42</v>
      </c>
      <c r="C58" s="166">
        <v>32551004</v>
      </c>
      <c r="D58" s="166">
        <v>31390809</v>
      </c>
      <c r="E58" s="166">
        <v>30738058</v>
      </c>
      <c r="F58" s="166">
        <v>27863904</v>
      </c>
      <c r="G58" s="166">
        <v>27056737</v>
      </c>
      <c r="H58" s="166">
        <v>25763626</v>
      </c>
      <c r="I58" s="166">
        <v>25423911</v>
      </c>
      <c r="J58" s="166">
        <v>24546791</v>
      </c>
      <c r="K58" s="166">
        <v>23863032</v>
      </c>
      <c r="L58" s="166">
        <v>23224684</v>
      </c>
      <c r="M58" s="166">
        <v>22565839</v>
      </c>
      <c r="N58" s="166">
        <v>22099741</v>
      </c>
      <c r="O58" s="166">
        <v>21433075</v>
      </c>
      <c r="P58" s="166">
        <v>21104408</v>
      </c>
      <c r="Q58" s="166">
        <v>20747585</v>
      </c>
      <c r="R58" s="166">
        <v>20480261</v>
      </c>
      <c r="S58" s="166">
        <v>19844472</v>
      </c>
      <c r="T58" s="166">
        <v>19220776</v>
      </c>
      <c r="U58" s="166">
        <v>18990946</v>
      </c>
      <c r="V58" s="166">
        <v>18609884</v>
      </c>
      <c r="W58" s="166">
        <v>17844708</v>
      </c>
      <c r="X58" s="166">
        <v>17452339</v>
      </c>
      <c r="Y58" s="166">
        <v>17835712</v>
      </c>
      <c r="Z58" s="166">
        <v>17623687</v>
      </c>
      <c r="AA58" s="166">
        <v>17252448</v>
      </c>
      <c r="AB58" s="166">
        <v>16449211</v>
      </c>
      <c r="AC58" s="166">
        <v>15609621</v>
      </c>
      <c r="AD58" s="65" t="s">
        <v>132</v>
      </c>
    </row>
    <row r="59" spans="2:30" x14ac:dyDescent="0.25">
      <c r="B59" s="160" t="s">
        <v>202</v>
      </c>
      <c r="C59" s="165">
        <v>16090885</v>
      </c>
      <c r="D59" s="165">
        <v>15722620</v>
      </c>
      <c r="E59" s="165">
        <v>15368403</v>
      </c>
      <c r="F59" s="165">
        <v>14999747</v>
      </c>
      <c r="G59" s="165">
        <v>14714167</v>
      </c>
      <c r="H59" s="165">
        <v>14312764</v>
      </c>
      <c r="I59" s="165">
        <v>14021645</v>
      </c>
      <c r="J59" s="165">
        <v>13792427</v>
      </c>
      <c r="K59" s="165">
        <v>13404391</v>
      </c>
      <c r="L59" s="165">
        <v>12978626</v>
      </c>
      <c r="M59" s="165">
        <v>12731818</v>
      </c>
      <c r="N59" s="165">
        <v>12460367</v>
      </c>
      <c r="O59" s="165">
        <v>12226064</v>
      </c>
      <c r="P59" s="165">
        <v>11905780</v>
      </c>
      <c r="Q59" s="165">
        <v>11770880</v>
      </c>
      <c r="R59" s="165">
        <v>11664296</v>
      </c>
      <c r="S59" s="165">
        <v>11474664</v>
      </c>
      <c r="T59" s="165">
        <v>11442316</v>
      </c>
      <c r="U59" s="165">
        <v>11421665</v>
      </c>
      <c r="V59" s="165">
        <v>11326704</v>
      </c>
      <c r="W59" s="165">
        <v>10914271</v>
      </c>
      <c r="X59" s="165">
        <v>10627565</v>
      </c>
      <c r="Y59" s="165">
        <v>10753180</v>
      </c>
      <c r="Z59" s="165">
        <v>10619975</v>
      </c>
      <c r="AA59" s="165">
        <v>10453685</v>
      </c>
      <c r="AB59" s="165">
        <v>10354185</v>
      </c>
      <c r="AC59" s="165">
        <v>10101552</v>
      </c>
      <c r="AD59" s="64" t="s">
        <v>132</v>
      </c>
    </row>
    <row r="60" spans="2:30" x14ac:dyDescent="0.25">
      <c r="B60" s="160" t="s">
        <v>44</v>
      </c>
      <c r="C60" s="166">
        <v>149842</v>
      </c>
      <c r="D60" s="166">
        <v>147086</v>
      </c>
      <c r="E60" s="166">
        <v>138591</v>
      </c>
      <c r="F60" s="166">
        <v>146883</v>
      </c>
      <c r="G60" s="166">
        <v>142865</v>
      </c>
      <c r="H60" s="166">
        <v>142040</v>
      </c>
      <c r="I60" s="166">
        <v>142497</v>
      </c>
      <c r="J60" s="166">
        <v>149123</v>
      </c>
      <c r="K60" s="166">
        <v>145922</v>
      </c>
      <c r="L60" s="166">
        <v>138806</v>
      </c>
      <c r="M60" s="166">
        <v>143176</v>
      </c>
      <c r="N60" s="166">
        <v>144216</v>
      </c>
      <c r="O60" s="166">
        <v>145406</v>
      </c>
      <c r="P60" s="166">
        <v>136503</v>
      </c>
      <c r="Q60" s="166">
        <v>137549</v>
      </c>
      <c r="R60" s="166">
        <v>141150</v>
      </c>
      <c r="S60" s="166">
        <v>142077</v>
      </c>
      <c r="T60" s="166">
        <v>148117</v>
      </c>
      <c r="U60" s="166">
        <v>149450</v>
      </c>
      <c r="V60" s="166">
        <v>151377</v>
      </c>
      <c r="W60" s="166">
        <v>152917</v>
      </c>
      <c r="X60" s="166">
        <v>154819</v>
      </c>
      <c r="Y60" s="166">
        <v>153845</v>
      </c>
      <c r="Z60" s="166">
        <v>152472</v>
      </c>
      <c r="AA60" s="166">
        <v>145044</v>
      </c>
      <c r="AB60" s="166">
        <v>145524</v>
      </c>
      <c r="AC60" s="166" t="s">
        <v>132</v>
      </c>
      <c r="AD60" s="65" t="s">
        <v>132</v>
      </c>
    </row>
    <row r="61" spans="2:30" x14ac:dyDescent="0.25">
      <c r="B61" s="160" t="s">
        <v>45</v>
      </c>
      <c r="C61" s="165">
        <v>1170832</v>
      </c>
      <c r="D61" s="165">
        <v>1121010</v>
      </c>
      <c r="E61" s="165">
        <v>1086020</v>
      </c>
      <c r="F61" s="165">
        <v>1087824</v>
      </c>
      <c r="G61" s="165">
        <v>1114161</v>
      </c>
      <c r="H61" s="165">
        <v>1129436</v>
      </c>
      <c r="I61" s="165">
        <v>1112796</v>
      </c>
      <c r="J61" s="165">
        <v>1097463</v>
      </c>
      <c r="K61" s="165">
        <v>1084380</v>
      </c>
      <c r="L61" s="165">
        <v>1101162</v>
      </c>
      <c r="M61" s="165">
        <v>1101356</v>
      </c>
      <c r="N61" s="165">
        <v>1062482</v>
      </c>
      <c r="O61" s="165">
        <v>1030625</v>
      </c>
      <c r="P61" s="165">
        <v>966622</v>
      </c>
      <c r="Q61" s="165">
        <v>978677</v>
      </c>
      <c r="R61" s="165">
        <v>993181</v>
      </c>
      <c r="S61" s="165">
        <v>965831</v>
      </c>
      <c r="T61" s="165">
        <v>930491</v>
      </c>
      <c r="U61" s="165">
        <v>988592</v>
      </c>
      <c r="V61" s="165">
        <v>925656</v>
      </c>
      <c r="W61" s="165">
        <v>830766</v>
      </c>
      <c r="X61" s="165">
        <v>835149</v>
      </c>
      <c r="Y61" s="165">
        <v>783686</v>
      </c>
      <c r="Z61" s="165">
        <v>753642</v>
      </c>
      <c r="AA61" s="165">
        <v>727019</v>
      </c>
      <c r="AB61" s="165">
        <v>683240</v>
      </c>
      <c r="AC61" s="165">
        <v>651732</v>
      </c>
      <c r="AD61" s="64" t="s">
        <v>132</v>
      </c>
    </row>
    <row r="62" spans="2:30" x14ac:dyDescent="0.25">
      <c r="B62" s="160" t="s">
        <v>46</v>
      </c>
      <c r="C62" s="166">
        <v>462796</v>
      </c>
      <c r="D62" s="166">
        <v>464549</v>
      </c>
      <c r="E62" s="166">
        <v>441339</v>
      </c>
      <c r="F62" s="166">
        <v>372004</v>
      </c>
      <c r="G62" s="166">
        <v>362085</v>
      </c>
      <c r="H62" s="166">
        <v>363894</v>
      </c>
      <c r="I62" s="166">
        <v>349631</v>
      </c>
      <c r="J62" s="166">
        <v>335725</v>
      </c>
      <c r="K62" s="166">
        <v>333142</v>
      </c>
      <c r="L62" s="166">
        <v>332274</v>
      </c>
      <c r="M62" s="166">
        <v>325802</v>
      </c>
      <c r="N62" s="166">
        <v>305682</v>
      </c>
      <c r="O62" s="166">
        <v>326194</v>
      </c>
      <c r="P62" s="166">
        <v>315195</v>
      </c>
      <c r="Q62" s="166">
        <v>324879</v>
      </c>
      <c r="R62" s="166">
        <v>323416</v>
      </c>
      <c r="S62" s="166">
        <v>317333</v>
      </c>
      <c r="T62" s="166">
        <v>315440</v>
      </c>
      <c r="U62" s="166">
        <v>319808</v>
      </c>
      <c r="V62" s="166">
        <v>326152</v>
      </c>
      <c r="W62" s="166">
        <v>304896</v>
      </c>
      <c r="X62" s="166">
        <v>287753</v>
      </c>
      <c r="Y62" s="166">
        <v>293729</v>
      </c>
      <c r="Z62" s="166">
        <v>304948</v>
      </c>
      <c r="AA62" s="166">
        <v>298934</v>
      </c>
      <c r="AB62" s="166">
        <v>302779</v>
      </c>
      <c r="AC62" s="166">
        <v>307327</v>
      </c>
      <c r="AD62" s="65" t="s">
        <v>132</v>
      </c>
    </row>
    <row r="63" spans="2:30" x14ac:dyDescent="0.25">
      <c r="B63" s="160" t="s">
        <v>47</v>
      </c>
      <c r="C63" s="165">
        <v>166113</v>
      </c>
      <c r="D63" s="165">
        <v>163188</v>
      </c>
      <c r="E63" s="165">
        <v>159478</v>
      </c>
      <c r="F63" s="165">
        <v>159848</v>
      </c>
      <c r="G63" s="165">
        <v>147936</v>
      </c>
      <c r="H63" s="165">
        <v>146395</v>
      </c>
      <c r="I63" s="165">
        <v>137980</v>
      </c>
      <c r="J63" s="165">
        <v>129466</v>
      </c>
      <c r="K63" s="165">
        <v>127257</v>
      </c>
      <c r="L63" s="165">
        <v>121149</v>
      </c>
      <c r="M63" s="165">
        <v>112506</v>
      </c>
      <c r="N63" s="165">
        <v>109963</v>
      </c>
      <c r="O63" s="165">
        <v>108182</v>
      </c>
      <c r="P63" s="165">
        <v>106321</v>
      </c>
      <c r="Q63" s="165">
        <v>105051</v>
      </c>
      <c r="R63" s="165">
        <v>106280</v>
      </c>
      <c r="S63" s="165">
        <v>107855</v>
      </c>
      <c r="T63" s="165">
        <v>101836</v>
      </c>
      <c r="U63" s="165">
        <v>102730</v>
      </c>
      <c r="V63" s="165">
        <v>100026</v>
      </c>
      <c r="W63" s="165">
        <v>94749</v>
      </c>
      <c r="X63" s="165">
        <v>95208</v>
      </c>
      <c r="Y63" s="165">
        <v>97298</v>
      </c>
      <c r="Z63" s="165">
        <v>94540</v>
      </c>
      <c r="AA63" s="165">
        <v>95342</v>
      </c>
      <c r="AB63" s="165">
        <v>94263</v>
      </c>
      <c r="AC63" s="165">
        <v>94043</v>
      </c>
      <c r="AD63" s="64" t="s">
        <v>132</v>
      </c>
    </row>
    <row r="64" spans="2:30" x14ac:dyDescent="0.25">
      <c r="B64" s="160" t="s">
        <v>48</v>
      </c>
      <c r="C64" s="166">
        <v>1613972</v>
      </c>
      <c r="D64" s="166">
        <v>1575300</v>
      </c>
      <c r="E64" s="166">
        <v>1489480</v>
      </c>
      <c r="F64" s="166">
        <v>1436177</v>
      </c>
      <c r="G64" s="166">
        <v>1391418</v>
      </c>
      <c r="H64" s="166">
        <v>1357841</v>
      </c>
      <c r="I64" s="166">
        <v>1308210</v>
      </c>
      <c r="J64" s="166">
        <v>1277340</v>
      </c>
      <c r="K64" s="166">
        <v>1280197</v>
      </c>
      <c r="L64" s="166">
        <v>1265949</v>
      </c>
      <c r="M64" s="166">
        <v>1242690</v>
      </c>
      <c r="N64" s="166">
        <v>1225437</v>
      </c>
      <c r="O64" s="166">
        <v>1226214</v>
      </c>
      <c r="P64" s="166">
        <v>1199660</v>
      </c>
      <c r="Q64" s="166">
        <v>1169964</v>
      </c>
      <c r="R64" s="166">
        <v>1144881</v>
      </c>
      <c r="S64" s="166">
        <v>1127356</v>
      </c>
      <c r="T64" s="166">
        <v>1103561</v>
      </c>
      <c r="U64" s="166">
        <v>1060775</v>
      </c>
      <c r="V64" s="166">
        <v>1047303</v>
      </c>
      <c r="W64" s="166">
        <v>1016062</v>
      </c>
      <c r="X64" s="166">
        <v>971364</v>
      </c>
      <c r="Y64" s="166">
        <v>980111</v>
      </c>
      <c r="Z64" s="166">
        <v>969462</v>
      </c>
      <c r="AA64" s="166">
        <v>951254</v>
      </c>
      <c r="AB64" s="166">
        <v>937659</v>
      </c>
      <c r="AC64" s="166">
        <v>925794</v>
      </c>
      <c r="AD64" s="65">
        <v>3999210</v>
      </c>
    </row>
    <row r="65" spans="2:30" x14ac:dyDescent="0.25">
      <c r="B65" s="160" t="s">
        <v>49</v>
      </c>
      <c r="C65" s="165">
        <v>107139</v>
      </c>
      <c r="D65" s="165">
        <v>90611</v>
      </c>
      <c r="E65" s="165">
        <v>86868</v>
      </c>
      <c r="F65" s="165">
        <v>87422</v>
      </c>
      <c r="G65" s="165">
        <v>80981</v>
      </c>
      <c r="H65" s="165">
        <v>75936</v>
      </c>
      <c r="I65" s="165">
        <v>66976</v>
      </c>
      <c r="J65" s="165">
        <v>65268</v>
      </c>
      <c r="K65" s="165">
        <v>62548</v>
      </c>
      <c r="L65" s="165">
        <v>51759</v>
      </c>
      <c r="M65" s="165">
        <v>45085</v>
      </c>
      <c r="N65" s="165">
        <v>47802</v>
      </c>
      <c r="O65" s="165">
        <v>53877</v>
      </c>
      <c r="P65" s="165">
        <v>53799</v>
      </c>
      <c r="Q65" s="165">
        <v>49708</v>
      </c>
      <c r="R65" s="165">
        <v>45178</v>
      </c>
      <c r="S65" s="165">
        <v>47958</v>
      </c>
      <c r="T65" s="165">
        <v>49793</v>
      </c>
      <c r="U65" s="165">
        <v>44845</v>
      </c>
      <c r="V65" s="165">
        <v>44538</v>
      </c>
      <c r="W65" s="165">
        <v>41611</v>
      </c>
      <c r="X65" s="165">
        <v>36562</v>
      </c>
      <c r="Y65" s="165">
        <v>30863</v>
      </c>
      <c r="Z65" s="165">
        <v>31074</v>
      </c>
      <c r="AA65" s="165">
        <v>31750</v>
      </c>
      <c r="AB65" s="165">
        <v>37651</v>
      </c>
      <c r="AC65" s="165">
        <v>33629</v>
      </c>
      <c r="AD65" s="64" t="s">
        <v>132</v>
      </c>
    </row>
    <row r="66" spans="2:30" x14ac:dyDescent="0.25">
      <c r="B66" s="160" t="s">
        <v>50</v>
      </c>
      <c r="C66" s="166">
        <v>399248</v>
      </c>
      <c r="D66" s="166">
        <v>366864</v>
      </c>
      <c r="E66" s="166">
        <v>348332</v>
      </c>
      <c r="F66" s="166">
        <v>333568</v>
      </c>
      <c r="G66" s="166">
        <v>318840</v>
      </c>
      <c r="H66" s="166">
        <v>319605</v>
      </c>
      <c r="I66" s="166">
        <v>315123</v>
      </c>
      <c r="J66" s="166">
        <v>311927</v>
      </c>
      <c r="K66" s="166">
        <v>305884</v>
      </c>
      <c r="L66" s="166">
        <v>306269</v>
      </c>
      <c r="M66" s="166">
        <v>287436</v>
      </c>
      <c r="N66" s="166">
        <v>283598</v>
      </c>
      <c r="O66" s="166">
        <v>275797</v>
      </c>
      <c r="P66" s="166">
        <v>274659</v>
      </c>
      <c r="Q66" s="166">
        <v>288016</v>
      </c>
      <c r="R66" s="166">
        <v>279834</v>
      </c>
      <c r="S66" s="166">
        <v>286131</v>
      </c>
      <c r="T66" s="166">
        <v>294463</v>
      </c>
      <c r="U66" s="166">
        <v>291544</v>
      </c>
      <c r="V66" s="166">
        <v>285286</v>
      </c>
      <c r="W66" s="166">
        <v>277668</v>
      </c>
      <c r="X66" s="166">
        <v>263683</v>
      </c>
      <c r="Y66" s="166">
        <v>271640</v>
      </c>
      <c r="Z66" s="166">
        <v>262000</v>
      </c>
      <c r="AA66" s="166">
        <v>262382</v>
      </c>
      <c r="AB66" s="166">
        <v>264238</v>
      </c>
      <c r="AC66" s="166">
        <v>266090</v>
      </c>
      <c r="AD66" s="65" t="s">
        <v>132</v>
      </c>
    </row>
    <row r="67" spans="2:30" x14ac:dyDescent="0.25">
      <c r="B67" s="160" t="s">
        <v>51</v>
      </c>
      <c r="C67" s="165">
        <v>1681933</v>
      </c>
      <c r="D67" s="165">
        <v>1612406</v>
      </c>
      <c r="E67" s="165">
        <v>1497118</v>
      </c>
      <c r="F67" s="165">
        <v>1472586</v>
      </c>
      <c r="G67" s="165">
        <v>1434410</v>
      </c>
      <c r="H67" s="165">
        <v>1273476</v>
      </c>
      <c r="I67" s="165">
        <v>1286938</v>
      </c>
      <c r="J67" s="165">
        <v>1287046</v>
      </c>
      <c r="K67" s="165">
        <v>1229375</v>
      </c>
      <c r="L67" s="165">
        <v>1176717</v>
      </c>
      <c r="M67" s="165">
        <v>1203870</v>
      </c>
      <c r="N67" s="165">
        <v>1187842</v>
      </c>
      <c r="O67" s="165">
        <v>1175813</v>
      </c>
      <c r="P67" s="165">
        <v>1258211</v>
      </c>
      <c r="Q67" s="165">
        <v>1317532</v>
      </c>
      <c r="R67" s="165">
        <v>1285111</v>
      </c>
      <c r="S67" s="165">
        <v>1163589</v>
      </c>
      <c r="T67" s="165">
        <v>1158644</v>
      </c>
      <c r="U67" s="165">
        <v>1202252</v>
      </c>
      <c r="V67" s="165">
        <v>1202158</v>
      </c>
      <c r="W67" s="165">
        <v>1070516</v>
      </c>
      <c r="X67" s="165">
        <v>1071808</v>
      </c>
      <c r="Y67" s="165">
        <v>1164126</v>
      </c>
      <c r="Z67" s="165">
        <v>1191382</v>
      </c>
      <c r="AA67" s="165">
        <v>1161920</v>
      </c>
      <c r="AB67" s="165">
        <v>1215860</v>
      </c>
      <c r="AC67" s="165">
        <v>1083835</v>
      </c>
      <c r="AD67" s="64" t="s">
        <v>132</v>
      </c>
    </row>
    <row r="68" spans="2:30" x14ac:dyDescent="0.25">
      <c r="B68" s="160" t="s">
        <v>52</v>
      </c>
      <c r="C68" s="166">
        <v>2034723</v>
      </c>
      <c r="D68" s="166">
        <v>1992409</v>
      </c>
      <c r="E68" s="166">
        <v>2007718</v>
      </c>
      <c r="F68" s="166">
        <v>1982136</v>
      </c>
      <c r="G68" s="166">
        <v>1942432</v>
      </c>
      <c r="H68" s="166">
        <v>1888725</v>
      </c>
      <c r="I68" s="166">
        <v>1831585</v>
      </c>
      <c r="J68" s="166">
        <v>1732928</v>
      </c>
      <c r="K68" s="166">
        <v>1689664</v>
      </c>
      <c r="L68" s="166">
        <v>1626880</v>
      </c>
      <c r="M68" s="166">
        <v>1555916</v>
      </c>
      <c r="N68" s="166">
        <v>1551831</v>
      </c>
      <c r="O68" s="166">
        <v>1532619</v>
      </c>
      <c r="P68" s="166">
        <v>1494593</v>
      </c>
      <c r="Q68" s="166">
        <v>1468367</v>
      </c>
      <c r="R68" s="166">
        <v>1468763</v>
      </c>
      <c r="S68" s="166">
        <v>1467630</v>
      </c>
      <c r="T68" s="166">
        <v>1527666</v>
      </c>
      <c r="U68" s="166">
        <v>1562339</v>
      </c>
      <c r="V68" s="166">
        <v>1542424</v>
      </c>
      <c r="W68" s="166">
        <v>1506694</v>
      </c>
      <c r="X68" s="166">
        <v>1461849</v>
      </c>
      <c r="Y68" s="166">
        <v>1515257</v>
      </c>
      <c r="Z68" s="166">
        <v>1478600</v>
      </c>
      <c r="AA68" s="166">
        <v>1447339</v>
      </c>
      <c r="AB68" s="166">
        <v>1404833</v>
      </c>
      <c r="AC68" s="166">
        <v>1411591</v>
      </c>
      <c r="AD68" s="65" t="s">
        <v>132</v>
      </c>
    </row>
    <row r="69" spans="2:30" x14ac:dyDescent="0.25">
      <c r="B69" s="160" t="s">
        <v>53</v>
      </c>
      <c r="C69" s="165">
        <v>2159714</v>
      </c>
      <c r="D69" s="165">
        <v>2207802</v>
      </c>
      <c r="E69" s="165">
        <v>2151837</v>
      </c>
      <c r="F69" s="165">
        <v>2035136</v>
      </c>
      <c r="G69" s="165">
        <v>2015997</v>
      </c>
      <c r="H69" s="165">
        <v>2001561</v>
      </c>
      <c r="I69" s="165">
        <v>1984228</v>
      </c>
      <c r="J69" s="165">
        <v>1964584</v>
      </c>
      <c r="K69" s="165">
        <v>1910292</v>
      </c>
      <c r="L69" s="165">
        <v>1812756</v>
      </c>
      <c r="M69" s="165">
        <v>1787043</v>
      </c>
      <c r="N69" s="165">
        <v>1756774</v>
      </c>
      <c r="O69" s="165">
        <v>1716207</v>
      </c>
      <c r="P69" s="165">
        <v>1706963</v>
      </c>
      <c r="Q69" s="165">
        <v>1682531</v>
      </c>
      <c r="R69" s="165">
        <v>1651928</v>
      </c>
      <c r="S69" s="165">
        <v>1622044</v>
      </c>
      <c r="T69" s="165">
        <v>1610016</v>
      </c>
      <c r="U69" s="165">
        <v>1578557</v>
      </c>
      <c r="V69" s="165">
        <v>1570170</v>
      </c>
      <c r="W69" s="165">
        <v>1541248</v>
      </c>
      <c r="X69" s="165">
        <v>1479761</v>
      </c>
      <c r="Y69" s="165">
        <v>1465276</v>
      </c>
      <c r="Z69" s="165">
        <v>1450151</v>
      </c>
      <c r="AA69" s="165">
        <v>1448622</v>
      </c>
      <c r="AB69" s="165">
        <v>1439896</v>
      </c>
      <c r="AC69" s="165">
        <v>1403704</v>
      </c>
      <c r="AD69" s="64" t="s">
        <v>132</v>
      </c>
    </row>
    <row r="70" spans="2:30" x14ac:dyDescent="0.25">
      <c r="B70" s="160" t="s">
        <v>54</v>
      </c>
      <c r="C70" s="166">
        <v>387514</v>
      </c>
      <c r="D70" s="166">
        <v>396178</v>
      </c>
      <c r="E70" s="166">
        <v>383779</v>
      </c>
      <c r="F70" s="166">
        <v>388120</v>
      </c>
      <c r="G70" s="166">
        <v>396540</v>
      </c>
      <c r="H70" s="166">
        <v>388680</v>
      </c>
      <c r="I70" s="166">
        <v>393309</v>
      </c>
      <c r="J70" s="166">
        <v>391783</v>
      </c>
      <c r="K70" s="166">
        <v>389269</v>
      </c>
      <c r="L70" s="166">
        <v>385246</v>
      </c>
      <c r="M70" s="166">
        <v>391859</v>
      </c>
      <c r="N70" s="166">
        <v>403613</v>
      </c>
      <c r="O70" s="166">
        <v>400395</v>
      </c>
      <c r="P70" s="166">
        <v>321121</v>
      </c>
      <c r="Q70" s="166">
        <v>269613</v>
      </c>
      <c r="R70" s="166">
        <v>234887</v>
      </c>
      <c r="S70" s="166">
        <v>229405</v>
      </c>
      <c r="T70" s="166">
        <v>199008</v>
      </c>
      <c r="U70" s="166">
        <v>206833</v>
      </c>
      <c r="V70" s="166">
        <v>185276</v>
      </c>
      <c r="W70" s="166">
        <v>190391</v>
      </c>
      <c r="X70" s="166">
        <v>192102</v>
      </c>
      <c r="Y70" s="166">
        <v>203040</v>
      </c>
      <c r="Z70" s="166">
        <v>179846</v>
      </c>
      <c r="AA70" s="166">
        <v>152031</v>
      </c>
      <c r="AB70" s="166">
        <v>158226</v>
      </c>
      <c r="AC70" s="166">
        <v>155941</v>
      </c>
      <c r="AD70" s="65" t="s">
        <v>132</v>
      </c>
    </row>
    <row r="71" spans="2:30" x14ac:dyDescent="0.25">
      <c r="B71" s="160" t="s">
        <v>55</v>
      </c>
      <c r="C71" s="165">
        <v>2571098</v>
      </c>
      <c r="D71" s="165">
        <v>2389251</v>
      </c>
      <c r="E71" s="165">
        <v>2462641</v>
      </c>
      <c r="F71" s="165">
        <v>2408179</v>
      </c>
      <c r="G71" s="165">
        <v>2354689</v>
      </c>
      <c r="H71" s="165">
        <v>2397511</v>
      </c>
      <c r="I71" s="165">
        <v>2350840</v>
      </c>
      <c r="J71" s="165">
        <v>2379722</v>
      </c>
      <c r="K71" s="165">
        <v>2348824</v>
      </c>
      <c r="L71" s="165">
        <v>2247755</v>
      </c>
      <c r="M71" s="165">
        <v>2199100</v>
      </c>
      <c r="N71" s="165">
        <v>2176816</v>
      </c>
      <c r="O71" s="165">
        <v>2110673</v>
      </c>
      <c r="P71" s="165">
        <v>2038890</v>
      </c>
      <c r="Q71" s="165">
        <v>2033258</v>
      </c>
      <c r="R71" s="165">
        <v>2071195</v>
      </c>
      <c r="S71" s="165">
        <v>2111655</v>
      </c>
      <c r="T71" s="165">
        <v>2165795</v>
      </c>
      <c r="U71" s="165">
        <v>2122186</v>
      </c>
      <c r="V71" s="165">
        <v>2182361</v>
      </c>
      <c r="W71" s="165">
        <v>2156449</v>
      </c>
      <c r="X71" s="165">
        <v>2060593</v>
      </c>
      <c r="Y71" s="165">
        <v>2127658</v>
      </c>
      <c r="Z71" s="165">
        <v>2140535</v>
      </c>
      <c r="AA71" s="165">
        <v>2175821</v>
      </c>
      <c r="AB71" s="165">
        <v>2187569</v>
      </c>
      <c r="AC71" s="165">
        <v>2181037</v>
      </c>
      <c r="AD71" s="64" t="s">
        <v>132</v>
      </c>
    </row>
    <row r="72" spans="2:30" x14ac:dyDescent="0.25">
      <c r="B72" s="160" t="s">
        <v>56</v>
      </c>
      <c r="C72" s="166">
        <v>64324</v>
      </c>
      <c r="D72" s="166">
        <v>66588</v>
      </c>
      <c r="E72" s="166">
        <v>63034</v>
      </c>
      <c r="F72" s="166">
        <v>63026</v>
      </c>
      <c r="G72" s="166">
        <v>61720</v>
      </c>
      <c r="H72" s="166">
        <v>59211</v>
      </c>
      <c r="I72" s="166">
        <v>55946</v>
      </c>
      <c r="J72" s="166">
        <v>47350</v>
      </c>
      <c r="K72" s="166">
        <v>51084</v>
      </c>
      <c r="L72" s="166">
        <v>50666</v>
      </c>
      <c r="M72" s="166">
        <v>50947</v>
      </c>
      <c r="N72" s="166">
        <v>50367</v>
      </c>
      <c r="O72" s="166">
        <v>51007</v>
      </c>
      <c r="P72" s="166">
        <v>47343</v>
      </c>
      <c r="Q72" s="166">
        <v>47314</v>
      </c>
      <c r="R72" s="166">
        <v>46696</v>
      </c>
      <c r="S72" s="166">
        <v>46124</v>
      </c>
      <c r="T72" s="166">
        <v>47232</v>
      </c>
      <c r="U72" s="166">
        <v>46357</v>
      </c>
      <c r="V72" s="166">
        <v>43772</v>
      </c>
      <c r="W72" s="166">
        <v>44855</v>
      </c>
      <c r="X72" s="166">
        <v>44830</v>
      </c>
      <c r="Y72" s="166">
        <v>45293</v>
      </c>
      <c r="Z72" s="166">
        <v>45703</v>
      </c>
      <c r="AA72" s="166">
        <v>45996</v>
      </c>
      <c r="AB72" s="166">
        <v>46586</v>
      </c>
      <c r="AC72" s="166">
        <v>47029</v>
      </c>
      <c r="AD72" s="65" t="s">
        <v>132</v>
      </c>
    </row>
    <row r="73" spans="2:30" x14ac:dyDescent="0.25">
      <c r="B73" s="160" t="s">
        <v>57</v>
      </c>
      <c r="C73" s="165">
        <v>271064</v>
      </c>
      <c r="D73" s="165">
        <v>262074</v>
      </c>
      <c r="E73" s="165">
        <v>283183</v>
      </c>
      <c r="F73" s="165">
        <v>281153</v>
      </c>
      <c r="G73" s="165">
        <v>251643</v>
      </c>
      <c r="H73" s="165">
        <v>201345</v>
      </c>
      <c r="I73" s="165">
        <v>192165</v>
      </c>
      <c r="J73" s="165">
        <v>216928</v>
      </c>
      <c r="K73" s="165">
        <v>178802</v>
      </c>
      <c r="L73" s="165">
        <v>166083</v>
      </c>
      <c r="M73" s="165">
        <v>156866</v>
      </c>
      <c r="N73" s="165">
        <v>135290</v>
      </c>
      <c r="O73" s="165">
        <v>141782</v>
      </c>
      <c r="P73" s="165">
        <v>139192</v>
      </c>
      <c r="Q73" s="165">
        <v>136685</v>
      </c>
      <c r="R73" s="165">
        <v>134250</v>
      </c>
      <c r="S73" s="165">
        <v>144427</v>
      </c>
      <c r="T73" s="165">
        <v>136221</v>
      </c>
      <c r="U73" s="165">
        <v>134692</v>
      </c>
      <c r="V73" s="165">
        <v>134611</v>
      </c>
      <c r="W73" s="165">
        <v>127938</v>
      </c>
      <c r="X73" s="165">
        <v>137953</v>
      </c>
      <c r="Y73" s="165">
        <v>140843</v>
      </c>
      <c r="Z73" s="165">
        <v>136998</v>
      </c>
      <c r="AA73" s="165">
        <v>126162</v>
      </c>
      <c r="AB73" s="165">
        <v>124992</v>
      </c>
      <c r="AC73" s="165">
        <v>120150</v>
      </c>
      <c r="AD73" s="64" t="s">
        <v>132</v>
      </c>
    </row>
    <row r="74" spans="2:30" x14ac:dyDescent="0.25">
      <c r="B74" s="160" t="s">
        <v>58</v>
      </c>
      <c r="C74" s="166">
        <v>459623</v>
      </c>
      <c r="D74" s="166">
        <v>470407</v>
      </c>
      <c r="E74" s="166">
        <v>411011</v>
      </c>
      <c r="F74" s="166">
        <v>425947</v>
      </c>
      <c r="G74" s="166">
        <v>428763</v>
      </c>
      <c r="H74" s="166">
        <v>397082</v>
      </c>
      <c r="I74" s="166">
        <v>364020</v>
      </c>
      <c r="J74" s="166">
        <v>367120</v>
      </c>
      <c r="K74" s="166">
        <v>260293</v>
      </c>
      <c r="L74" s="166">
        <v>233671</v>
      </c>
      <c r="M74" s="166">
        <v>229893</v>
      </c>
      <c r="N74" s="166">
        <v>217894</v>
      </c>
      <c r="O74" s="166">
        <v>215886</v>
      </c>
      <c r="P74" s="166">
        <v>227757</v>
      </c>
      <c r="Q74" s="166">
        <v>215973</v>
      </c>
      <c r="R74" s="166">
        <v>234000</v>
      </c>
      <c r="S74" s="166">
        <v>239290</v>
      </c>
      <c r="T74" s="166">
        <v>215981</v>
      </c>
      <c r="U74" s="166">
        <v>205210</v>
      </c>
      <c r="V74" s="166">
        <v>193901</v>
      </c>
      <c r="W74" s="166">
        <v>179431</v>
      </c>
      <c r="X74" s="166">
        <v>158191</v>
      </c>
      <c r="Y74" s="166">
        <v>146651</v>
      </c>
      <c r="Z74" s="166">
        <v>153622</v>
      </c>
      <c r="AA74" s="166">
        <v>143857</v>
      </c>
      <c r="AB74" s="166">
        <v>145397</v>
      </c>
      <c r="AC74" s="166">
        <v>139806</v>
      </c>
      <c r="AD74" s="65" t="s">
        <v>132</v>
      </c>
    </row>
    <row r="75" spans="2:30" x14ac:dyDescent="0.25">
      <c r="B75" s="160" t="s">
        <v>59</v>
      </c>
      <c r="C75" s="165">
        <v>8358</v>
      </c>
      <c r="D75" s="165">
        <v>7963</v>
      </c>
      <c r="E75" s="165">
        <v>7495</v>
      </c>
      <c r="F75" s="165">
        <v>7278</v>
      </c>
      <c r="G75" s="165">
        <v>7109</v>
      </c>
      <c r="H75" s="165">
        <v>6563</v>
      </c>
      <c r="I75" s="165">
        <v>6153</v>
      </c>
      <c r="J75" s="165">
        <v>6147</v>
      </c>
      <c r="K75" s="165">
        <v>6154</v>
      </c>
      <c r="L75" s="165">
        <v>6179</v>
      </c>
      <c r="M75" s="165">
        <v>5850</v>
      </c>
      <c r="N75" s="165">
        <v>5777</v>
      </c>
      <c r="O75" s="165">
        <v>5756</v>
      </c>
      <c r="P75" s="165">
        <v>5726</v>
      </c>
      <c r="Q75" s="165">
        <v>5538</v>
      </c>
      <c r="R75" s="165">
        <v>5525</v>
      </c>
      <c r="S75" s="165">
        <v>5533</v>
      </c>
      <c r="T75" s="165">
        <v>5536</v>
      </c>
      <c r="U75" s="165">
        <v>5467</v>
      </c>
      <c r="V75" s="165">
        <v>5437</v>
      </c>
      <c r="W75" s="165">
        <v>5413</v>
      </c>
      <c r="X75" s="165">
        <v>6007</v>
      </c>
      <c r="Y75" s="165">
        <v>6630</v>
      </c>
      <c r="Z75" s="165">
        <v>6457</v>
      </c>
      <c r="AA75" s="165">
        <v>6204</v>
      </c>
      <c r="AB75" s="165">
        <v>6188</v>
      </c>
      <c r="AC75" s="165">
        <v>6087</v>
      </c>
      <c r="AD75" s="64" t="s">
        <v>132</v>
      </c>
    </row>
    <row r="76" spans="2:30" x14ac:dyDescent="0.25">
      <c r="B76" s="160" t="s">
        <v>60</v>
      </c>
      <c r="C76" s="166">
        <v>1117014</v>
      </c>
      <c r="D76" s="166">
        <v>1040493</v>
      </c>
      <c r="E76" s="166">
        <v>951328</v>
      </c>
      <c r="F76" s="166">
        <v>925062</v>
      </c>
      <c r="G76" s="166">
        <v>784800</v>
      </c>
      <c r="H76" s="166">
        <v>723175</v>
      </c>
      <c r="I76" s="166">
        <v>674509</v>
      </c>
      <c r="J76" s="166">
        <v>653222</v>
      </c>
      <c r="K76" s="166">
        <v>616303</v>
      </c>
      <c r="L76" s="166">
        <v>576349</v>
      </c>
      <c r="M76" s="166">
        <v>536323</v>
      </c>
      <c r="N76" s="166">
        <v>530217</v>
      </c>
      <c r="O76" s="166">
        <v>527923</v>
      </c>
      <c r="P76" s="166">
        <v>557359</v>
      </c>
      <c r="Q76" s="166">
        <v>533129</v>
      </c>
      <c r="R76" s="166">
        <v>535819</v>
      </c>
      <c r="S76" s="166">
        <v>516846</v>
      </c>
      <c r="T76" s="166">
        <v>534355</v>
      </c>
      <c r="U76" s="166">
        <v>520641</v>
      </c>
      <c r="V76" s="166">
        <v>499248</v>
      </c>
      <c r="W76" s="166">
        <v>470514</v>
      </c>
      <c r="X76" s="166">
        <v>441848</v>
      </c>
      <c r="Y76" s="166">
        <v>398821</v>
      </c>
      <c r="Z76" s="166">
        <v>355634</v>
      </c>
      <c r="AA76" s="166">
        <v>333234</v>
      </c>
      <c r="AB76" s="166">
        <v>322118</v>
      </c>
      <c r="AC76" s="166">
        <v>294295</v>
      </c>
      <c r="AD76" s="65" t="s">
        <v>132</v>
      </c>
    </row>
    <row r="77" spans="2:30" x14ac:dyDescent="0.25">
      <c r="B77" s="160" t="s">
        <v>61</v>
      </c>
      <c r="C77" s="163">
        <v>13124</v>
      </c>
      <c r="D77" s="163">
        <v>13447</v>
      </c>
      <c r="E77" s="165">
        <v>12986</v>
      </c>
      <c r="F77" s="165">
        <v>14119</v>
      </c>
      <c r="G77" s="165">
        <v>14819</v>
      </c>
      <c r="H77" s="165">
        <v>14328</v>
      </c>
      <c r="I77" s="165">
        <v>14315</v>
      </c>
      <c r="J77" s="165">
        <v>14530</v>
      </c>
      <c r="K77" s="165">
        <v>15524</v>
      </c>
      <c r="L77" s="165">
        <v>15466</v>
      </c>
      <c r="M77" s="165">
        <v>15876</v>
      </c>
      <c r="N77" s="165">
        <v>17251</v>
      </c>
      <c r="O77" s="165">
        <v>16772</v>
      </c>
      <c r="P77" s="165">
        <v>14601</v>
      </c>
      <c r="Q77" s="165">
        <v>13770</v>
      </c>
      <c r="R77" s="165">
        <v>14718</v>
      </c>
      <c r="S77" s="165">
        <v>15278</v>
      </c>
      <c r="T77" s="165">
        <v>16471</v>
      </c>
      <c r="U77" s="165">
        <v>16085</v>
      </c>
      <c r="V77" s="165">
        <v>16033</v>
      </c>
      <c r="W77" s="165">
        <v>15128</v>
      </c>
      <c r="X77" s="165">
        <v>16462</v>
      </c>
      <c r="Y77" s="165">
        <v>13490</v>
      </c>
      <c r="Z77" s="165">
        <v>14860</v>
      </c>
      <c r="AA77" s="165">
        <v>14160</v>
      </c>
      <c r="AB77" s="165">
        <v>13777</v>
      </c>
      <c r="AC77" s="165">
        <v>13247</v>
      </c>
      <c r="AD77" s="64" t="s">
        <v>132</v>
      </c>
    </row>
    <row r="78" spans="2:30" x14ac:dyDescent="0.25">
      <c r="B78" s="160" t="s">
        <v>62</v>
      </c>
      <c r="C78" s="166">
        <v>439764</v>
      </c>
      <c r="D78" s="166">
        <v>473226</v>
      </c>
      <c r="E78" s="166">
        <v>455421</v>
      </c>
      <c r="F78" s="166">
        <v>452433</v>
      </c>
      <c r="G78" s="166">
        <v>426488</v>
      </c>
      <c r="H78" s="166">
        <v>424273</v>
      </c>
      <c r="I78" s="166">
        <v>418057</v>
      </c>
      <c r="J78" s="166">
        <v>407102</v>
      </c>
      <c r="K78" s="166">
        <v>401379</v>
      </c>
      <c r="L78" s="166">
        <v>399653</v>
      </c>
      <c r="M78" s="166">
        <v>396055</v>
      </c>
      <c r="N78" s="166">
        <v>389735</v>
      </c>
      <c r="O78" s="166">
        <v>386319</v>
      </c>
      <c r="P78" s="166">
        <v>380057</v>
      </c>
      <c r="Q78" s="166">
        <v>378874</v>
      </c>
      <c r="R78" s="166">
        <v>382764</v>
      </c>
      <c r="S78" s="166">
        <v>378509</v>
      </c>
      <c r="T78" s="166">
        <v>389738</v>
      </c>
      <c r="U78" s="166">
        <v>397857</v>
      </c>
      <c r="V78" s="166">
        <v>401167</v>
      </c>
      <c r="W78" s="166">
        <v>409046</v>
      </c>
      <c r="X78" s="166">
        <v>400406</v>
      </c>
      <c r="Y78" s="166">
        <v>397606</v>
      </c>
      <c r="Z78" s="166">
        <v>386547</v>
      </c>
      <c r="AA78" s="166">
        <v>384798</v>
      </c>
      <c r="AB78" s="166">
        <v>385042</v>
      </c>
      <c r="AC78" s="166">
        <v>390218</v>
      </c>
      <c r="AD78" s="65" t="s">
        <v>132</v>
      </c>
    </row>
    <row r="79" spans="2:30" s="58" customFormat="1" x14ac:dyDescent="0.25">
      <c r="B79" s="160" t="s">
        <v>63</v>
      </c>
      <c r="C79" s="165">
        <v>660260</v>
      </c>
      <c r="D79" s="165">
        <v>651097</v>
      </c>
      <c r="E79" s="165">
        <v>632511</v>
      </c>
      <c r="F79" s="165">
        <v>621815</v>
      </c>
      <c r="G79" s="165">
        <v>618583</v>
      </c>
      <c r="H79" s="165">
        <v>602496</v>
      </c>
      <c r="I79" s="165">
        <v>588611</v>
      </c>
      <c r="J79" s="165">
        <v>568592</v>
      </c>
      <c r="K79" s="165">
        <v>550690</v>
      </c>
      <c r="L79" s="165">
        <v>527584</v>
      </c>
      <c r="M79" s="165">
        <v>504012</v>
      </c>
      <c r="N79" s="165">
        <v>487378</v>
      </c>
      <c r="O79" s="165">
        <v>501351</v>
      </c>
      <c r="P79" s="165">
        <v>452804</v>
      </c>
      <c r="Q79" s="165">
        <v>434137</v>
      </c>
      <c r="R79" s="165">
        <v>435834</v>
      </c>
      <c r="S79" s="165">
        <v>416177</v>
      </c>
      <c r="T79" s="165">
        <v>413752</v>
      </c>
      <c r="U79" s="165">
        <v>406137</v>
      </c>
      <c r="V79" s="165">
        <v>393352</v>
      </c>
      <c r="W79" s="165">
        <v>380631</v>
      </c>
      <c r="X79" s="165">
        <v>403537</v>
      </c>
      <c r="Y79" s="165">
        <v>405195</v>
      </c>
      <c r="Z79" s="165">
        <v>395438</v>
      </c>
      <c r="AA79" s="165">
        <v>361630</v>
      </c>
      <c r="AB79" s="165">
        <v>349165</v>
      </c>
      <c r="AC79" s="165">
        <v>346509</v>
      </c>
      <c r="AD79" s="57" t="s">
        <v>132</v>
      </c>
    </row>
    <row r="80" spans="2:30" x14ac:dyDescent="0.25">
      <c r="B80" s="160" t="s">
        <v>64</v>
      </c>
      <c r="C80" s="161">
        <v>5959022</v>
      </c>
      <c r="D80" s="166">
        <v>5293861</v>
      </c>
      <c r="E80" s="166">
        <v>5344988</v>
      </c>
      <c r="F80" s="166">
        <v>5225620</v>
      </c>
      <c r="G80" s="166">
        <v>4977383</v>
      </c>
      <c r="H80" s="166">
        <v>4907792</v>
      </c>
      <c r="I80" s="166">
        <v>4806090</v>
      </c>
      <c r="J80" s="166">
        <v>4499606</v>
      </c>
      <c r="K80" s="166">
        <v>4323540</v>
      </c>
      <c r="L80" s="166">
        <v>4349806</v>
      </c>
      <c r="M80" s="166">
        <v>4132503</v>
      </c>
      <c r="N80" s="166">
        <v>3890423</v>
      </c>
      <c r="O80" s="166">
        <v>3900580</v>
      </c>
      <c r="P80" s="166">
        <v>3864148</v>
      </c>
      <c r="Q80" s="166">
        <v>3737829</v>
      </c>
      <c r="R80" s="166">
        <v>3673023</v>
      </c>
      <c r="S80" s="166">
        <v>3779107</v>
      </c>
      <c r="T80" s="166">
        <v>3523603</v>
      </c>
      <c r="U80" s="166">
        <v>3368691</v>
      </c>
      <c r="V80" s="166">
        <v>3158023</v>
      </c>
      <c r="W80" s="166">
        <v>2966521</v>
      </c>
      <c r="X80" s="166">
        <v>3062708</v>
      </c>
      <c r="Y80" s="166">
        <v>3238117</v>
      </c>
      <c r="Z80" s="166">
        <v>3239728</v>
      </c>
      <c r="AA80" s="166">
        <v>3006343</v>
      </c>
      <c r="AB80" s="166">
        <v>2480989</v>
      </c>
      <c r="AC80" s="166">
        <v>2331341</v>
      </c>
      <c r="AD80" s="65" t="s">
        <v>132</v>
      </c>
    </row>
    <row r="81" spans="2:30" x14ac:dyDescent="0.25">
      <c r="B81" s="160" t="s">
        <v>65</v>
      </c>
      <c r="C81" s="165">
        <v>1075004</v>
      </c>
      <c r="D81" s="165">
        <v>1106379</v>
      </c>
      <c r="E81" s="165">
        <v>1105190</v>
      </c>
      <c r="F81" s="165">
        <v>1053778</v>
      </c>
      <c r="G81" s="165">
        <v>1047143</v>
      </c>
      <c r="H81" s="165">
        <v>996113</v>
      </c>
      <c r="I81" s="165">
        <v>969704</v>
      </c>
      <c r="J81" s="165">
        <v>923523</v>
      </c>
      <c r="K81" s="165">
        <v>925962</v>
      </c>
      <c r="L81" s="165">
        <v>898947</v>
      </c>
      <c r="M81" s="165">
        <v>872224</v>
      </c>
      <c r="N81" s="165">
        <v>797923</v>
      </c>
      <c r="O81" s="165">
        <v>723890</v>
      </c>
      <c r="P81" s="165">
        <v>685832</v>
      </c>
      <c r="Q81" s="165">
        <v>643402</v>
      </c>
      <c r="R81" s="165">
        <v>601989</v>
      </c>
      <c r="S81" s="165">
        <v>581026</v>
      </c>
      <c r="T81" s="165">
        <v>548468</v>
      </c>
      <c r="U81" s="165">
        <v>530242</v>
      </c>
      <c r="V81" s="165">
        <v>526561</v>
      </c>
      <c r="W81" s="165">
        <v>494151</v>
      </c>
      <c r="X81" s="165">
        <v>476010</v>
      </c>
      <c r="Y81" s="165">
        <v>456942</v>
      </c>
      <c r="Z81" s="165">
        <v>425051</v>
      </c>
      <c r="AA81" s="165">
        <v>443515</v>
      </c>
      <c r="AB81" s="165">
        <v>390834</v>
      </c>
      <c r="AC81" s="165">
        <v>375510</v>
      </c>
      <c r="AD81" s="64" t="s">
        <v>132</v>
      </c>
    </row>
    <row r="82" spans="2:30" x14ac:dyDescent="0.25">
      <c r="B82" s="160" t="s">
        <v>66</v>
      </c>
      <c r="C82" s="166">
        <v>8460824</v>
      </c>
      <c r="D82" s="166">
        <v>8416098</v>
      </c>
      <c r="E82" s="166">
        <v>8190462</v>
      </c>
      <c r="F82" s="166">
        <v>5902753</v>
      </c>
      <c r="G82" s="166">
        <v>5811056</v>
      </c>
      <c r="H82" s="166">
        <v>5047966</v>
      </c>
      <c r="I82" s="166">
        <v>5188206</v>
      </c>
      <c r="J82" s="166">
        <v>4898394</v>
      </c>
      <c r="K82" s="166">
        <v>4818029</v>
      </c>
      <c r="L82" s="166">
        <v>4631331</v>
      </c>
      <c r="M82" s="166">
        <v>4491728</v>
      </c>
      <c r="N82" s="166">
        <v>4566709</v>
      </c>
      <c r="O82" s="166">
        <v>4090122</v>
      </c>
      <c r="P82" s="166">
        <v>4098606</v>
      </c>
      <c r="Q82" s="166">
        <v>4011467</v>
      </c>
      <c r="R82" s="166">
        <v>3907336</v>
      </c>
      <c r="S82" s="166">
        <v>3384227</v>
      </c>
      <c r="T82" s="166">
        <v>3052995</v>
      </c>
      <c r="U82" s="166">
        <v>3007861</v>
      </c>
      <c r="V82" s="166">
        <v>2940171</v>
      </c>
      <c r="W82" s="166">
        <v>2845227</v>
      </c>
      <c r="X82" s="166">
        <v>2684688</v>
      </c>
      <c r="Y82" s="166">
        <v>2820207</v>
      </c>
      <c r="Z82" s="166">
        <v>2767383</v>
      </c>
      <c r="AA82" s="166">
        <v>2831120</v>
      </c>
      <c r="AB82" s="166">
        <v>2667667</v>
      </c>
      <c r="AC82" s="166">
        <v>2259514</v>
      </c>
      <c r="AD82" s="65" t="s">
        <v>132</v>
      </c>
    </row>
    <row r="83" spans="2:30" x14ac:dyDescent="0.25">
      <c r="B83" s="160" t="s">
        <v>67</v>
      </c>
      <c r="C83" s="165">
        <v>265478</v>
      </c>
      <c r="D83" s="165">
        <v>253829</v>
      </c>
      <c r="E83" s="165">
        <v>244482</v>
      </c>
      <c r="F83" s="165">
        <v>231769</v>
      </c>
      <c r="G83" s="165">
        <v>216291</v>
      </c>
      <c r="H83" s="165">
        <v>198071</v>
      </c>
      <c r="I83" s="165">
        <v>191468</v>
      </c>
      <c r="J83" s="165">
        <v>176435</v>
      </c>
      <c r="K83" s="165">
        <v>172883</v>
      </c>
      <c r="L83" s="165">
        <v>175305</v>
      </c>
      <c r="M83" s="165">
        <v>166123</v>
      </c>
      <c r="N83" s="165">
        <v>153959</v>
      </c>
      <c r="O83" s="165">
        <v>150211</v>
      </c>
      <c r="P83" s="165">
        <v>152909</v>
      </c>
      <c r="Q83" s="165">
        <v>151672</v>
      </c>
      <c r="R83" s="165">
        <v>149979</v>
      </c>
      <c r="S83" s="165">
        <v>147797</v>
      </c>
      <c r="T83" s="165">
        <v>148002</v>
      </c>
      <c r="U83" s="165">
        <v>144005</v>
      </c>
      <c r="V83" s="165">
        <v>147362</v>
      </c>
      <c r="W83" s="165">
        <v>148085</v>
      </c>
      <c r="X83" s="165">
        <v>146073</v>
      </c>
      <c r="Y83" s="165">
        <v>140209</v>
      </c>
      <c r="Z83" s="165">
        <v>140411</v>
      </c>
      <c r="AA83" s="165">
        <v>128049</v>
      </c>
      <c r="AB83" s="165">
        <v>126048</v>
      </c>
      <c r="AC83" s="165">
        <v>122278</v>
      </c>
      <c r="AD83" s="64" t="s">
        <v>132</v>
      </c>
    </row>
    <row r="84" spans="2:30" x14ac:dyDescent="0.25">
      <c r="B84" s="160" t="s">
        <v>68</v>
      </c>
      <c r="C84" s="166">
        <v>272270</v>
      </c>
      <c r="D84" s="166">
        <v>242092</v>
      </c>
      <c r="E84" s="166">
        <v>228308</v>
      </c>
      <c r="F84" s="166">
        <v>202198</v>
      </c>
      <c r="G84" s="166">
        <v>181875</v>
      </c>
      <c r="H84" s="166">
        <v>179072</v>
      </c>
      <c r="I84" s="166">
        <v>178302</v>
      </c>
      <c r="J84" s="166">
        <v>161119</v>
      </c>
      <c r="K84" s="166">
        <v>155665</v>
      </c>
      <c r="L84" s="166">
        <v>157174</v>
      </c>
      <c r="M84" s="166">
        <v>146640</v>
      </c>
      <c r="N84" s="166">
        <v>138983</v>
      </c>
      <c r="O84" s="166">
        <v>140065</v>
      </c>
      <c r="P84" s="166">
        <v>135039</v>
      </c>
      <c r="Q84" s="166">
        <v>140300</v>
      </c>
      <c r="R84" s="166">
        <v>138037</v>
      </c>
      <c r="S84" s="166">
        <v>138627</v>
      </c>
      <c r="T84" s="166">
        <v>137561</v>
      </c>
      <c r="U84" s="166">
        <v>133940</v>
      </c>
      <c r="V84" s="166">
        <v>133561</v>
      </c>
      <c r="W84" s="166">
        <v>133072</v>
      </c>
      <c r="X84" s="166">
        <v>125607</v>
      </c>
      <c r="Y84" s="166">
        <v>121119</v>
      </c>
      <c r="Z84" s="166">
        <v>122425</v>
      </c>
      <c r="AA84" s="166">
        <v>120433</v>
      </c>
      <c r="AB84" s="166">
        <v>120161</v>
      </c>
      <c r="AC84" s="166">
        <v>117782</v>
      </c>
      <c r="AD84" s="65" t="s">
        <v>132</v>
      </c>
    </row>
    <row r="85" spans="2:30" x14ac:dyDescent="0.25">
      <c r="B85" s="160" t="s">
        <v>69</v>
      </c>
      <c r="C85" s="165">
        <v>285600</v>
      </c>
      <c r="D85" s="165">
        <v>276600</v>
      </c>
      <c r="E85" s="165">
        <v>272400</v>
      </c>
      <c r="F85" s="165">
        <v>268200</v>
      </c>
      <c r="G85" s="165">
        <v>267400</v>
      </c>
      <c r="H85" s="165">
        <v>259400</v>
      </c>
      <c r="I85" s="165">
        <v>250400</v>
      </c>
      <c r="J85" s="165">
        <v>246400</v>
      </c>
      <c r="K85" s="165">
        <v>239600</v>
      </c>
      <c r="L85" s="165">
        <v>234600</v>
      </c>
      <c r="M85" s="165">
        <v>229800</v>
      </c>
      <c r="N85" s="165">
        <v>225400</v>
      </c>
      <c r="O85" s="165">
        <v>225400</v>
      </c>
      <c r="P85" s="165">
        <v>213500</v>
      </c>
      <c r="Q85" s="165">
        <v>208000</v>
      </c>
      <c r="R85" s="165">
        <v>204400</v>
      </c>
      <c r="S85" s="165">
        <v>198200</v>
      </c>
      <c r="T85" s="165">
        <v>195800</v>
      </c>
      <c r="U85" s="165">
        <v>194300</v>
      </c>
      <c r="V85" s="165">
        <v>194400</v>
      </c>
      <c r="W85" s="165">
        <v>192200</v>
      </c>
      <c r="X85" s="165">
        <v>184800</v>
      </c>
      <c r="Y85" s="165">
        <v>183700</v>
      </c>
      <c r="Z85" s="165">
        <v>183300</v>
      </c>
      <c r="AA85" s="165">
        <v>175700</v>
      </c>
      <c r="AB85" s="165">
        <v>171300</v>
      </c>
      <c r="AC85" s="165">
        <v>163400</v>
      </c>
      <c r="AD85" s="64" t="s">
        <v>132</v>
      </c>
    </row>
    <row r="86" spans="2:30" x14ac:dyDescent="0.25">
      <c r="B86" s="160" t="s">
        <v>70</v>
      </c>
      <c r="C86" s="166">
        <v>294350</v>
      </c>
      <c r="D86" s="166">
        <v>290000</v>
      </c>
      <c r="E86" s="166">
        <v>282060</v>
      </c>
      <c r="F86" s="166">
        <v>278870</v>
      </c>
      <c r="G86" s="166">
        <v>259310</v>
      </c>
      <c r="H86" s="166">
        <v>261640</v>
      </c>
      <c r="I86" s="166">
        <v>245850</v>
      </c>
      <c r="J86" s="166">
        <v>237950</v>
      </c>
      <c r="K86" s="166">
        <v>240370</v>
      </c>
      <c r="L86" s="166">
        <v>235150</v>
      </c>
      <c r="M86" s="166">
        <v>235160</v>
      </c>
      <c r="N86" s="166">
        <v>236380</v>
      </c>
      <c r="O86" s="166">
        <v>254010</v>
      </c>
      <c r="P86" s="166">
        <v>257000</v>
      </c>
      <c r="Q86" s="166">
        <v>264350</v>
      </c>
      <c r="R86" s="166">
        <v>270090</v>
      </c>
      <c r="S86" s="166">
        <v>264440</v>
      </c>
      <c r="T86" s="166">
        <v>250230</v>
      </c>
      <c r="U86" s="166">
        <v>249550</v>
      </c>
      <c r="V86" s="166">
        <v>259560</v>
      </c>
      <c r="W86" s="166">
        <v>248530</v>
      </c>
      <c r="X86" s="166">
        <v>252570</v>
      </c>
      <c r="Y86" s="166">
        <v>234360</v>
      </c>
      <c r="Z86" s="166">
        <v>241480</v>
      </c>
      <c r="AA86" s="166">
        <v>233790</v>
      </c>
      <c r="AB86" s="166">
        <v>227210</v>
      </c>
      <c r="AC86" s="166">
        <v>221550</v>
      </c>
      <c r="AD86" s="65" t="s">
        <v>132</v>
      </c>
    </row>
    <row r="87" spans="2:30" x14ac:dyDescent="0.25">
      <c r="B87" s="160" t="s">
        <v>71</v>
      </c>
      <c r="C87" s="165">
        <v>19016</v>
      </c>
      <c r="D87" s="165">
        <v>18564</v>
      </c>
      <c r="E87" s="165">
        <v>17164</v>
      </c>
      <c r="F87" s="165">
        <v>15466</v>
      </c>
      <c r="G87" s="165">
        <v>14362</v>
      </c>
      <c r="H87" s="165">
        <v>14096</v>
      </c>
      <c r="I87" s="165">
        <v>14235</v>
      </c>
      <c r="J87" s="165">
        <v>14185</v>
      </c>
      <c r="K87" s="165">
        <v>13757</v>
      </c>
      <c r="L87" s="165">
        <v>13293</v>
      </c>
      <c r="M87" s="165">
        <v>13906</v>
      </c>
      <c r="N87" s="165">
        <v>14232</v>
      </c>
      <c r="O87" s="165">
        <v>14539</v>
      </c>
      <c r="P87" s="165">
        <v>14758</v>
      </c>
      <c r="Q87" s="165">
        <v>14524</v>
      </c>
      <c r="R87" s="165">
        <v>13810</v>
      </c>
      <c r="S87" s="165">
        <v>13702</v>
      </c>
      <c r="T87" s="165">
        <v>12733</v>
      </c>
      <c r="U87" s="165">
        <v>11551</v>
      </c>
      <c r="V87" s="165">
        <v>11996</v>
      </c>
      <c r="W87" s="165">
        <v>11868</v>
      </c>
      <c r="X87" s="165">
        <v>12046</v>
      </c>
      <c r="Y87" s="165">
        <v>12155</v>
      </c>
      <c r="Z87" s="165">
        <v>12269</v>
      </c>
      <c r="AA87" s="165">
        <v>12140</v>
      </c>
      <c r="AB87" s="165">
        <v>12016</v>
      </c>
      <c r="AC87" s="165">
        <v>11969</v>
      </c>
      <c r="AD87" s="64" t="s">
        <v>132</v>
      </c>
    </row>
    <row r="88" spans="2:30" x14ac:dyDescent="0.25">
      <c r="B88" s="160" t="s">
        <v>73</v>
      </c>
      <c r="C88" s="166">
        <v>196000</v>
      </c>
      <c r="D88" s="166">
        <v>189000</v>
      </c>
      <c r="E88" s="166">
        <v>177000</v>
      </c>
      <c r="F88" s="166">
        <v>170000</v>
      </c>
      <c r="G88" s="166">
        <v>160000</v>
      </c>
      <c r="H88" s="166">
        <v>154000</v>
      </c>
      <c r="I88" s="166">
        <v>144000</v>
      </c>
      <c r="J88" s="166">
        <v>139000</v>
      </c>
      <c r="K88" s="166">
        <v>134000</v>
      </c>
      <c r="L88" s="166">
        <v>131000</v>
      </c>
      <c r="M88" s="166">
        <v>123000</v>
      </c>
      <c r="N88" s="166">
        <v>123000</v>
      </c>
      <c r="O88" s="166">
        <v>120000</v>
      </c>
      <c r="P88" s="166">
        <v>119000</v>
      </c>
      <c r="Q88" s="166">
        <v>117000</v>
      </c>
      <c r="R88" s="166">
        <v>116000</v>
      </c>
      <c r="S88" s="166">
        <v>116000</v>
      </c>
      <c r="T88" s="166">
        <v>117000</v>
      </c>
      <c r="U88" s="166">
        <v>116000</v>
      </c>
      <c r="V88" s="166">
        <v>118000</v>
      </c>
      <c r="W88" s="166">
        <v>115000</v>
      </c>
      <c r="X88" s="166">
        <v>116000</v>
      </c>
      <c r="Y88" s="166">
        <v>116000</v>
      </c>
      <c r="Z88" s="166">
        <v>118000</v>
      </c>
      <c r="AA88" s="166">
        <v>117000</v>
      </c>
      <c r="AB88" s="166">
        <v>118000</v>
      </c>
      <c r="AC88" s="166">
        <v>117000</v>
      </c>
      <c r="AD88" s="65" t="s">
        <v>132</v>
      </c>
    </row>
    <row r="89" spans="2:30" x14ac:dyDescent="0.25">
      <c r="B89" s="160" t="s">
        <v>74</v>
      </c>
      <c r="C89" s="163">
        <v>383239</v>
      </c>
      <c r="D89" s="163">
        <v>361864</v>
      </c>
      <c r="E89" s="163">
        <v>346684</v>
      </c>
      <c r="F89" s="163">
        <v>337523</v>
      </c>
      <c r="G89" s="163">
        <v>325844</v>
      </c>
      <c r="H89" s="163">
        <v>327793</v>
      </c>
      <c r="I89" s="163">
        <v>321795</v>
      </c>
      <c r="J89" s="163">
        <v>339915</v>
      </c>
      <c r="K89" s="163">
        <v>344889</v>
      </c>
      <c r="L89" s="163">
        <v>316011</v>
      </c>
      <c r="M89" s="163">
        <v>311879</v>
      </c>
      <c r="N89" s="165">
        <v>333857</v>
      </c>
      <c r="O89" s="165">
        <v>332798</v>
      </c>
      <c r="P89" s="165">
        <v>332907</v>
      </c>
      <c r="Q89" s="165">
        <v>334228</v>
      </c>
      <c r="R89" s="165">
        <v>337050</v>
      </c>
      <c r="S89" s="165">
        <v>329378</v>
      </c>
      <c r="T89" s="165">
        <v>326922</v>
      </c>
      <c r="U89" s="165">
        <v>313742</v>
      </c>
      <c r="V89" s="165">
        <v>303635</v>
      </c>
      <c r="W89" s="165">
        <v>270920</v>
      </c>
      <c r="X89" s="165">
        <v>276419</v>
      </c>
      <c r="Y89" s="165">
        <v>256170</v>
      </c>
      <c r="Z89" s="165">
        <v>244766</v>
      </c>
      <c r="AA89" s="165">
        <v>253811</v>
      </c>
      <c r="AB89" s="165">
        <v>251743</v>
      </c>
      <c r="AC89" s="165">
        <v>261446</v>
      </c>
      <c r="AD89" s="64" t="s">
        <v>132</v>
      </c>
    </row>
    <row r="92" spans="2:30" ht="11.45" customHeight="1" x14ac:dyDescent="0.25">
      <c r="B92" s="61" t="s">
        <v>129</v>
      </c>
      <c r="C92" s="142" t="s">
        <v>101</v>
      </c>
      <c r="D92" s="142" t="s">
        <v>102</v>
      </c>
      <c r="E92" s="142" t="s">
        <v>103</v>
      </c>
      <c r="F92" s="142" t="s">
        <v>104</v>
      </c>
      <c r="G92" s="142" t="s">
        <v>105</v>
      </c>
      <c r="H92" s="142" t="s">
        <v>106</v>
      </c>
      <c r="I92" s="142" t="s">
        <v>107</v>
      </c>
      <c r="J92" s="142" t="s">
        <v>108</v>
      </c>
      <c r="K92" s="142" t="s">
        <v>109</v>
      </c>
      <c r="L92" s="142" t="s">
        <v>110</v>
      </c>
      <c r="M92" s="142" t="s">
        <v>111</v>
      </c>
      <c r="N92" s="142" t="s">
        <v>112</v>
      </c>
      <c r="O92" s="142" t="s">
        <v>113</v>
      </c>
      <c r="P92" s="142" t="s">
        <v>114</v>
      </c>
      <c r="Q92" s="142" t="s">
        <v>115</v>
      </c>
      <c r="R92" s="142" t="s">
        <v>116</v>
      </c>
      <c r="S92" s="142" t="s">
        <v>117</v>
      </c>
      <c r="T92" s="142" t="s">
        <v>118</v>
      </c>
      <c r="U92" s="142" t="s">
        <v>119</v>
      </c>
      <c r="V92" s="142" t="s">
        <v>120</v>
      </c>
      <c r="W92" s="142" t="s">
        <v>121</v>
      </c>
      <c r="X92" s="142" t="s">
        <v>122</v>
      </c>
      <c r="Y92" s="142" t="s">
        <v>123</v>
      </c>
      <c r="Z92" s="142" t="s">
        <v>124</v>
      </c>
      <c r="AA92" s="142" t="s">
        <v>125</v>
      </c>
      <c r="AB92" s="142" t="s">
        <v>196</v>
      </c>
      <c r="AC92" s="142" t="s">
        <v>200</v>
      </c>
    </row>
    <row r="93" spans="2:30" ht="11.45" customHeight="1" x14ac:dyDescent="0.25">
      <c r="B93" s="62" t="s">
        <v>130</v>
      </c>
      <c r="C93" s="146" t="s">
        <v>131</v>
      </c>
    </row>
    <row r="94" spans="2:30" ht="11.45" customHeight="1" x14ac:dyDescent="0.25">
      <c r="B94" s="63" t="s">
        <v>42</v>
      </c>
      <c r="C94" s="65">
        <f>C12/C58*1000</f>
        <v>6.0979225095483995</v>
      </c>
      <c r="D94" s="65">
        <f t="shared" ref="D94:AC103" si="0">D12/D58*1000</f>
        <v>6.3674720839466099</v>
      </c>
      <c r="E94" s="65">
        <f t="shared" si="0"/>
        <v>6.4327258410404458</v>
      </c>
      <c r="F94" s="65">
        <f t="shared" si="0"/>
        <v>7.1202728806415641</v>
      </c>
      <c r="G94" s="65">
        <f t="shared" si="0"/>
        <v>7.1088616487642247</v>
      </c>
      <c r="H94" s="65">
        <f t="shared" si="0"/>
        <v>8.316612731453251</v>
      </c>
      <c r="I94" s="65">
        <f t="shared" si="0"/>
        <v>7.8111821584019854</v>
      </c>
      <c r="J94" s="65">
        <f t="shared" si="0"/>
        <v>8.0874155811242296</v>
      </c>
      <c r="K94" s="65">
        <f t="shared" si="0"/>
        <v>8.3008479391889498</v>
      </c>
      <c r="L94" s="65">
        <f t="shared" si="0"/>
        <v>8.8890337539145854</v>
      </c>
      <c r="M94" s="65">
        <f t="shared" si="0"/>
        <v>9.2006727514097744</v>
      </c>
      <c r="N94" s="65">
        <f t="shared" si="0"/>
        <v>9.2423119347869278</v>
      </c>
      <c r="O94" s="65">
        <f t="shared" si="0"/>
        <v>9.8721811965851849</v>
      </c>
      <c r="P94" s="65">
        <f t="shared" si="0"/>
        <v>9.4845825573501035</v>
      </c>
      <c r="Q94" s="65">
        <f t="shared" si="0"/>
        <v>9.936062438110266</v>
      </c>
      <c r="R94" s="65">
        <f t="shared" si="0"/>
        <v>10.689727049865233</v>
      </c>
      <c r="S94" s="65">
        <f t="shared" si="0"/>
        <v>10.929658395547131</v>
      </c>
      <c r="T94" s="65">
        <f t="shared" si="0"/>
        <v>11.202700660993084</v>
      </c>
      <c r="U94" s="65">
        <f t="shared" si="0"/>
        <v>11.548966544373302</v>
      </c>
      <c r="V94" s="65">
        <f t="shared" si="0"/>
        <v>11.706725307906272</v>
      </c>
      <c r="W94" s="65">
        <f t="shared" si="0"/>
        <v>12.357848612597079</v>
      </c>
      <c r="X94" s="65">
        <f t="shared" si="0"/>
        <v>12.384534817940448</v>
      </c>
      <c r="Y94" s="65">
        <f t="shared" si="0"/>
        <v>12.446506200593506</v>
      </c>
      <c r="Z94" s="65">
        <f t="shared" si="0"/>
        <v>12.387470340343652</v>
      </c>
      <c r="AA94" s="65">
        <f t="shared" si="0"/>
        <v>12.611926145205597</v>
      </c>
      <c r="AB94" s="65">
        <f t="shared" si="0"/>
        <v>13.141578644714327</v>
      </c>
      <c r="AC94" s="65">
        <f t="shared" si="0"/>
        <v>14.034754591415128</v>
      </c>
    </row>
    <row r="95" spans="2:30" ht="11.45" customHeight="1" x14ac:dyDescent="0.25">
      <c r="B95" s="63" t="s">
        <v>43</v>
      </c>
      <c r="C95" s="65">
        <f t="shared" ref="C95:R110" si="1">C13/C59*1000</f>
        <v>10.246266752885251</v>
      </c>
      <c r="D95" s="65">
        <f t="shared" si="0"/>
        <v>10.610470773954976</v>
      </c>
      <c r="E95" s="65">
        <f t="shared" si="0"/>
        <v>10.543496289106942</v>
      </c>
      <c r="F95" s="65">
        <f t="shared" si="0"/>
        <v>10.90127053476302</v>
      </c>
      <c r="G95" s="65">
        <f t="shared" si="0"/>
        <v>10.677376435920566</v>
      </c>
      <c r="H95" s="65">
        <f t="shared" si="0"/>
        <v>12.151035257760135</v>
      </c>
      <c r="I95" s="65">
        <f t="shared" si="0"/>
        <v>11.456451792924438</v>
      </c>
      <c r="J95" s="65">
        <f t="shared" si="0"/>
        <v>11.668504752644331</v>
      </c>
      <c r="K95" s="65">
        <f t="shared" si="0"/>
        <v>12.194250376611665</v>
      </c>
      <c r="L95" s="65">
        <f t="shared" si="0"/>
        <v>13.065681991298616</v>
      </c>
      <c r="M95" s="65">
        <f t="shared" si="0"/>
        <v>13.283083374267523</v>
      </c>
      <c r="N95" s="65">
        <f t="shared" si="0"/>
        <v>13.472388092581864</v>
      </c>
      <c r="O95" s="65">
        <f t="shared" si="0"/>
        <v>14.198649704434724</v>
      </c>
      <c r="P95" s="65">
        <f t="shared" si="0"/>
        <v>13.910890340658067</v>
      </c>
      <c r="Q95" s="65">
        <f t="shared" si="0"/>
        <v>14.242707427142237</v>
      </c>
      <c r="R95" s="65">
        <f t="shared" si="0"/>
        <v>15.208718983125943</v>
      </c>
      <c r="S95" s="65">
        <f t="shared" si="0"/>
        <v>15.45832627430311</v>
      </c>
      <c r="T95" s="65">
        <f t="shared" si="0"/>
        <v>15.312083672571184</v>
      </c>
      <c r="U95" s="65">
        <f t="shared" si="0"/>
        <v>15.568045464474752</v>
      </c>
      <c r="V95" s="65">
        <f t="shared" si="0"/>
        <v>15.634548232213007</v>
      </c>
      <c r="W95" s="65">
        <f t="shared" si="0"/>
        <v>16.432119011888197</v>
      </c>
      <c r="X95" s="65">
        <f t="shared" si="0"/>
        <v>16.436050967460563</v>
      </c>
      <c r="Y95" s="65">
        <f t="shared" si="0"/>
        <v>16.828733453731825</v>
      </c>
      <c r="Z95" s="65">
        <f t="shared" si="0"/>
        <v>16.933740427825864</v>
      </c>
      <c r="AA95" s="65">
        <f t="shared" si="0"/>
        <v>16.706615896690977</v>
      </c>
      <c r="AB95" s="65">
        <f t="shared" si="0"/>
        <v>16.81780845136532</v>
      </c>
      <c r="AC95" s="65">
        <f t="shared" si="0"/>
        <v>17.499756473064735</v>
      </c>
    </row>
    <row r="96" spans="2:30" ht="11.45" customHeight="1" x14ac:dyDescent="0.25">
      <c r="B96" s="63" t="s">
        <v>44</v>
      </c>
      <c r="C96" s="65">
        <f t="shared" si="1"/>
        <v>15.63380093698696</v>
      </c>
      <c r="D96" s="65">
        <f t="shared" si="0"/>
        <v>16.982581618916825</v>
      </c>
      <c r="E96" s="65">
        <f t="shared" si="0"/>
        <v>16.74134684070394</v>
      </c>
      <c r="F96" s="65">
        <f t="shared" si="0"/>
        <v>17.435646058427455</v>
      </c>
      <c r="G96" s="65">
        <f t="shared" si="0"/>
        <v>17.335946522941235</v>
      </c>
      <c r="H96" s="65">
        <f t="shared" si="0"/>
        <v>18.689805688538438</v>
      </c>
      <c r="I96" s="65">
        <f t="shared" si="0"/>
        <v>18.123188558355615</v>
      </c>
      <c r="J96" s="65">
        <f t="shared" si="0"/>
        <v>18.853563836564447</v>
      </c>
      <c r="K96" s="65">
        <f t="shared" si="0"/>
        <v>19.215060100601693</v>
      </c>
      <c r="L96" s="65">
        <f t="shared" si="0"/>
        <v>20.323328962724954</v>
      </c>
      <c r="M96" s="65">
        <f t="shared" si="0"/>
        <v>20.668966865955191</v>
      </c>
      <c r="N96" s="65">
        <f t="shared" si="0"/>
        <v>22.265213291174351</v>
      </c>
      <c r="O96" s="65">
        <f t="shared" si="0"/>
        <v>22.197158301583151</v>
      </c>
      <c r="P96" s="65">
        <f t="shared" si="0"/>
        <v>24.107895064577338</v>
      </c>
      <c r="Q96" s="65">
        <f t="shared" si="0"/>
        <v>21.871478527651963</v>
      </c>
      <c r="R96" s="65">
        <f t="shared" si="0"/>
        <v>22.930216082182074</v>
      </c>
      <c r="S96" s="65">
        <f t="shared" si="0"/>
        <v>26.21536209238652</v>
      </c>
      <c r="T96" s="65">
        <f t="shared" si="0"/>
        <v>23.295772936259851</v>
      </c>
      <c r="U96" s="65">
        <f t="shared" si="0"/>
        <v>24.208765473402476</v>
      </c>
      <c r="V96" s="65">
        <f t="shared" si="0"/>
        <v>21.719283642825527</v>
      </c>
      <c r="W96" s="65">
        <f t="shared" si="0"/>
        <v>22.474937384332677</v>
      </c>
      <c r="X96" s="65">
        <f t="shared" si="0"/>
        <v>21.352030435540858</v>
      </c>
      <c r="Y96" s="65">
        <f t="shared" si="0"/>
        <v>21.285059637947285</v>
      </c>
      <c r="Z96" s="65">
        <f t="shared" si="0"/>
        <v>20.813657589590221</v>
      </c>
      <c r="AA96" s="65">
        <f t="shared" si="0"/>
        <v>23.713493836353106</v>
      </c>
      <c r="AB96" s="65">
        <f t="shared" si="0"/>
        <v>24.392540062120336</v>
      </c>
      <c r="AC96" s="65" t="e">
        <f t="shared" si="0"/>
        <v>#VALUE!</v>
      </c>
    </row>
    <row r="97" spans="2:29" ht="11.45" customHeight="1" x14ac:dyDescent="0.25">
      <c r="B97" s="63" t="s">
        <v>45</v>
      </c>
      <c r="C97" s="65">
        <f t="shared" si="1"/>
        <v>2.4398034901676753</v>
      </c>
      <c r="D97" s="65">
        <f t="shared" si="0"/>
        <v>2.2684900223905227</v>
      </c>
      <c r="E97" s="65">
        <f t="shared" si="0"/>
        <v>2.356218117530064</v>
      </c>
      <c r="F97" s="65">
        <f t="shared" si="0"/>
        <v>2.4749407992469368</v>
      </c>
      <c r="G97" s="65">
        <f t="shared" si="0"/>
        <v>2.377484044047494</v>
      </c>
      <c r="H97" s="65">
        <f t="shared" si="0"/>
        <v>2.4317446938117784</v>
      </c>
      <c r="I97" s="65">
        <f t="shared" si="0"/>
        <v>2.2592640519915599</v>
      </c>
      <c r="J97" s="65">
        <f t="shared" si="0"/>
        <v>2.2713294206729522</v>
      </c>
      <c r="K97" s="65">
        <f t="shared" si="0"/>
        <v>1.6765340563271178</v>
      </c>
      <c r="L97" s="65">
        <f t="shared" si="0"/>
        <v>2.1758832941928619</v>
      </c>
      <c r="M97" s="65">
        <f t="shared" si="0"/>
        <v>1.9824652519258079</v>
      </c>
      <c r="N97" s="65">
        <f t="shared" si="0"/>
        <v>1.831748679036445</v>
      </c>
      <c r="O97" s="65">
        <f t="shared" si="0"/>
        <v>1.9961673741661616</v>
      </c>
      <c r="P97" s="65">
        <f t="shared" si="0"/>
        <v>1.8933978328653807</v>
      </c>
      <c r="Q97" s="65">
        <f t="shared" si="0"/>
        <v>1.9379223175777094</v>
      </c>
      <c r="R97" s="65">
        <f t="shared" si="0"/>
        <v>2.0439376105664526</v>
      </c>
      <c r="S97" s="65">
        <f t="shared" si="0"/>
        <v>1.936881297038509</v>
      </c>
      <c r="T97" s="65">
        <f t="shared" si="0"/>
        <v>2.1605797369345865</v>
      </c>
      <c r="U97" s="65">
        <f t="shared" si="0"/>
        <v>2.2055610403482935</v>
      </c>
      <c r="V97" s="65">
        <f t="shared" si="0"/>
        <v>2.3131703354161801</v>
      </c>
      <c r="W97" s="65">
        <f t="shared" si="0"/>
        <v>2.6285379998699989</v>
      </c>
      <c r="X97" s="65">
        <f t="shared" si="0"/>
        <v>2.5449350954141119</v>
      </c>
      <c r="Y97" s="65">
        <f t="shared" si="0"/>
        <v>3.5270503747674447</v>
      </c>
      <c r="Z97" s="65">
        <f t="shared" si="0"/>
        <v>3.402676602418655</v>
      </c>
      <c r="AA97" s="65">
        <f t="shared" si="0"/>
        <v>2.9867169908901969</v>
      </c>
      <c r="AB97" s="65">
        <f t="shared" si="0"/>
        <v>3.4089046308764122</v>
      </c>
      <c r="AC97" s="65">
        <f t="shared" si="0"/>
        <v>3.6237287719492062</v>
      </c>
    </row>
    <row r="98" spans="2:29" ht="11.45" customHeight="1" x14ac:dyDescent="0.25">
      <c r="B98" s="63" t="s">
        <v>46</v>
      </c>
      <c r="C98" s="65">
        <f t="shared" si="1"/>
        <v>7.4052066137131689</v>
      </c>
      <c r="D98" s="65">
        <f t="shared" si="0"/>
        <v>7.5046981050438175</v>
      </c>
      <c r="E98" s="65">
        <f t="shared" si="0"/>
        <v>7.9270130217361254</v>
      </c>
      <c r="F98" s="65">
        <f t="shared" si="0"/>
        <v>9.02490295803271</v>
      </c>
      <c r="G98" s="65">
        <f t="shared" si="0"/>
        <v>9.4687711448969161</v>
      </c>
      <c r="H98" s="65">
        <f t="shared" si="0"/>
        <v>10.58495056252645</v>
      </c>
      <c r="I98" s="65">
        <f t="shared" si="0"/>
        <v>12.03325792049332</v>
      </c>
      <c r="J98" s="65">
        <f t="shared" si="0"/>
        <v>11.604438156229058</v>
      </c>
      <c r="K98" s="65">
        <f t="shared" si="0"/>
        <v>9.0030677608947531</v>
      </c>
      <c r="L98" s="65">
        <f t="shared" si="0"/>
        <v>9.1268049862462899</v>
      </c>
      <c r="M98" s="65">
        <f t="shared" si="0"/>
        <v>12.076966992222269</v>
      </c>
      <c r="N98" s="65">
        <f t="shared" si="0"/>
        <v>10.352261500513606</v>
      </c>
      <c r="O98" s="65">
        <f t="shared" si="0"/>
        <v>9.0249973941887358</v>
      </c>
      <c r="P98" s="65">
        <f t="shared" si="0"/>
        <v>10.133726740589159</v>
      </c>
      <c r="Q98" s="65">
        <f t="shared" si="0"/>
        <v>9.6783725633235758</v>
      </c>
      <c r="R98" s="65">
        <f t="shared" si="0"/>
        <v>10.407029955227943</v>
      </c>
      <c r="S98" s="65">
        <f t="shared" si="0"/>
        <v>11.563247440385968</v>
      </c>
      <c r="T98" s="65">
        <f t="shared" si="0"/>
        <v>12.23433933553132</v>
      </c>
      <c r="U98" s="65">
        <f t="shared" si="0"/>
        <v>11.586014108465079</v>
      </c>
      <c r="V98" s="65">
        <f t="shared" si="0"/>
        <v>11.741151365007727</v>
      </c>
      <c r="W98" s="65">
        <f t="shared" si="0"/>
        <v>13.141530226700253</v>
      </c>
      <c r="X98" s="65">
        <f t="shared" si="0"/>
        <v>14.883598085858358</v>
      </c>
      <c r="Y98" s="65">
        <f t="shared" si="0"/>
        <v>12.589495759696863</v>
      </c>
      <c r="Z98" s="65">
        <f t="shared" si="0"/>
        <v>12.281766071592536</v>
      </c>
      <c r="AA98" s="65">
        <f t="shared" si="0"/>
        <v>15.023383087905691</v>
      </c>
      <c r="AB98" s="65">
        <f t="shared" si="0"/>
        <v>15.03043473952949</v>
      </c>
      <c r="AC98" s="65">
        <f t="shared" si="0"/>
        <v>15.319187705603477</v>
      </c>
    </row>
    <row r="99" spans="2:29" ht="11.45" customHeight="1" x14ac:dyDescent="0.25">
      <c r="B99" s="63" t="s">
        <v>47</v>
      </c>
      <c r="C99" s="65">
        <f t="shared" si="1"/>
        <v>23.984275764088302</v>
      </c>
      <c r="D99" s="65">
        <f t="shared" si="0"/>
        <v>26.383067382405564</v>
      </c>
      <c r="E99" s="65">
        <f t="shared" si="0"/>
        <v>27.840203664455284</v>
      </c>
      <c r="F99" s="65">
        <f t="shared" si="0"/>
        <v>26.440118112206594</v>
      </c>
      <c r="G99" s="65">
        <f t="shared" si="0"/>
        <v>28.669154228855721</v>
      </c>
      <c r="H99" s="65">
        <f t="shared" si="0"/>
        <v>29.654018238327808</v>
      </c>
      <c r="I99" s="65">
        <f t="shared" si="0"/>
        <v>29.670242064067256</v>
      </c>
      <c r="J99" s="65">
        <f t="shared" si="0"/>
        <v>32.911343518761683</v>
      </c>
      <c r="K99" s="65">
        <f t="shared" si="0"/>
        <v>36.130821880132331</v>
      </c>
      <c r="L99" s="65">
        <f t="shared" si="0"/>
        <v>28.243732923920128</v>
      </c>
      <c r="M99" s="65">
        <f t="shared" si="0"/>
        <v>28.963788597941445</v>
      </c>
      <c r="N99" s="65">
        <f t="shared" si="0"/>
        <v>39.238653001464129</v>
      </c>
      <c r="O99" s="65">
        <f t="shared" si="0"/>
        <v>34.536244476900031</v>
      </c>
      <c r="P99" s="65">
        <f t="shared" si="0"/>
        <v>39.424008427309751</v>
      </c>
      <c r="Q99" s="65">
        <f t="shared" si="0"/>
        <v>37.979647980504708</v>
      </c>
      <c r="R99" s="65">
        <f t="shared" si="0"/>
        <v>44.48155814828754</v>
      </c>
      <c r="S99" s="65">
        <f t="shared" si="0"/>
        <v>37.427101200686103</v>
      </c>
      <c r="T99" s="65">
        <f t="shared" si="0"/>
        <v>33.676695863938093</v>
      </c>
      <c r="U99" s="65">
        <f t="shared" si="0"/>
        <v>38.498004477757235</v>
      </c>
      <c r="V99" s="65">
        <f t="shared" si="0"/>
        <v>39.374762561733952</v>
      </c>
      <c r="W99" s="65">
        <f t="shared" si="0"/>
        <v>42.98409481894268</v>
      </c>
      <c r="X99" s="65">
        <f t="shared" si="0"/>
        <v>43.847155701201579</v>
      </c>
      <c r="Y99" s="65">
        <f t="shared" si="0"/>
        <v>45.573393081049971</v>
      </c>
      <c r="Z99" s="65">
        <f t="shared" si="0"/>
        <v>42.16310556378253</v>
      </c>
      <c r="AA99" s="65">
        <f t="shared" si="0"/>
        <v>30.3350045100795</v>
      </c>
      <c r="AB99" s="65">
        <f t="shared" si="0"/>
        <v>30.945333800112451</v>
      </c>
      <c r="AC99" s="65">
        <f t="shared" si="0"/>
        <v>30.482864221685823</v>
      </c>
    </row>
    <row r="100" spans="2:29" ht="11.45" customHeight="1" x14ac:dyDescent="0.25">
      <c r="B100" s="63" t="s">
        <v>48</v>
      </c>
      <c r="C100" s="65">
        <f t="shared" si="1"/>
        <v>16.97018287801771</v>
      </c>
      <c r="D100" s="65">
        <f t="shared" si="0"/>
        <v>17.155335491652384</v>
      </c>
      <c r="E100" s="65">
        <f t="shared" si="0"/>
        <v>16.967129468002256</v>
      </c>
      <c r="F100" s="65">
        <f t="shared" si="0"/>
        <v>17.724695493661294</v>
      </c>
      <c r="G100" s="65">
        <f t="shared" si="0"/>
        <v>18.603899043996844</v>
      </c>
      <c r="H100" s="65">
        <f t="shared" si="0"/>
        <v>23.450757489278935</v>
      </c>
      <c r="I100" s="65">
        <f t="shared" si="0"/>
        <v>18.009264567615293</v>
      </c>
      <c r="J100" s="65">
        <f t="shared" si="0"/>
        <v>18.190614871529899</v>
      </c>
      <c r="K100" s="65">
        <f t="shared" si="0"/>
        <v>18.093074737716151</v>
      </c>
      <c r="L100" s="65">
        <f t="shared" si="0"/>
        <v>20.6304519376373</v>
      </c>
      <c r="M100" s="65">
        <f t="shared" si="0"/>
        <v>20.296292719825541</v>
      </c>
      <c r="N100" s="65">
        <f t="shared" si="0"/>
        <v>20.290639176065355</v>
      </c>
      <c r="O100" s="65">
        <f t="shared" si="0"/>
        <v>21.052850481237368</v>
      </c>
      <c r="P100" s="65">
        <f t="shared" si="0"/>
        <v>21.552439857959754</v>
      </c>
      <c r="Q100" s="65">
        <f t="shared" si="0"/>
        <v>21.506302758033577</v>
      </c>
      <c r="R100" s="65">
        <f t="shared" si="0"/>
        <v>24.577838220740848</v>
      </c>
      <c r="S100" s="65">
        <f t="shared" si="0"/>
        <v>21.797196271630259</v>
      </c>
      <c r="T100" s="65">
        <f t="shared" si="0"/>
        <v>23.117072821529575</v>
      </c>
      <c r="U100" s="65">
        <f t="shared" si="0"/>
        <v>25.123235370366007</v>
      </c>
      <c r="V100" s="65">
        <f t="shared" si="0"/>
        <v>22.066106943262838</v>
      </c>
      <c r="W100" s="65">
        <f t="shared" si="0"/>
        <v>24.791105267198262</v>
      </c>
      <c r="X100" s="65">
        <f t="shared" si="0"/>
        <v>25.885250019560122</v>
      </c>
      <c r="Y100" s="65">
        <f t="shared" si="0"/>
        <v>30.302792234757085</v>
      </c>
      <c r="Z100" s="65">
        <f t="shared" si="0"/>
        <v>31.680870420913866</v>
      </c>
      <c r="AA100" s="65">
        <f t="shared" si="0"/>
        <v>28.414913366987157</v>
      </c>
      <c r="AB100" s="65">
        <f t="shared" si="0"/>
        <v>28.775919604035156</v>
      </c>
      <c r="AC100" s="65">
        <f t="shared" si="0"/>
        <v>29.30500737745114</v>
      </c>
    </row>
    <row r="101" spans="2:29" ht="11.45" customHeight="1" x14ac:dyDescent="0.25">
      <c r="B101" s="63" t="s">
        <v>49</v>
      </c>
      <c r="C101" s="65">
        <f t="shared" si="1"/>
        <v>3.599996266532262</v>
      </c>
      <c r="D101" s="65">
        <f t="shared" si="0"/>
        <v>4.854818951341449</v>
      </c>
      <c r="E101" s="65">
        <f t="shared" si="0"/>
        <v>4.0797531887461433</v>
      </c>
      <c r="F101" s="65">
        <f t="shared" si="0"/>
        <v>4.6933266225892796</v>
      </c>
      <c r="G101" s="65">
        <f t="shared" si="0"/>
        <v>5.5642681616675516</v>
      </c>
      <c r="H101" s="65">
        <f t="shared" si="0"/>
        <v>6.0300779603876951</v>
      </c>
      <c r="I101" s="65">
        <f t="shared" si="0"/>
        <v>6.8472288580984237</v>
      </c>
      <c r="J101" s="65">
        <f t="shared" si="0"/>
        <v>7.5596004167432733</v>
      </c>
      <c r="K101" s="65">
        <f t="shared" si="0"/>
        <v>10.024301336573512</v>
      </c>
      <c r="L101" s="65">
        <f t="shared" si="0"/>
        <v>12.3649993237891</v>
      </c>
      <c r="M101" s="65">
        <f t="shared" si="0"/>
        <v>11.544859709437729</v>
      </c>
      <c r="N101" s="65">
        <f t="shared" si="0"/>
        <v>11.899083720346427</v>
      </c>
      <c r="O101" s="65">
        <f t="shared" si="0"/>
        <v>11.433450266347421</v>
      </c>
      <c r="P101" s="65">
        <f t="shared" si="0"/>
        <v>11.639621554303984</v>
      </c>
      <c r="Q101" s="65">
        <f t="shared" si="0"/>
        <v>11.973927737989863</v>
      </c>
      <c r="R101" s="65">
        <f t="shared" si="0"/>
        <v>14.788171233786356</v>
      </c>
      <c r="S101" s="65">
        <f t="shared" si="0"/>
        <v>14.31877893156512</v>
      </c>
      <c r="T101" s="65">
        <f t="shared" si="0"/>
        <v>10.511517683208483</v>
      </c>
      <c r="U101" s="65">
        <f t="shared" si="0"/>
        <v>12.467387668636416</v>
      </c>
      <c r="V101" s="65">
        <f t="shared" si="0"/>
        <v>11.23984013651264</v>
      </c>
      <c r="W101" s="65">
        <f t="shared" si="0"/>
        <v>14.77253610824061</v>
      </c>
      <c r="X101" s="65">
        <f t="shared" si="0"/>
        <v>14.720201301898147</v>
      </c>
      <c r="Y101" s="65">
        <f t="shared" si="0"/>
        <v>16.955577876421604</v>
      </c>
      <c r="Z101" s="65">
        <f t="shared" si="0"/>
        <v>12.154856149835876</v>
      </c>
      <c r="AA101" s="65">
        <f t="shared" si="0"/>
        <v>10.891338582677166</v>
      </c>
      <c r="AB101" s="65">
        <f t="shared" si="0"/>
        <v>11.808451302754243</v>
      </c>
      <c r="AC101" s="65">
        <f t="shared" si="0"/>
        <v>11.867733206458711</v>
      </c>
    </row>
    <row r="102" spans="2:29" ht="11.45" customHeight="1" x14ac:dyDescent="0.25">
      <c r="B102" s="63" t="s">
        <v>50</v>
      </c>
      <c r="C102" s="65">
        <f t="shared" si="1"/>
        <v>6.1996553520618765</v>
      </c>
      <c r="D102" s="65">
        <f t="shared" si="0"/>
        <v>6.7962514719351041</v>
      </c>
      <c r="E102" s="65">
        <f t="shared" si="0"/>
        <v>6.253803842311358</v>
      </c>
      <c r="F102" s="65">
        <f t="shared" si="0"/>
        <v>6.5168121642363781</v>
      </c>
      <c r="G102" s="65">
        <f t="shared" si="0"/>
        <v>7.1603312006021831</v>
      </c>
      <c r="H102" s="65">
        <f t="shared" si="0"/>
        <v>8.562757153361181</v>
      </c>
      <c r="I102" s="65">
        <f t="shared" si="0"/>
        <v>6.7091262776757006</v>
      </c>
      <c r="J102" s="65">
        <f t="shared" si="0"/>
        <v>5.8039220715103212</v>
      </c>
      <c r="K102" s="65">
        <f t="shared" si="0"/>
        <v>6.4233500281152329</v>
      </c>
      <c r="L102" s="65">
        <f t="shared" si="0"/>
        <v>6.7662740923828402</v>
      </c>
      <c r="M102" s="65">
        <f t="shared" si="0"/>
        <v>6.073699884496027</v>
      </c>
      <c r="N102" s="65">
        <f t="shared" si="0"/>
        <v>7.2997693918856967</v>
      </c>
      <c r="O102" s="65">
        <f t="shared" si="0"/>
        <v>8.7977751752194564</v>
      </c>
      <c r="P102" s="65">
        <f t="shared" si="0"/>
        <v>7.2205898951062961</v>
      </c>
      <c r="Q102" s="65">
        <f t="shared" si="0"/>
        <v>7.0263457585689686</v>
      </c>
      <c r="R102" s="65">
        <f t="shared" si="0"/>
        <v>9.1604308268473442</v>
      </c>
      <c r="S102" s="65">
        <f t="shared" si="0"/>
        <v>9.4655944305230832</v>
      </c>
      <c r="T102" s="65">
        <f t="shared" si="0"/>
        <v>10.108570516499526</v>
      </c>
      <c r="U102" s="65">
        <f t="shared" si="0"/>
        <v>11.192821666712399</v>
      </c>
      <c r="V102" s="65">
        <f t="shared" si="0"/>
        <v>10.924475789208023</v>
      </c>
      <c r="W102" s="65">
        <f t="shared" si="0"/>
        <v>13.822982842819481</v>
      </c>
      <c r="X102" s="65">
        <f t="shared" si="0"/>
        <v>14.606554081984807</v>
      </c>
      <c r="Y102" s="65">
        <f t="shared" si="0"/>
        <v>14.667942865557356</v>
      </c>
      <c r="Z102" s="65">
        <f t="shared" si="0"/>
        <v>16.774427480916032</v>
      </c>
      <c r="AA102" s="65">
        <f t="shared" si="0"/>
        <v>18.364064608090494</v>
      </c>
      <c r="AB102" s="65">
        <f t="shared" si="0"/>
        <v>18.467820676814082</v>
      </c>
      <c r="AC102" s="65">
        <f t="shared" si="0"/>
        <v>18.786124995302341</v>
      </c>
    </row>
    <row r="103" spans="2:29" ht="11.45" customHeight="1" x14ac:dyDescent="0.25">
      <c r="B103" s="63" t="s">
        <v>51</v>
      </c>
      <c r="C103" s="65">
        <f t="shared" si="1"/>
        <v>4.8861042621792903</v>
      </c>
      <c r="D103" s="65">
        <f t="shared" si="0"/>
        <v>5.0360765216700996</v>
      </c>
      <c r="E103" s="65">
        <f t="shared" si="0"/>
        <v>5.4877437850590258</v>
      </c>
      <c r="F103" s="65">
        <f t="shared" si="0"/>
        <v>5.5649041889573843</v>
      </c>
      <c r="G103" s="65">
        <f t="shared" si="0"/>
        <v>5.8028039402960108</v>
      </c>
      <c r="H103" s="65">
        <f t="shared" si="0"/>
        <v>6.6456690192826571</v>
      </c>
      <c r="I103" s="65">
        <f t="shared" si="0"/>
        <v>6.7718880008205522</v>
      </c>
      <c r="J103" s="65">
        <f t="shared" si="0"/>
        <v>5.7958301412692315</v>
      </c>
      <c r="K103" s="65">
        <f t="shared" si="0"/>
        <v>5.5916217590238935</v>
      </c>
      <c r="L103" s="65">
        <f t="shared" si="0"/>
        <v>5.9896304718976614</v>
      </c>
      <c r="M103" s="65">
        <f t="shared" si="0"/>
        <v>5.8130861305622696</v>
      </c>
      <c r="N103" s="65">
        <f t="shared" si="0"/>
        <v>5.6430063931061536</v>
      </c>
      <c r="O103" s="65">
        <f t="shared" si="0"/>
        <v>5.8540771364154001</v>
      </c>
      <c r="P103" s="65">
        <f t="shared" si="0"/>
        <v>5.77653509625969</v>
      </c>
      <c r="Q103" s="65">
        <f t="shared" si="0"/>
        <v>5.0456459501552908</v>
      </c>
      <c r="R103" s="65">
        <f t="shared" si="0"/>
        <v>5.4544704698660276</v>
      </c>
      <c r="S103" s="65">
        <f t="shared" si="0"/>
        <v>5.891771063494069</v>
      </c>
      <c r="T103" s="65">
        <f t="shared" si="0"/>
        <v>5.4318669064872394</v>
      </c>
      <c r="U103" s="65">
        <f t="shared" si="0"/>
        <v>5.851019586575859</v>
      </c>
      <c r="V103" s="65">
        <f t="shared" si="0"/>
        <v>5.6929288828922653</v>
      </c>
      <c r="W103" s="65">
        <f t="shared" si="0"/>
        <v>6.6918196458530277</v>
      </c>
      <c r="X103" s="65">
        <f t="shared" si="0"/>
        <v>6.1335612348480328</v>
      </c>
      <c r="Y103" s="65">
        <f t="shared" ref="Y103:AW112" si="2">Y21/Y67*1000</f>
        <v>5.4841142625454626</v>
      </c>
      <c r="Z103" s="65">
        <f t="shared" si="2"/>
        <v>6.1397603791227331</v>
      </c>
      <c r="AA103" s="65">
        <f t="shared" si="2"/>
        <v>5.4108716606995317</v>
      </c>
      <c r="AB103" s="65">
        <f t="shared" si="2"/>
        <v>5.1962396986495154</v>
      </c>
      <c r="AC103" s="65">
        <f t="shared" si="2"/>
        <v>5.8854899500385196</v>
      </c>
    </row>
    <row r="104" spans="2:29" ht="11.45" customHeight="1" x14ac:dyDescent="0.25">
      <c r="B104" s="63" t="s">
        <v>52</v>
      </c>
      <c r="C104" s="65">
        <f t="shared" si="1"/>
        <v>12.791913198995639</v>
      </c>
      <c r="D104" s="65">
        <f t="shared" si="1"/>
        <v>14.061369929567674</v>
      </c>
      <c r="E104" s="65">
        <f t="shared" si="1"/>
        <v>13.821662205548787</v>
      </c>
      <c r="F104" s="65">
        <f t="shared" si="1"/>
        <v>14.125670488806014</v>
      </c>
      <c r="G104" s="65">
        <f t="shared" si="1"/>
        <v>14.357774171759939</v>
      </c>
      <c r="H104" s="65">
        <f t="shared" si="1"/>
        <v>14.461607698315001</v>
      </c>
      <c r="I104" s="65">
        <f t="shared" si="1"/>
        <v>13.75857522309912</v>
      </c>
      <c r="J104" s="65">
        <f t="shared" si="1"/>
        <v>15.423606751117184</v>
      </c>
      <c r="K104" s="65">
        <f t="shared" si="1"/>
        <v>17.01107439112155</v>
      </c>
      <c r="L104" s="65">
        <f t="shared" si="1"/>
        <v>17.261260818253344</v>
      </c>
      <c r="M104" s="65">
        <f t="shared" si="1"/>
        <v>17.460454163335296</v>
      </c>
      <c r="N104" s="65">
        <f t="shared" si="1"/>
        <v>17.962007460863973</v>
      </c>
      <c r="O104" s="65">
        <f t="shared" si="1"/>
        <v>19.124779217796466</v>
      </c>
      <c r="P104" s="65">
        <f t="shared" si="1"/>
        <v>17.810199833667092</v>
      </c>
      <c r="Q104" s="65">
        <f t="shared" si="1"/>
        <v>20.635849212083901</v>
      </c>
      <c r="R104" s="65">
        <f t="shared" si="1"/>
        <v>20.39062803188806</v>
      </c>
      <c r="S104" s="65">
        <f t="shared" ref="S104:AQ110" si="3">S22/S68*1000</f>
        <v>21.392312776380965</v>
      </c>
      <c r="T104" s="65">
        <f t="shared" si="3"/>
        <v>21.477207714251676</v>
      </c>
      <c r="U104" s="65">
        <f t="shared" si="3"/>
        <v>20.268328448563341</v>
      </c>
      <c r="V104" s="65">
        <f t="shared" si="3"/>
        <v>21.391005326680599</v>
      </c>
      <c r="W104" s="65">
        <f t="shared" si="3"/>
        <v>21.291649133798902</v>
      </c>
      <c r="X104" s="65">
        <f t="shared" si="3"/>
        <v>21.510429599773985</v>
      </c>
      <c r="Y104" s="65">
        <f t="shared" si="3"/>
        <v>22.214053457598283</v>
      </c>
      <c r="Z104" s="65">
        <f t="shared" si="3"/>
        <v>18.924658460706073</v>
      </c>
      <c r="AA104" s="65">
        <f t="shared" si="3"/>
        <v>19.996697387412347</v>
      </c>
      <c r="AB104" s="65">
        <f t="shared" si="3"/>
        <v>22.82762435107945</v>
      </c>
      <c r="AC104" s="65">
        <f t="shared" si="2"/>
        <v>22.98753675816862</v>
      </c>
    </row>
    <row r="105" spans="2:29" ht="11.45" customHeight="1" x14ac:dyDescent="0.25">
      <c r="B105" s="63" t="s">
        <v>53</v>
      </c>
      <c r="C105" s="65">
        <f t="shared" si="1"/>
        <v>15.505895688040177</v>
      </c>
      <c r="D105" s="65">
        <f t="shared" si="1"/>
        <v>15.107468876285102</v>
      </c>
      <c r="E105" s="65">
        <f t="shared" si="1"/>
        <v>15.10606983707409</v>
      </c>
      <c r="F105" s="65">
        <f t="shared" si="1"/>
        <v>16.825312902921475</v>
      </c>
      <c r="G105" s="65">
        <f t="shared" si="1"/>
        <v>14.369118604839192</v>
      </c>
      <c r="H105" s="65">
        <f t="shared" si="1"/>
        <v>17.570885923536679</v>
      </c>
      <c r="I105" s="65">
        <f t="shared" si="1"/>
        <v>16.716576925635561</v>
      </c>
      <c r="J105" s="65">
        <f t="shared" si="1"/>
        <v>16.980948638490389</v>
      </c>
      <c r="K105" s="65">
        <f t="shared" si="1"/>
        <v>17.331015363096327</v>
      </c>
      <c r="L105" s="65">
        <f t="shared" si="1"/>
        <v>19.020872086480473</v>
      </c>
      <c r="M105" s="65">
        <f t="shared" si="1"/>
        <v>20.491392764471811</v>
      </c>
      <c r="N105" s="65">
        <f t="shared" si="1"/>
        <v>20.233109096559943</v>
      </c>
      <c r="O105" s="65">
        <f t="shared" si="1"/>
        <v>21.625887786263544</v>
      </c>
      <c r="P105" s="65">
        <f t="shared" si="1"/>
        <v>19.868093215845921</v>
      </c>
      <c r="Q105" s="65">
        <f t="shared" si="1"/>
        <v>19.793156857139628</v>
      </c>
      <c r="R105" s="65">
        <f t="shared" si="1"/>
        <v>23.168140500070223</v>
      </c>
      <c r="S105" s="65">
        <f t="shared" si="3"/>
        <v>23.56686994927388</v>
      </c>
      <c r="T105" s="65">
        <f t="shared" si="3"/>
        <v>20.681968377954011</v>
      </c>
      <c r="U105" s="65">
        <f t="shared" si="3"/>
        <v>22.772633487419206</v>
      </c>
      <c r="V105" s="65">
        <f t="shared" si="3"/>
        <v>23.750740365692884</v>
      </c>
      <c r="W105" s="65">
        <f t="shared" si="3"/>
        <v>23.624166908894608</v>
      </c>
      <c r="X105" s="65">
        <f t="shared" si="3"/>
        <v>22.879978591137352</v>
      </c>
      <c r="Y105" s="65">
        <f t="shared" si="3"/>
        <v>21.996743275669566</v>
      </c>
      <c r="Z105" s="65">
        <f t="shared" si="3"/>
        <v>23.752698856877661</v>
      </c>
      <c r="AA105" s="65">
        <f t="shared" si="3"/>
        <v>24.111811086674095</v>
      </c>
      <c r="AB105" s="65">
        <f t="shared" si="3"/>
        <v>20.671076244395426</v>
      </c>
      <c r="AC105" s="65">
        <f t="shared" si="2"/>
        <v>22.677715529769809</v>
      </c>
    </row>
    <row r="106" spans="2:29" ht="11.45" customHeight="1" x14ac:dyDescent="0.25">
      <c r="B106" s="63" t="s">
        <v>54</v>
      </c>
      <c r="C106" s="65">
        <f t="shared" si="1"/>
        <v>4.5360941798231806</v>
      </c>
      <c r="D106" s="65">
        <f t="shared" si="1"/>
        <v>4.487629297941834</v>
      </c>
      <c r="E106" s="65">
        <f t="shared" si="1"/>
        <v>4.7162559702328686</v>
      </c>
      <c r="F106" s="65">
        <f t="shared" si="1"/>
        <v>4.8758116046583533</v>
      </c>
      <c r="G106" s="65">
        <f t="shared" si="1"/>
        <v>4.425026479043729</v>
      </c>
      <c r="H106" s="65">
        <f t="shared" si="1"/>
        <v>5.1487084491098072</v>
      </c>
      <c r="I106" s="65">
        <f t="shared" si="1"/>
        <v>4.8666570050520077</v>
      </c>
      <c r="J106" s="65">
        <f t="shared" si="1"/>
        <v>5.3136557737318881</v>
      </c>
      <c r="K106" s="65">
        <f t="shared" si="1"/>
        <v>5.089539624270107</v>
      </c>
      <c r="L106" s="65">
        <f t="shared" si="1"/>
        <v>5.5141390176666345</v>
      </c>
      <c r="M106" s="65">
        <f t="shared" si="1"/>
        <v>5.3075213278245492</v>
      </c>
      <c r="N106" s="65">
        <f t="shared" si="1"/>
        <v>4.684933339609973</v>
      </c>
      <c r="O106" s="65">
        <f t="shared" si="1"/>
        <v>4.5949624745563753</v>
      </c>
      <c r="P106" s="65">
        <f t="shared" si="1"/>
        <v>4.6683337433553085</v>
      </c>
      <c r="Q106" s="65">
        <f t="shared" si="1"/>
        <v>5.8454154658714534</v>
      </c>
      <c r="R106" s="65">
        <f t="shared" si="1"/>
        <v>5.7763946067683607</v>
      </c>
      <c r="S106" s="65">
        <f t="shared" si="3"/>
        <v>6.0565375645692123</v>
      </c>
      <c r="T106" s="65">
        <f t="shared" si="3"/>
        <v>7.4333695127834059</v>
      </c>
      <c r="U106" s="65">
        <f t="shared" si="3"/>
        <v>6.9964657477288439</v>
      </c>
      <c r="V106" s="65">
        <f t="shared" si="3"/>
        <v>8.2930330965694417</v>
      </c>
      <c r="W106" s="65">
        <f t="shared" si="3"/>
        <v>8.1747561596924232</v>
      </c>
      <c r="X106" s="65">
        <f t="shared" si="3"/>
        <v>8.2601951046839694</v>
      </c>
      <c r="Y106" s="65">
        <f t="shared" si="3"/>
        <v>8.5318163908589444</v>
      </c>
      <c r="Z106" s="65">
        <f t="shared" si="3"/>
        <v>9.7577927782658502</v>
      </c>
      <c r="AA106" s="65">
        <f t="shared" si="3"/>
        <v>11.53646295821247</v>
      </c>
      <c r="AB106" s="65">
        <f t="shared" si="3"/>
        <v>11.010200599142998</v>
      </c>
      <c r="AC106" s="65">
        <f t="shared" si="2"/>
        <v>11.052256943331132</v>
      </c>
    </row>
    <row r="107" spans="2:29" ht="11.45" customHeight="1" x14ac:dyDescent="0.25">
      <c r="B107" s="63" t="s">
        <v>55</v>
      </c>
      <c r="C107" s="65">
        <f t="shared" si="1"/>
        <v>13.924829003017388</v>
      </c>
      <c r="D107" s="65">
        <f t="shared" si="1"/>
        <v>15.107328614699753</v>
      </c>
      <c r="E107" s="65">
        <f t="shared" si="1"/>
        <v>14.241418054844372</v>
      </c>
      <c r="F107" s="65">
        <f t="shared" si="1"/>
        <v>13.877249157973722</v>
      </c>
      <c r="G107" s="65">
        <f t="shared" si="1"/>
        <v>13.640442538271508</v>
      </c>
      <c r="H107" s="65">
        <f t="shared" si="1"/>
        <v>14.964477743793459</v>
      </c>
      <c r="I107" s="65">
        <f t="shared" si="1"/>
        <v>14.504134692280207</v>
      </c>
      <c r="J107" s="65">
        <f t="shared" si="1"/>
        <v>14.220232447319477</v>
      </c>
      <c r="K107" s="65">
        <f t="shared" si="1"/>
        <v>14.563926458517113</v>
      </c>
      <c r="L107" s="65">
        <f t="shared" si="1"/>
        <v>15.539149062064148</v>
      </c>
      <c r="M107" s="65">
        <f t="shared" si="1"/>
        <v>15.721249602109951</v>
      </c>
      <c r="N107" s="65">
        <f t="shared" si="1"/>
        <v>15.921556989658292</v>
      </c>
      <c r="O107" s="65">
        <f t="shared" si="1"/>
        <v>16.547707769038599</v>
      </c>
      <c r="P107" s="65">
        <f t="shared" si="1"/>
        <v>16.451206293620547</v>
      </c>
      <c r="Q107" s="65">
        <f t="shared" si="1"/>
        <v>16.705799264038305</v>
      </c>
      <c r="R107" s="65">
        <f t="shared" si="1"/>
        <v>16.050106339576914</v>
      </c>
      <c r="S107" s="65">
        <f t="shared" si="3"/>
        <v>16.487162912502278</v>
      </c>
      <c r="T107" s="65">
        <f t="shared" si="3"/>
        <v>16.022292045184333</v>
      </c>
      <c r="U107" s="65">
        <f t="shared" si="3"/>
        <v>15.697728662803355</v>
      </c>
      <c r="V107" s="65">
        <f t="shared" si="3"/>
        <v>15.711378639922543</v>
      </c>
      <c r="W107" s="65">
        <f t="shared" si="3"/>
        <v>15.580892476474055</v>
      </c>
      <c r="X107" s="65">
        <f t="shared" si="3"/>
        <v>15.625647568442675</v>
      </c>
      <c r="Y107" s="65">
        <f t="shared" si="3"/>
        <v>15.091476167692365</v>
      </c>
      <c r="Z107" s="65">
        <f t="shared" si="3"/>
        <v>15.399467890036837</v>
      </c>
      <c r="AA107" s="65">
        <f t="shared" si="3"/>
        <v>14.366852787982099</v>
      </c>
      <c r="AB107" s="65">
        <f t="shared" si="3"/>
        <v>14.703719059833086</v>
      </c>
      <c r="AC107" s="65">
        <f t="shared" si="2"/>
        <v>14.726664426142243</v>
      </c>
    </row>
    <row r="108" spans="2:29" ht="11.45" customHeight="1" x14ac:dyDescent="0.25">
      <c r="B108" s="63" t="s">
        <v>56</v>
      </c>
      <c r="C108" s="65">
        <f t="shared" si="1"/>
        <v>9.6526957278776191</v>
      </c>
      <c r="D108" s="65">
        <f t="shared" si="1"/>
        <v>9.0932300114134677</v>
      </c>
      <c r="E108" s="65">
        <f t="shared" si="1"/>
        <v>10.256369578322809</v>
      </c>
      <c r="F108" s="65">
        <f t="shared" si="1"/>
        <v>10.701932535778885</v>
      </c>
      <c r="G108" s="65">
        <f t="shared" si="1"/>
        <v>10.032404406999353</v>
      </c>
      <c r="H108" s="65">
        <f t="shared" si="1"/>
        <v>10.766580534022395</v>
      </c>
      <c r="I108" s="65">
        <f t="shared" si="1"/>
        <v>10.663854431058521</v>
      </c>
      <c r="J108" s="65">
        <f t="shared" si="1"/>
        <v>11.110876451953537</v>
      </c>
      <c r="K108" s="65">
        <f t="shared" si="1"/>
        <v>9.6429410382898748</v>
      </c>
      <c r="L108" s="65">
        <f t="shared" si="1"/>
        <v>8.9290648561165273</v>
      </c>
      <c r="M108" s="65">
        <f t="shared" si="1"/>
        <v>8.1300174691345912</v>
      </c>
      <c r="N108" s="65">
        <f t="shared" si="1"/>
        <v>8.8530188417019069</v>
      </c>
      <c r="O108" s="65">
        <f t="shared" si="1"/>
        <v>9.1712902150685203</v>
      </c>
      <c r="P108" s="65">
        <f t="shared" si="1"/>
        <v>9.4311725070232129</v>
      </c>
      <c r="Q108" s="65">
        <f t="shared" si="1"/>
        <v>8.9740880077778247</v>
      </c>
      <c r="R108" s="65">
        <f t="shared" si="1"/>
        <v>7.7372794243618301</v>
      </c>
      <c r="S108" s="65">
        <f t="shared" si="3"/>
        <v>8.0608793686583997</v>
      </c>
      <c r="T108" s="65">
        <f t="shared" si="3"/>
        <v>9.1717479674796731</v>
      </c>
      <c r="U108" s="65">
        <f t="shared" si="3"/>
        <v>8.7041870699139299</v>
      </c>
      <c r="V108" s="65">
        <f t="shared" si="3"/>
        <v>8.9851960157178112</v>
      </c>
      <c r="W108" s="65">
        <f t="shared" si="3"/>
        <v>9.3099988852970679</v>
      </c>
      <c r="X108" s="65">
        <f t="shared" si="3"/>
        <v>9.109971001561453</v>
      </c>
      <c r="Y108" s="65">
        <f t="shared" si="3"/>
        <v>8.5531980659263027</v>
      </c>
      <c r="Z108" s="65">
        <f t="shared" si="3"/>
        <v>7.1351990022536818</v>
      </c>
      <c r="AA108" s="65">
        <f t="shared" si="3"/>
        <v>7.1332289764327337</v>
      </c>
      <c r="AB108" s="65">
        <f t="shared" si="3"/>
        <v>7.1223114240329712</v>
      </c>
      <c r="AC108" s="65">
        <f t="shared" si="2"/>
        <v>7.1105062833570774</v>
      </c>
    </row>
    <row r="109" spans="2:29" ht="11.45" customHeight="1" x14ac:dyDescent="0.25">
      <c r="B109" s="63" t="s">
        <v>57</v>
      </c>
      <c r="C109" s="65">
        <f t="shared" si="1"/>
        <v>2.1673848242481482</v>
      </c>
      <c r="D109" s="65">
        <f t="shared" si="1"/>
        <v>2.621015438387631</v>
      </c>
      <c r="E109" s="65">
        <f t="shared" si="1"/>
        <v>2.6509359672014212</v>
      </c>
      <c r="F109" s="65">
        <f t="shared" si="1"/>
        <v>2.8514723300124847</v>
      </c>
      <c r="G109" s="65">
        <f t="shared" si="1"/>
        <v>3.1139352177489537</v>
      </c>
      <c r="H109" s="65">
        <f t="shared" si="1"/>
        <v>4.0174824306538532</v>
      </c>
      <c r="I109" s="65">
        <f t="shared" si="1"/>
        <v>4.5747144381130802</v>
      </c>
      <c r="J109" s="65">
        <f t="shared" si="1"/>
        <v>3.902216403599351</v>
      </c>
      <c r="K109" s="65">
        <f t="shared" si="1"/>
        <v>5.0748873055111234</v>
      </c>
      <c r="L109" s="65">
        <f t="shared" si="1"/>
        <v>5.1907781049234423</v>
      </c>
      <c r="M109" s="65">
        <f t="shared" si="1"/>
        <v>6.1224229597235862</v>
      </c>
      <c r="N109" s="65">
        <f t="shared" si="1"/>
        <v>6.586591765836352</v>
      </c>
      <c r="O109" s="65">
        <f t="shared" si="1"/>
        <v>6.53468000169274</v>
      </c>
      <c r="P109" s="65">
        <f t="shared" si="1"/>
        <v>7.1333122593252485</v>
      </c>
      <c r="Q109" s="65">
        <f t="shared" si="1"/>
        <v>6.800307275853239</v>
      </c>
      <c r="R109" s="65">
        <f t="shared" si="1"/>
        <v>7.6543761638733701</v>
      </c>
      <c r="S109" s="65">
        <f t="shared" si="3"/>
        <v>7.2922652966550583</v>
      </c>
      <c r="T109" s="65">
        <f t="shared" si="3"/>
        <v>7.4173585570506742</v>
      </c>
      <c r="U109" s="65">
        <f t="shared" si="3"/>
        <v>7.6144091705520731</v>
      </c>
      <c r="V109" s="65">
        <f t="shared" si="3"/>
        <v>7.318866957380898</v>
      </c>
      <c r="W109" s="65">
        <f t="shared" si="3"/>
        <v>9.3373352717722646</v>
      </c>
      <c r="X109" s="65">
        <f t="shared" si="3"/>
        <v>8.6413488651932173</v>
      </c>
      <c r="Y109" s="65">
        <f t="shared" si="3"/>
        <v>8.4945648701035914</v>
      </c>
      <c r="Z109" s="65">
        <f t="shared" si="3"/>
        <v>7.5679936933385878</v>
      </c>
      <c r="AA109" s="65">
        <f t="shared" si="3"/>
        <v>7.889063267861955</v>
      </c>
      <c r="AB109" s="65">
        <f t="shared" si="3"/>
        <v>8.2821300563236058</v>
      </c>
      <c r="AC109" s="65">
        <f t="shared" si="2"/>
        <v>8.3437369954223897</v>
      </c>
    </row>
    <row r="110" spans="2:29" ht="11.45" customHeight="1" x14ac:dyDescent="0.25">
      <c r="B110" s="63" t="s">
        <v>58</v>
      </c>
      <c r="C110" s="65">
        <f t="shared" si="1"/>
        <v>2.5927771238602073</v>
      </c>
      <c r="D110" s="65">
        <f t="shared" si="1"/>
        <v>2.6421800695993047</v>
      </c>
      <c r="E110" s="65">
        <f t="shared" si="1"/>
        <v>2.8249852193736906</v>
      </c>
      <c r="F110" s="65">
        <f t="shared" si="1"/>
        <v>2.8935524842292586</v>
      </c>
      <c r="G110" s="65">
        <f t="shared" si="1"/>
        <v>3.0319780391498332</v>
      </c>
      <c r="H110" s="65">
        <f t="shared" si="1"/>
        <v>3.1605562579013906</v>
      </c>
      <c r="I110" s="65">
        <f t="shared" si="1"/>
        <v>3.5080490082962474</v>
      </c>
      <c r="J110" s="65">
        <f t="shared" si="1"/>
        <v>3.1003486598387449</v>
      </c>
      <c r="K110" s="65">
        <f t="shared" si="1"/>
        <v>4.9098515903232132</v>
      </c>
      <c r="L110" s="65">
        <f t="shared" si="1"/>
        <v>5.603605068664919</v>
      </c>
      <c r="M110" s="65">
        <f t="shared" si="1"/>
        <v>5.775730448513003</v>
      </c>
      <c r="N110" s="65">
        <f t="shared" si="1"/>
        <v>5.7110338054283281</v>
      </c>
      <c r="O110" s="65">
        <f t="shared" si="1"/>
        <v>6.1402777391771579</v>
      </c>
      <c r="P110" s="65">
        <f t="shared" si="1"/>
        <v>6.5183506983319939</v>
      </c>
      <c r="Q110" s="65">
        <f t="shared" si="1"/>
        <v>6.6614808332523046</v>
      </c>
      <c r="R110" s="65">
        <f t="shared" si="1"/>
        <v>6.4282051282051285</v>
      </c>
      <c r="S110" s="65">
        <f t="shared" si="3"/>
        <v>6.6145680972878091</v>
      </c>
      <c r="T110" s="65">
        <f t="shared" si="3"/>
        <v>7.0381190938091773</v>
      </c>
      <c r="U110" s="65">
        <f t="shared" si="3"/>
        <v>7.4494420349885484</v>
      </c>
      <c r="V110" s="65">
        <f t="shared" si="3"/>
        <v>7.0195615288214084</v>
      </c>
      <c r="W110" s="65">
        <f t="shared" si="3"/>
        <v>8.3876253267272656</v>
      </c>
      <c r="X110" s="65">
        <f t="shared" si="3"/>
        <v>11.224405939655227</v>
      </c>
      <c r="Y110" s="65">
        <f t="shared" si="3"/>
        <v>11.090275552161254</v>
      </c>
      <c r="Z110" s="65">
        <f t="shared" si="3"/>
        <v>10.479618804598301</v>
      </c>
      <c r="AA110" s="65">
        <f t="shared" si="3"/>
        <v>10.97687286680523</v>
      </c>
      <c r="AB110" s="65">
        <f t="shared" si="3"/>
        <v>11.375750531303947</v>
      </c>
      <c r="AC110" s="65">
        <f t="shared" si="2"/>
        <v>11.835686594280647</v>
      </c>
    </row>
    <row r="111" spans="2:29" ht="11.45" customHeight="1" x14ac:dyDescent="0.25">
      <c r="B111" s="63" t="s">
        <v>59</v>
      </c>
      <c r="C111" s="65">
        <f t="shared" ref="C111:AB112" si="4">C29/C75*1000</f>
        <v>37.843981813831064</v>
      </c>
      <c r="D111" s="65">
        <f t="shared" si="4"/>
        <v>34.371468039683535</v>
      </c>
      <c r="E111" s="65">
        <f t="shared" si="4"/>
        <v>30.473649099399601</v>
      </c>
      <c r="F111" s="65">
        <f t="shared" si="4"/>
        <v>42.580379225061826</v>
      </c>
      <c r="G111" s="65">
        <f t="shared" si="4"/>
        <v>25.770150513433673</v>
      </c>
      <c r="H111" s="65">
        <f t="shared" si="4"/>
        <v>31.784245009904005</v>
      </c>
      <c r="I111" s="65">
        <f t="shared" si="4"/>
        <v>26.751178287014465</v>
      </c>
      <c r="J111" s="65">
        <f t="shared" si="4"/>
        <v>28.013665202537819</v>
      </c>
      <c r="K111" s="65">
        <f t="shared" si="4"/>
        <v>30.029249268768282</v>
      </c>
      <c r="L111" s="65">
        <f t="shared" si="4"/>
        <v>25.26298753843664</v>
      </c>
      <c r="M111" s="65">
        <f t="shared" si="4"/>
        <v>27.094017094017094</v>
      </c>
      <c r="N111" s="65">
        <f t="shared" si="4"/>
        <v>31.469620910507189</v>
      </c>
      <c r="O111" s="65">
        <f t="shared" si="4"/>
        <v>24.131341209173037</v>
      </c>
      <c r="P111" s="65">
        <f t="shared" si="4"/>
        <v>28.588892769821864</v>
      </c>
      <c r="Q111" s="65">
        <f t="shared" si="4"/>
        <v>24.268689057421451</v>
      </c>
      <c r="R111" s="65">
        <f t="shared" si="4"/>
        <v>27.837104072398194</v>
      </c>
      <c r="S111" s="65">
        <f t="shared" si="4"/>
        <v>28.284836435929876</v>
      </c>
      <c r="T111" s="65">
        <f t="shared" si="4"/>
        <v>28.197254335260116</v>
      </c>
      <c r="U111" s="65">
        <f t="shared" si="4"/>
        <v>26.577647704408271</v>
      </c>
      <c r="V111" s="65">
        <f t="shared" si="4"/>
        <v>28.747471031819021</v>
      </c>
      <c r="W111" s="65">
        <f t="shared" si="4"/>
        <v>26.251616478847218</v>
      </c>
      <c r="X111" s="65">
        <f t="shared" si="4"/>
        <v>21.524887631097055</v>
      </c>
      <c r="Y111" s="65">
        <f t="shared" si="4"/>
        <v>22.051282051282051</v>
      </c>
      <c r="Z111" s="65">
        <f t="shared" si="4"/>
        <v>20.845593929069228</v>
      </c>
      <c r="AA111" s="65">
        <f t="shared" si="4"/>
        <v>18.584784010315925</v>
      </c>
      <c r="AB111" s="65">
        <f t="shared" si="4"/>
        <v>24.951519069166128</v>
      </c>
      <c r="AC111" s="65">
        <f t="shared" si="2"/>
        <v>25.579103006407095</v>
      </c>
    </row>
    <row r="112" spans="2:29" ht="11.45" customHeight="1" x14ac:dyDescent="0.25">
      <c r="B112" s="63" t="s">
        <v>60</v>
      </c>
      <c r="C112" s="65">
        <f t="shared" si="4"/>
        <v>3.6721115402313669</v>
      </c>
      <c r="D112" s="65">
        <f t="shared" si="4"/>
        <v>3.5475490945157726</v>
      </c>
      <c r="E112" s="65">
        <f t="shared" si="4"/>
        <v>4.3635843788892998</v>
      </c>
      <c r="F112" s="65">
        <f t="shared" si="4"/>
        <v>3.7970427928074009</v>
      </c>
      <c r="G112" s="65">
        <f t="shared" si="4"/>
        <v>4.4732415902140668</v>
      </c>
      <c r="H112" s="65">
        <f t="shared" si="4"/>
        <v>7.2868945967435268</v>
      </c>
      <c r="I112" s="65">
        <f t="shared" si="4"/>
        <v>7.3626890078560852</v>
      </c>
      <c r="J112" s="65">
        <f t="shared" si="4"/>
        <v>7.1181007375746681</v>
      </c>
      <c r="K112" s="65">
        <f t="shared" si="4"/>
        <v>6.0330713950767718</v>
      </c>
      <c r="L112" s="65">
        <f t="shared" si="4"/>
        <v>10.025175718184641</v>
      </c>
      <c r="M112" s="65">
        <f t="shared" si="4"/>
        <v>9.3046540983698254</v>
      </c>
      <c r="N112" s="65">
        <f t="shared" si="4"/>
        <v>7.3251140570747451</v>
      </c>
      <c r="O112" s="65">
        <f t="shared" si="4"/>
        <v>8.5787131835513879</v>
      </c>
      <c r="P112" s="65">
        <f t="shared" si="4"/>
        <v>6.3933658557590354</v>
      </c>
      <c r="Q112" s="65">
        <f t="shared" si="4"/>
        <v>7.6769412281080189</v>
      </c>
      <c r="R112" s="65">
        <f t="shared" si="4"/>
        <v>8.7964405890795216</v>
      </c>
      <c r="S112" s="65">
        <f t="shared" si="4"/>
        <v>9.0098404553774234</v>
      </c>
      <c r="T112" s="65">
        <f t="shared" si="4"/>
        <v>9.8518774971694842</v>
      </c>
      <c r="U112" s="65">
        <f t="shared" si="4"/>
        <v>9.4631425492805974</v>
      </c>
      <c r="V112" s="65">
        <f t="shared" si="4"/>
        <v>10.376806717302824</v>
      </c>
      <c r="W112" s="65">
        <f t="shared" si="4"/>
        <v>10.836234415979121</v>
      </c>
      <c r="X112" s="65">
        <f t="shared" si="4"/>
        <v>10.574677264579673</v>
      </c>
      <c r="Y112" s="65">
        <f t="shared" si="4"/>
        <v>11.899072516241622</v>
      </c>
      <c r="Z112" s="65">
        <f t="shared" si="4"/>
        <v>9.8047430785582925</v>
      </c>
      <c r="AA112" s="65">
        <f t="shared" si="4"/>
        <v>14.617355972079679</v>
      </c>
      <c r="AB112" s="65">
        <f t="shared" si="4"/>
        <v>14.656119807027238</v>
      </c>
      <c r="AC112" s="65">
        <f t="shared" si="2"/>
        <v>15.355340729540087</v>
      </c>
    </row>
    <row r="113" spans="2:29" ht="11.45" customHeight="1" x14ac:dyDescent="0.25">
      <c r="B113" s="63" t="s">
        <v>62</v>
      </c>
      <c r="C113" s="65">
        <f>C32/C78*1000</f>
        <v>23.538306910069945</v>
      </c>
      <c r="D113" s="65">
        <f>D32/D78*1000</f>
        <v>22.109097978555702</v>
      </c>
      <c r="E113" s="65">
        <f>E32/E78*1000</f>
        <v>21.835620228316216</v>
      </c>
      <c r="F113" s="65">
        <f>F32/F78*1000</f>
        <v>22.1778694303908</v>
      </c>
      <c r="G113" s="65">
        <f>G32/G78*1000</f>
        <v>24.146283131061132</v>
      </c>
      <c r="H113" s="65">
        <f>H32/H78*1000</f>
        <v>25.619353576588658</v>
      </c>
      <c r="I113" s="65">
        <f>I32/I78*1000</f>
        <v>26.153371430211671</v>
      </c>
      <c r="J113" s="65">
        <f>J32/J78*1000</f>
        <v>27.041134654214424</v>
      </c>
      <c r="K113" s="65">
        <f>K32/K78*1000</f>
        <v>28.163157514468868</v>
      </c>
      <c r="L113" s="65">
        <f>L32/L78*1000</f>
        <v>29.014420009358123</v>
      </c>
      <c r="M113" s="65">
        <f>M32/M78*1000</f>
        <v>30.196058628220829</v>
      </c>
      <c r="N113" s="65">
        <f>N32/N78*1000</f>
        <v>30.632609337113681</v>
      </c>
      <c r="O113" s="65">
        <f>O32/O78*1000</f>
        <v>30.839539344427791</v>
      </c>
      <c r="P113" s="65">
        <f>P32/P78*1000</f>
        <v>31.327143033808088</v>
      </c>
      <c r="Q113" s="65">
        <f>Q32/Q78*1000</f>
        <v>31.877352365166256</v>
      </c>
      <c r="R113" s="65">
        <f>R32/R78*1000</f>
        <v>33.154371884503242</v>
      </c>
      <c r="S113" s="65">
        <f>S32/S78*1000</f>
        <v>34.607367328121654</v>
      </c>
      <c r="T113" s="65">
        <f>T32/T78*1000</f>
        <v>34.603759448655246</v>
      </c>
      <c r="U113" s="65">
        <f>U32/U78*1000</f>
        <v>34.318611963594961</v>
      </c>
      <c r="V113" s="65">
        <f>V32/V78*1000</f>
        <v>33.851239010187783</v>
      </c>
      <c r="W113" s="65">
        <f>W32/W78*1000</f>
        <v>34.109855615260877</v>
      </c>
      <c r="X113" s="65">
        <f>X32/X78*1000</f>
        <v>35.426542059809293</v>
      </c>
      <c r="Y113" s="65">
        <f>Y32/Y78*1000</f>
        <v>36.555786381493235</v>
      </c>
      <c r="Z113" s="65">
        <f>Z32/Z78*1000</f>
        <v>37.311116112659008</v>
      </c>
      <c r="AA113" s="65">
        <f>AA32/AA78*1000</f>
        <v>37.001751568355346</v>
      </c>
      <c r="AB113" s="65">
        <f>AB32/AB78*1000</f>
        <v>36.108268708348696</v>
      </c>
      <c r="AC113" s="65">
        <f>AC32/AC78*1000</f>
        <v>36.109046737977231</v>
      </c>
    </row>
    <row r="114" spans="2:29" s="58" customFormat="1" ht="11.45" customHeight="1" x14ac:dyDescent="0.25">
      <c r="B114" s="56" t="s">
        <v>63</v>
      </c>
      <c r="C114" s="65">
        <f>C33/C79*1000</f>
        <v>5.8214945627480077</v>
      </c>
      <c r="D114" s="65">
        <f>D33/D79*1000</f>
        <v>5.5772027823811197</v>
      </c>
      <c r="E114" s="65">
        <f>E33/E79*1000</f>
        <v>5.7834567303967832</v>
      </c>
      <c r="F114" s="65">
        <f>F33/F79*1000</f>
        <v>5.7792108585350945</v>
      </c>
      <c r="G114" s="65">
        <f>G33/G79*1000</f>
        <v>5.5643300898990109</v>
      </c>
      <c r="H114" s="65">
        <f>H33/H79*1000</f>
        <v>6.2901662417675803</v>
      </c>
      <c r="I114" s="65">
        <f>I33/I79*1000</f>
        <v>6.3486751012128559</v>
      </c>
      <c r="J114" s="65">
        <f>J33/J79*1000</f>
        <v>6.4717758955454885</v>
      </c>
      <c r="K114" s="65">
        <f>K33/K79*1000</f>
        <v>7.4212351776861754</v>
      </c>
      <c r="L114" s="65">
        <f>L33/L79*1000</f>
        <v>8.3251197913507617</v>
      </c>
      <c r="M114" s="65">
        <f>M33/M79*1000</f>
        <v>8.101989635167417</v>
      </c>
      <c r="N114" s="65">
        <f>N33/N79*1000</f>
        <v>7.8752015889104552</v>
      </c>
      <c r="O114" s="65">
        <f>O33/O79*1000</f>
        <v>8.8309388033533391</v>
      </c>
      <c r="P114" s="65">
        <f>P33/P79*1000</f>
        <v>9.1330906970786483</v>
      </c>
      <c r="Q114" s="65">
        <f>Q33/Q79*1000</f>
        <v>8.8688593692774393</v>
      </c>
      <c r="R114" s="65">
        <f>R33/R79*1000</f>
        <v>9.5401001298659569</v>
      </c>
      <c r="S114" s="65">
        <f>S33/S79*1000</f>
        <v>9.5702069071572922</v>
      </c>
      <c r="T114" s="65">
        <f>T33/T79*1000</f>
        <v>10.128772791430617</v>
      </c>
      <c r="U114" s="65">
        <f>U33/U79*1000</f>
        <v>10.211578851471302</v>
      </c>
      <c r="V114" s="65">
        <f>V33/V79*1000</f>
        <v>10.843722670788505</v>
      </c>
      <c r="W114" s="65">
        <f>W33/W79*1000</f>
        <v>11.044029519403306</v>
      </c>
      <c r="X114" s="65">
        <f>X33/X79*1000</f>
        <v>10.097463181814803</v>
      </c>
      <c r="Y114" s="65">
        <f>Y33/Y79*1000</f>
        <v>10.645738471600094</v>
      </c>
      <c r="Z114" s="65">
        <f>Z33/Z79*1000</f>
        <v>11.2763568498728</v>
      </c>
      <c r="AA114" s="65">
        <f>AA33/AA79*1000</f>
        <v>11.730221497110307</v>
      </c>
      <c r="AB114" s="65">
        <f>AB33/AB79*1000</f>
        <v>12.417911302679249</v>
      </c>
      <c r="AC114" s="65">
        <f>AC33/AC79*1000</f>
        <v>12.709337996992863</v>
      </c>
    </row>
    <row r="115" spans="2:29" ht="11.45" customHeight="1" x14ac:dyDescent="0.25">
      <c r="B115" s="63" t="s">
        <v>64</v>
      </c>
      <c r="C115" s="65">
        <f>C34/C80*1000</f>
        <v>1.8003457614353495</v>
      </c>
      <c r="D115" s="65">
        <f>D34/D80*1000</f>
        <v>2.0029615435690511</v>
      </c>
      <c r="E115" s="65">
        <f>E34/E80*1000</f>
        <v>2.1455988301564011</v>
      </c>
      <c r="F115" s="65">
        <f>F34/F80*1000</f>
        <v>2.2450350389044744</v>
      </c>
      <c r="G115" s="65">
        <f>G34/G80*1000</f>
        <v>2.4301324611748782</v>
      </c>
      <c r="H115" s="65">
        <f>H34/H80*1000</f>
        <v>2.6395780424272259</v>
      </c>
      <c r="I115" s="65">
        <f>I34/I80*1000</f>
        <v>2.6509491083188208</v>
      </c>
      <c r="J115" s="65">
        <f>J34/J80*1000</f>
        <v>2.6941692228163978</v>
      </c>
      <c r="K115" s="65">
        <f>K34/K80*1000</f>
        <v>2.9428662623683373</v>
      </c>
      <c r="L115" s="65">
        <f>L34/L80*1000</f>
        <v>2.8882667410914418</v>
      </c>
      <c r="M115" s="65">
        <f>M34/M80*1000</f>
        <v>3.3904391599957702</v>
      </c>
      <c r="N115" s="65">
        <f>N34/N80*1000</f>
        <v>3.604029690344726</v>
      </c>
      <c r="O115" s="65">
        <f>O34/O80*1000</f>
        <v>3.6232047541647656</v>
      </c>
      <c r="P115" s="65">
        <f>P34/P80*1000</f>
        <v>3.3214566315782936</v>
      </c>
      <c r="Q115" s="65">
        <f>Q34/Q80*1000</f>
        <v>3.7394701576770899</v>
      </c>
      <c r="R115" s="65">
        <f>R34/R80*1000</f>
        <v>3.8735940395690411</v>
      </c>
      <c r="S115" s="65">
        <f>S34/S80*1000</f>
        <v>3.4442528353920649</v>
      </c>
      <c r="T115" s="65">
        <f>T34/T80*1000</f>
        <v>3.7115134707286832</v>
      </c>
      <c r="U115" s="65">
        <f>U34/U80*1000</f>
        <v>3.9405810743698368</v>
      </c>
      <c r="V115" s="65">
        <f>V34/V80*1000</f>
        <v>3.8394590539714244</v>
      </c>
      <c r="W115" s="65">
        <f>W34/W80*1000</f>
        <v>4.0021965123456065</v>
      </c>
      <c r="X115" s="65">
        <f>X34/X80*1000</f>
        <v>4.460007287668299</v>
      </c>
      <c r="Y115" s="65">
        <f>Y34/Y80*1000</f>
        <v>3.7461586471396804</v>
      </c>
      <c r="Z115" s="65">
        <f>Z34/Z80*1000</f>
        <v>3.7815520315285727</v>
      </c>
      <c r="AA115" s="65">
        <f>AA34/AA80*1000</f>
        <v>4.6623755173644525</v>
      </c>
      <c r="AB115" s="65">
        <f>AB34/AB80*1000</f>
        <v>5.5757603117144008</v>
      </c>
      <c r="AC115" s="65">
        <f>AC34/AC80*1000</f>
        <v>6.0256736359031127</v>
      </c>
    </row>
    <row r="116" spans="2:29" ht="11.45" customHeight="1" x14ac:dyDescent="0.25">
      <c r="B116" s="63" t="s">
        <v>65</v>
      </c>
      <c r="C116" s="65">
        <f>C35/C81*1000</f>
        <v>4.0588686181632809</v>
      </c>
      <c r="D116" s="65">
        <f>D35/D81*1000</f>
        <v>3.7461846257024041</v>
      </c>
      <c r="E116" s="65">
        <f>E35/E81*1000</f>
        <v>3.6537608917923614</v>
      </c>
      <c r="F116" s="65">
        <f>F35/F81*1000</f>
        <v>3.9883163246907789</v>
      </c>
      <c r="G116" s="65">
        <f>G35/G81*1000</f>
        <v>3.9317457119037229</v>
      </c>
      <c r="H116" s="65">
        <f>H35/H81*1000</f>
        <v>4.3823341327740932</v>
      </c>
      <c r="I116" s="65">
        <f>I35/I81*1000</f>
        <v>4.2563503914596614</v>
      </c>
      <c r="J116" s="65">
        <f>J35/J81*1000</f>
        <v>4.5959873224597541</v>
      </c>
      <c r="K116" s="65">
        <f>K35/K81*1000</f>
        <v>4.3857091327721873</v>
      </c>
      <c r="L116" s="65">
        <f>L35/L81*1000</f>
        <v>4.6854820139563289</v>
      </c>
      <c r="M116" s="65">
        <f>M35/M81*1000</f>
        <v>4.6700159592031412</v>
      </c>
      <c r="N116" s="65">
        <f>N35/N81*1000</f>
        <v>5.1321994728814682</v>
      </c>
      <c r="O116" s="65">
        <f>O35/O81*1000</f>
        <v>5.7117794139993645</v>
      </c>
      <c r="P116" s="65">
        <f>P35/P81*1000</f>
        <v>5.9772655694105836</v>
      </c>
      <c r="Q116" s="65">
        <f>Q35/Q81*1000</f>
        <v>6.4174497437061122</v>
      </c>
      <c r="R116" s="65">
        <f>R35/R81*1000</f>
        <v>6.6982951515725375</v>
      </c>
      <c r="S116" s="65">
        <f>S35/S81*1000</f>
        <v>7.1165490012495134</v>
      </c>
      <c r="T116" s="65">
        <f>T35/T81*1000</f>
        <v>7.5227725227360569</v>
      </c>
      <c r="U116" s="65">
        <f>U35/U81*1000</f>
        <v>7.9178940936402622</v>
      </c>
      <c r="V116" s="65">
        <f>V35/V81*1000</f>
        <v>7.95710278581209</v>
      </c>
      <c r="W116" s="65">
        <f>W35/W81*1000</f>
        <v>8.8288802410599185</v>
      </c>
      <c r="X116" s="65">
        <f>X35/X81*1000</f>
        <v>9.0416167727568748</v>
      </c>
      <c r="Y116" s="65">
        <f>Y35/Y81*1000</f>
        <v>9.8708369990064373</v>
      </c>
      <c r="Z116" s="65">
        <f>Z35/Z81*1000</f>
        <v>9.7804734020152875</v>
      </c>
      <c r="AA116" s="65">
        <f>AA35/AA81*1000</f>
        <v>9.1836803715770596</v>
      </c>
      <c r="AB116" s="65">
        <f>AB35/AB81*1000</f>
        <v>10.922795867299161</v>
      </c>
      <c r="AC116" s="65">
        <f>AC35/AC81*1000</f>
        <v>11.048174482703523</v>
      </c>
    </row>
    <row r="117" spans="2:29" ht="11.45" customHeight="1" x14ac:dyDescent="0.25">
      <c r="B117" s="63" t="s">
        <v>66</v>
      </c>
      <c r="C117" s="65">
        <f>C36/C82*1000</f>
        <v>1.0528288970435977</v>
      </c>
      <c r="D117" s="65">
        <f>D36/D82*1000</f>
        <v>0.87697410367607409</v>
      </c>
      <c r="E117" s="65">
        <f>E36/E82*1000</f>
        <v>1.1550508384020339</v>
      </c>
      <c r="F117" s="65">
        <f>F36/F82*1000</f>
        <v>1.5108882245284532</v>
      </c>
      <c r="G117" s="65">
        <f>G36/G82*1000</f>
        <v>1.6162983113568341</v>
      </c>
      <c r="H117" s="65">
        <f>H36/H82*1000</f>
        <v>2.2078991815713498</v>
      </c>
      <c r="I117" s="65">
        <f>I36/I82*1000</f>
        <v>1.7799987124643855</v>
      </c>
      <c r="J117" s="65">
        <f>J36/J82*1000</f>
        <v>1.9486386762681811</v>
      </c>
      <c r="K117" s="65">
        <f>K36/K82*1000</f>
        <v>1.4552008715597187</v>
      </c>
      <c r="L117" s="65">
        <f>L36/L82*1000</f>
        <v>1.8697648688897426</v>
      </c>
      <c r="M117" s="65">
        <f>M36/M82*1000</f>
        <v>1.8867571678427544</v>
      </c>
      <c r="N117" s="65">
        <f>N36/N82*1000</f>
        <v>1.5917370692987007</v>
      </c>
      <c r="O117" s="65">
        <f>O36/O82*1000</f>
        <v>2.072260925224235</v>
      </c>
      <c r="P117" s="65">
        <f>P36/P82*1000</f>
        <v>1.5697044312139299</v>
      </c>
      <c r="Q117" s="65">
        <f>Q36/Q82*1000</f>
        <v>2.1369239731998295</v>
      </c>
      <c r="R117" s="65">
        <f>R36/R82*1000</f>
        <v>2.3757874930643283</v>
      </c>
      <c r="S117" s="65">
        <f>S36/S82*1000</f>
        <v>2.4673285805000669</v>
      </c>
      <c r="T117" s="65">
        <f>T36/T82*1000</f>
        <v>2.7954516794164421</v>
      </c>
      <c r="U117" s="65">
        <f>U36/U82*1000</f>
        <v>3.1938643441302639</v>
      </c>
      <c r="V117" s="65">
        <f>V36/V82*1000</f>
        <v>3.6152659148056356</v>
      </c>
      <c r="W117" s="65">
        <f>W36/W82*1000</f>
        <v>3.7157667911910015</v>
      </c>
      <c r="X117" s="65">
        <f>X36/X82*1000</f>
        <v>3.3342794395475375</v>
      </c>
      <c r="Y117" s="65">
        <f>Y36/Y82*1000</f>
        <v>3.6757230940849372</v>
      </c>
      <c r="Z117" s="65">
        <f>Z36/Z82*1000</f>
        <v>3.2190340115553213</v>
      </c>
      <c r="AA117" s="65">
        <f>AA36/AA82*1000</f>
        <v>3.4270889259374382</v>
      </c>
      <c r="AB117" s="65">
        <f>AB36/AB82*1000</f>
        <v>3.4285388693566325</v>
      </c>
      <c r="AC117" s="65">
        <f>AC36/AC82*1000</f>
        <v>4.3145118817586434</v>
      </c>
    </row>
    <row r="118" spans="2:29" ht="11.45" customHeight="1" x14ac:dyDescent="0.25">
      <c r="B118" s="63" t="s">
        <v>67</v>
      </c>
      <c r="C118" s="65">
        <f>C37/C83*1000</f>
        <v>2.8375232599311428</v>
      </c>
      <c r="D118" s="65">
        <f>D37/D83*1000</f>
        <v>2.9787770506916074</v>
      </c>
      <c r="E118" s="65">
        <f>E37/E83*1000</f>
        <v>3.1086133130455416</v>
      </c>
      <c r="F118" s="65">
        <f>F37/F83*1000</f>
        <v>3.7347531378225738</v>
      </c>
      <c r="G118" s="65">
        <f>G37/G83*1000</f>
        <v>2.9955014309425727</v>
      </c>
      <c r="H118" s="65">
        <f>H37/H83*1000</f>
        <v>4.1873873510003987</v>
      </c>
      <c r="I118" s="65">
        <f>I37/I83*1000</f>
        <v>4.1422065305951907</v>
      </c>
      <c r="J118" s="65">
        <f>J37/J83*1000</f>
        <v>4.4112562700144524</v>
      </c>
      <c r="K118" s="65">
        <f>K37/K83*1000</f>
        <v>4.7540822405904573</v>
      </c>
      <c r="L118" s="65">
        <f>L37/L83*1000</f>
        <v>4.5275377199737603</v>
      </c>
      <c r="M118" s="65">
        <f>M37/M83*1000</f>
        <v>4.355206684203873</v>
      </c>
      <c r="N118" s="65">
        <f>N37/N83*1000</f>
        <v>4.791535408777662</v>
      </c>
      <c r="O118" s="65">
        <f>O37/O83*1000</f>
        <v>5.1480916843639948</v>
      </c>
      <c r="P118" s="65">
        <f>P37/P83*1000</f>
        <v>4.6099313971054681</v>
      </c>
      <c r="Q118" s="65">
        <f>Q37/Q83*1000</f>
        <v>4.5829157655994521</v>
      </c>
      <c r="R118" s="65">
        <f>R37/R83*1000</f>
        <v>4.5773074897152268</v>
      </c>
      <c r="S118" s="65">
        <f>S37/S83*1000</f>
        <v>5.430421456457168</v>
      </c>
      <c r="T118" s="65">
        <f>T37/T83*1000</f>
        <v>5.3073607113417385</v>
      </c>
      <c r="U118" s="65">
        <f>U37/U83*1000</f>
        <v>5.1289885767855283</v>
      </c>
      <c r="V118" s="65">
        <f>V37/V83*1000</f>
        <v>5.8732916219921014</v>
      </c>
      <c r="W118" s="65">
        <f>W37/W83*1000</f>
        <v>5.5907080393017523</v>
      </c>
      <c r="X118" s="65">
        <f>X37/X83*1000</f>
        <v>6.070937134172639</v>
      </c>
      <c r="Y118" s="65">
        <f>Y37/Y83*1000</f>
        <v>5.421905869095422</v>
      </c>
      <c r="Z118" s="65">
        <f>Z37/Z83*1000</f>
        <v>5.6149446980649662</v>
      </c>
      <c r="AA118" s="65">
        <f>AA37/AA83*1000</f>
        <v>6.1523323102874672</v>
      </c>
      <c r="AB118" s="65">
        <f>AB37/AB83*1000</f>
        <v>6.679201574003554</v>
      </c>
      <c r="AC118" s="65">
        <f>AC37/AC83*1000</f>
        <v>6.9350169286380217</v>
      </c>
    </row>
    <row r="119" spans="2:29" ht="11.45" customHeight="1" x14ac:dyDescent="0.25">
      <c r="B119" s="63" t="s">
        <v>68</v>
      </c>
      <c r="C119" s="65">
        <f>C38/C84*1000</f>
        <v>1.4044881918683658</v>
      </c>
      <c r="D119" s="65">
        <f>D38/D84*1000</f>
        <v>1.8199692678816319</v>
      </c>
      <c r="E119" s="65">
        <f>E38/E84*1000</f>
        <v>2.573716207929639</v>
      </c>
      <c r="F119" s="65">
        <f>F38/F84*1000</f>
        <v>3.0544317945775923</v>
      </c>
      <c r="G119" s="65">
        <f>G38/G84*1000</f>
        <v>3.4798625429553263</v>
      </c>
      <c r="H119" s="65">
        <f>H38/H84*1000</f>
        <v>3.5108783059328093</v>
      </c>
      <c r="I119" s="65">
        <f>I38/I84*1000</f>
        <v>3.77000818835459</v>
      </c>
      <c r="J119" s="65">
        <f>J38/J84*1000</f>
        <v>5.1551958490308412</v>
      </c>
      <c r="K119" s="65">
        <f>K38/K84*1000</f>
        <v>6.8448270324093405</v>
      </c>
      <c r="L119" s="65">
        <f>L38/L84*1000</f>
        <v>8.1502029597770616</v>
      </c>
      <c r="M119" s="65">
        <f>M38/M84*1000</f>
        <v>8.2746863066012004</v>
      </c>
      <c r="N119" s="65">
        <f>N38/N84*1000</f>
        <v>7.0490635545354472</v>
      </c>
      <c r="O119" s="65">
        <f>O38/O84*1000</f>
        <v>8.1983364866312058</v>
      </c>
      <c r="P119" s="65">
        <f>P38/P84*1000</f>
        <v>8.325742933522907</v>
      </c>
      <c r="Q119" s="65">
        <f>Q38/Q84*1000</f>
        <v>9.7120456165359936</v>
      </c>
      <c r="R119" s="65">
        <f>R38/R84*1000</f>
        <v>13.365981584647596</v>
      </c>
      <c r="S119" s="65">
        <f>S38/S84*1000</f>
        <v>10.918507938568965</v>
      </c>
      <c r="T119" s="65">
        <f>T38/T84*1000</f>
        <v>11.794767412275281</v>
      </c>
      <c r="U119" s="65">
        <f>U38/U84*1000</f>
        <v>10.957891593250709</v>
      </c>
      <c r="V119" s="65">
        <f>V38/V84*1000</f>
        <v>13.227663764122761</v>
      </c>
      <c r="W119" s="65">
        <f>W38/W84*1000</f>
        <v>11.183419502224359</v>
      </c>
      <c r="X119" s="65">
        <f>X38/X84*1000</f>
        <v>12.984945106562533</v>
      </c>
      <c r="Y119" s="65">
        <f>Y38/Y84*1000</f>
        <v>14.105961905233695</v>
      </c>
      <c r="Z119" s="65">
        <f>Z38/Z84*1000</f>
        <v>11.680620788237697</v>
      </c>
      <c r="AA119" s="65">
        <f>AA38/AA84*1000</f>
        <v>15.24831233964113</v>
      </c>
      <c r="AB119" s="65">
        <f>AB38/AB84*1000</f>
        <v>11.975599404132788</v>
      </c>
      <c r="AC119" s="65">
        <f>AC38/AC84*1000</f>
        <v>12.125791716900714</v>
      </c>
    </row>
    <row r="120" spans="2:29" ht="11.45" customHeight="1" x14ac:dyDescent="0.25">
      <c r="B120" s="63" t="s">
        <v>69</v>
      </c>
      <c r="C120" s="65">
        <f>C39/C85*1000</f>
        <v>13.426470588235293</v>
      </c>
      <c r="D120" s="65">
        <f>D39/D85*1000</f>
        <v>15.036876355748372</v>
      </c>
      <c r="E120" s="65">
        <f>E39/E85*1000</f>
        <v>14.976138032305432</v>
      </c>
      <c r="F120" s="65">
        <f>F39/F85*1000</f>
        <v>15.197986577181208</v>
      </c>
      <c r="G120" s="65">
        <f>G39/G85*1000</f>
        <v>14.729992520568437</v>
      </c>
      <c r="H120" s="65">
        <f>H39/H85*1000</f>
        <v>15.055898226676947</v>
      </c>
      <c r="I120" s="65">
        <f>I39/I85*1000</f>
        <v>16.300718849840255</v>
      </c>
      <c r="J120" s="65">
        <f>J39/J85*1000</f>
        <v>16.907061688311686</v>
      </c>
      <c r="K120" s="65">
        <f>K39/K85*1000</f>
        <v>18.584724540901501</v>
      </c>
      <c r="L120" s="65">
        <f>L39/L85*1000</f>
        <v>19.008951406649615</v>
      </c>
      <c r="M120" s="65">
        <f>M39/M85*1000</f>
        <v>20.79460400348129</v>
      </c>
      <c r="N120" s="65">
        <f>N39/N85*1000</f>
        <v>20.871339840283937</v>
      </c>
      <c r="O120" s="65">
        <f>O39/O85*1000</f>
        <v>20.566548358473824</v>
      </c>
      <c r="P120" s="65">
        <f>P39/P85*1000</f>
        <v>20.602341920374709</v>
      </c>
      <c r="Q120" s="65">
        <f>Q39/Q85*1000</f>
        <v>21.205288461538458</v>
      </c>
      <c r="R120" s="65">
        <f>R39/R85*1000</f>
        <v>22.803816046966734</v>
      </c>
      <c r="S120" s="65">
        <f>S39/S85*1000</f>
        <v>24.21039354187689</v>
      </c>
      <c r="T120" s="65">
        <f>T39/T85*1000</f>
        <v>24.518386108273749</v>
      </c>
      <c r="U120" s="65">
        <f>U39/U85*1000</f>
        <v>24.958826556870818</v>
      </c>
      <c r="V120" s="65">
        <f>V39/V85*1000</f>
        <v>24.592592592592592</v>
      </c>
      <c r="W120" s="65">
        <f>W39/W85*1000</f>
        <v>27.739334027055151</v>
      </c>
      <c r="X120" s="65">
        <f>X39/X85*1000</f>
        <v>28.658008658008658</v>
      </c>
      <c r="Y120" s="65">
        <f>Y39/Y85*1000</f>
        <v>28.467610234077299</v>
      </c>
      <c r="Z120" s="65">
        <f>Z39/Z85*1000</f>
        <v>29.690125477359519</v>
      </c>
      <c r="AA120" s="65">
        <f>AA39/AA85*1000</f>
        <v>29.108138873079113</v>
      </c>
      <c r="AB120" s="65">
        <f>AB39/AB85*1000</f>
        <v>29.364273204903682</v>
      </c>
      <c r="AC120" s="65">
        <f>AC39/AC85*1000</f>
        <v>31.957160342717263</v>
      </c>
    </row>
    <row r="121" spans="2:29" ht="11.45" customHeight="1" x14ac:dyDescent="0.25">
      <c r="B121" s="63" t="s">
        <v>70</v>
      </c>
      <c r="C121" s="65">
        <f>C40/C86*1000</f>
        <v>13.613045693901817</v>
      </c>
      <c r="D121" s="65">
        <f>D40/D86*1000</f>
        <v>14.398275862068965</v>
      </c>
      <c r="E121" s="65">
        <f>E40/E86*1000</f>
        <v>15.400269446217118</v>
      </c>
      <c r="F121" s="65">
        <f>F40/F86*1000</f>
        <v>16.055509735719152</v>
      </c>
      <c r="G121" s="65">
        <f>G40/G86*1000</f>
        <v>17.23882611546026</v>
      </c>
      <c r="H121" s="65">
        <f>H40/H86*1000</f>
        <v>18.851093105029811</v>
      </c>
      <c r="I121" s="65">
        <f>I40/I86*1000</f>
        <v>19.982509660362005</v>
      </c>
      <c r="J121" s="65">
        <f>J40/J86*1000</f>
        <v>21.273376759823492</v>
      </c>
      <c r="K121" s="65">
        <f>K40/K86*1000</f>
        <v>21.889170861588383</v>
      </c>
      <c r="L121" s="65">
        <f>L40/L86*1000</f>
        <v>18.910057410163724</v>
      </c>
      <c r="M121" s="65">
        <f>M40/M86*1000</f>
        <v>19.754635142030956</v>
      </c>
      <c r="N121" s="65">
        <f>N40/N86*1000</f>
        <v>19.732633894576527</v>
      </c>
      <c r="O121" s="65">
        <f>O40/O86*1000</f>
        <v>19.237825282469196</v>
      </c>
      <c r="P121" s="65">
        <f>P40/P86*1000</f>
        <v>19.21556420233463</v>
      </c>
      <c r="Q121" s="65">
        <f>Q40/Q86*1000</f>
        <v>19.90353697749196</v>
      </c>
      <c r="R121" s="65">
        <f>R40/R86*1000</f>
        <v>21.439520159946685</v>
      </c>
      <c r="S121" s="65">
        <f>S40/S86*1000</f>
        <v>22.641430948419302</v>
      </c>
      <c r="T121" s="65">
        <f>T40/T86*1000</f>
        <v>23.856052431762777</v>
      </c>
      <c r="U121" s="65">
        <f>U40/U86*1000</f>
        <v>24.803045481867361</v>
      </c>
      <c r="V121" s="65">
        <f>V40/V86*1000</f>
        <v>20.915010016951765</v>
      </c>
      <c r="W121" s="65">
        <f>W40/W86*1000</f>
        <v>23.599565444815514</v>
      </c>
      <c r="X121" s="65">
        <f>X40/X86*1000</f>
        <v>22.644019479748188</v>
      </c>
      <c r="Y121" s="65">
        <f>Y40/Y86*1000</f>
        <v>24.123997269158558</v>
      </c>
      <c r="Z121" s="65">
        <f>Z40/Z86*1000</f>
        <v>25.28905085307272</v>
      </c>
      <c r="AA121" s="65">
        <f>AA40/AA86*1000</f>
        <v>24.589588947345909</v>
      </c>
      <c r="AB121" s="65">
        <f>AB40/AB86*1000</f>
        <v>24.441265789357864</v>
      </c>
      <c r="AC121" s="65">
        <f>AC40/AC86*1000</f>
        <v>23.304897314375985</v>
      </c>
    </row>
    <row r="122" spans="2:29" ht="11.45" customHeight="1" x14ac:dyDescent="0.25">
      <c r="B122" s="63" t="s">
        <v>71</v>
      </c>
      <c r="C122" s="65">
        <f>C41/C87*1000</f>
        <v>41.470340765671011</v>
      </c>
      <c r="D122" s="65">
        <f>D41/D87*1000</f>
        <v>41.61279896574014</v>
      </c>
      <c r="E122" s="65">
        <f>E41/E87*1000</f>
        <v>45.688650664180848</v>
      </c>
      <c r="F122" s="65">
        <f>F41/F87*1000</f>
        <v>52.10138368033104</v>
      </c>
      <c r="G122" s="65">
        <f>G41/G87*1000</f>
        <v>54.303021863250244</v>
      </c>
      <c r="H122" s="65">
        <f>H41/H87*1000</f>
        <v>57.938422247446091</v>
      </c>
      <c r="I122" s="65">
        <f>I41/I87*1000</f>
        <v>58.117316473480855</v>
      </c>
      <c r="J122" s="65">
        <f>J41/J87*1000</f>
        <v>57.067324638702857</v>
      </c>
      <c r="K122" s="65">
        <f>K41/K87*1000</f>
        <v>58.719197499454822</v>
      </c>
      <c r="L122" s="65">
        <f>L41/L87*1000</f>
        <v>60.956894606183702</v>
      </c>
      <c r="M122" s="65">
        <f>M41/M87*1000</f>
        <v>57.658564648353227</v>
      </c>
      <c r="N122" s="65">
        <f>N41/N87*1000</f>
        <v>51.222596964586842</v>
      </c>
      <c r="O122" s="65">
        <f>O41/O87*1000</f>
        <v>49.700804732099868</v>
      </c>
      <c r="P122" s="65">
        <f>P41/P87*1000</f>
        <v>53.015313728147447</v>
      </c>
      <c r="Q122" s="65">
        <f>Q41/Q87*1000</f>
        <v>54.785183145139079</v>
      </c>
      <c r="R122" s="65">
        <f>R41/R87*1000</f>
        <v>54.866039102099933</v>
      </c>
      <c r="S122" s="65">
        <f>S41/S87*1000</f>
        <v>58.838125821048024</v>
      </c>
      <c r="T122" s="65">
        <f>T41/T87*1000</f>
        <v>61.650828555721354</v>
      </c>
      <c r="U122" s="65">
        <f>U41/U87*1000</f>
        <v>68.877153493204062</v>
      </c>
      <c r="V122" s="65">
        <f>V41/V87*1000</f>
        <v>74.308102700900292</v>
      </c>
      <c r="W122" s="65">
        <f>W41/W87*1000</f>
        <v>77.713178294573638</v>
      </c>
      <c r="X122" s="65">
        <f>X41/X87*1000</f>
        <v>76.797277104433022</v>
      </c>
      <c r="Y122" s="65">
        <f>Y41/Y87*1000</f>
        <v>77.671740024681199</v>
      </c>
      <c r="Z122" s="65">
        <f>Z41/Z87*1000</f>
        <v>79.998369875295467</v>
      </c>
      <c r="AA122" s="65">
        <f>AA41/AA87*1000</f>
        <v>82.899505766062603</v>
      </c>
      <c r="AB122" s="65">
        <f>AB41/AB87*1000</f>
        <v>71.1884154460719</v>
      </c>
      <c r="AC122" s="65">
        <f>AC41/AC87*1000</f>
        <v>70.582337705739818</v>
      </c>
    </row>
    <row r="123" spans="2:29" ht="11.45" customHeight="1" x14ac:dyDescent="0.25">
      <c r="B123" s="63" t="s">
        <v>73</v>
      </c>
      <c r="C123" s="65">
        <f>C42/C88*1000</f>
        <v>18.367857142857144</v>
      </c>
      <c r="D123" s="65">
        <f>D42/D88*1000</f>
        <v>18.120105820105817</v>
      </c>
      <c r="E123" s="65">
        <f>E42/E88*1000</f>
        <v>18.771186440677965</v>
      </c>
      <c r="F123" s="65">
        <f>F42/F88*1000</f>
        <v>21.075294117647061</v>
      </c>
      <c r="G123" s="65">
        <f>G42/G88*1000</f>
        <v>21.842500000000001</v>
      </c>
      <c r="H123" s="65">
        <f>H42/H88*1000</f>
        <v>25.498051948051948</v>
      </c>
      <c r="I123" s="65">
        <f>I42/I88*1000</f>
        <v>28.111805555555556</v>
      </c>
      <c r="J123" s="65">
        <f>J42/J88*1000</f>
        <v>30.19712230215827</v>
      </c>
      <c r="K123" s="65">
        <f>K42/K88*1000</f>
        <v>33.505970149253727</v>
      </c>
      <c r="L123" s="65">
        <f>L42/L88*1000</f>
        <v>35.758778625954193</v>
      </c>
      <c r="M123" s="65">
        <f>M42/M88*1000</f>
        <v>38.59349593495935</v>
      </c>
      <c r="N123" s="65">
        <f>N42/N88*1000</f>
        <v>42.620325203252037</v>
      </c>
      <c r="O123" s="65">
        <f>O42/O88*1000</f>
        <v>45.328333333333333</v>
      </c>
      <c r="P123" s="65">
        <f>P42/P88*1000</f>
        <v>47.673109243697482</v>
      </c>
      <c r="Q123" s="65">
        <f>Q42/Q88*1000</f>
        <v>45.647008547008546</v>
      </c>
      <c r="R123" s="65">
        <f>R42/R88*1000</f>
        <v>49.850862068965519</v>
      </c>
      <c r="S123" s="65">
        <f>S42/S88*1000</f>
        <v>46.759482758620692</v>
      </c>
      <c r="T123" s="65">
        <f>T42/T88*1000</f>
        <v>43.392307692307689</v>
      </c>
      <c r="U123" s="65">
        <f>U42/U88*1000</f>
        <v>45.600862068965512</v>
      </c>
      <c r="V123" s="65">
        <f>V42/V88*1000</f>
        <v>44.067796610169488</v>
      </c>
      <c r="W123" s="65">
        <f>W42/W88*1000</f>
        <v>45.548695652173919</v>
      </c>
      <c r="X123" s="65">
        <f>X42/X88*1000</f>
        <v>48.25344827586207</v>
      </c>
      <c r="Y123" s="65">
        <f>Y42/Y88*1000</f>
        <v>52.163793103448278</v>
      </c>
      <c r="Z123" s="65">
        <f>Z42/Z88*1000</f>
        <v>54.550847457627114</v>
      </c>
      <c r="AA123" s="65">
        <f>AA42/AA88*1000</f>
        <v>44.612820512820512</v>
      </c>
      <c r="AB123" s="65">
        <f>AB42/AB88*1000</f>
        <v>44.885593220338983</v>
      </c>
      <c r="AC123" s="65">
        <f>AC42/AC88*1000</f>
        <v>47.369230769230768</v>
      </c>
    </row>
    <row r="124" spans="2:29" ht="11.45" customHeight="1" x14ac:dyDescent="0.25">
      <c r="B124" s="63" t="s">
        <v>74</v>
      </c>
      <c r="C124" s="65">
        <f>C43/C89*1000</f>
        <v>12.186912083582307</v>
      </c>
      <c r="D124" s="65">
        <f>D43/D89*1000</f>
        <v>13.202750204496718</v>
      </c>
      <c r="E124" s="65">
        <f>E43/E89*1000</f>
        <v>12.704653228877017</v>
      </c>
      <c r="F124" s="65">
        <f>F43/F89*1000</f>
        <v>13.403531018626879</v>
      </c>
      <c r="G124" s="65">
        <f>G43/G89*1000</f>
        <v>11.812401026257964</v>
      </c>
      <c r="H124" s="65">
        <f>H43/H89*1000</f>
        <v>13.832510151223484</v>
      </c>
      <c r="I124" s="65">
        <f>I43/I89*1000</f>
        <v>13.577277459252009</v>
      </c>
      <c r="J124" s="65">
        <f>J43/J89*1000</f>
        <v>12.297486136239943</v>
      </c>
      <c r="K124" s="65">
        <f>K43/K89*1000</f>
        <v>12.951993250002175</v>
      </c>
      <c r="L124" s="65">
        <f>L43/L89*1000</f>
        <v>14.135583887902637</v>
      </c>
      <c r="M124" s="65">
        <f>M43/M89*1000</f>
        <v>15.073474007547802</v>
      </c>
      <c r="N124" s="65">
        <f>N43/N89*1000</f>
        <v>13.620502191057849</v>
      </c>
      <c r="O124" s="65">
        <f>O43/O89*1000</f>
        <v>15.049068804500028</v>
      </c>
      <c r="P124" s="65">
        <f>P43/P89*1000</f>
        <v>14.51546528009324</v>
      </c>
      <c r="Q124" s="65">
        <f>Q43/Q89*1000</f>
        <v>13.531182306688848</v>
      </c>
      <c r="R124" s="65">
        <f>R43/R89*1000</f>
        <v>14.877614597240765</v>
      </c>
      <c r="S124" s="65">
        <f>S43/S89*1000</f>
        <v>13.651792165839856</v>
      </c>
      <c r="T124" s="65">
        <f>T43/T89*1000</f>
        <v>14.043105083169687</v>
      </c>
      <c r="U124" s="65">
        <f>U43/U89*1000</f>
        <v>14.404829445850412</v>
      </c>
      <c r="V124" s="65">
        <f>V43/V89*1000</f>
        <v>15.809771600770663</v>
      </c>
      <c r="W124" s="65">
        <f>W43/W89*1000</f>
        <v>17.239406466853683</v>
      </c>
      <c r="X124" s="65">
        <f>X43/X89*1000</f>
        <v>16.709777547853079</v>
      </c>
      <c r="Y124" s="65">
        <f>Y43/Y89*1000</f>
        <v>16.914548932349611</v>
      </c>
      <c r="Z124" s="65">
        <f>Z43/Z89*1000</f>
        <v>19.679612364462383</v>
      </c>
      <c r="AA124" s="65">
        <f>AA43/AA89*1000</f>
        <v>19.074035404296897</v>
      </c>
      <c r="AB124" s="65">
        <f>AB43/AB89*1000</f>
        <v>18.819987050285413</v>
      </c>
      <c r="AC124" s="65">
        <f>AC43/AC89*1000</f>
        <v>18.947698568729297</v>
      </c>
    </row>
    <row r="127" spans="2:29" ht="20.25" customHeight="1" x14ac:dyDescent="0.25"/>
    <row r="128" spans="2:29" ht="18" customHeight="1" x14ac:dyDescent="0.25">
      <c r="B128" s="30"/>
      <c r="C128" s="34" t="s">
        <v>206</v>
      </c>
      <c r="D128" s="35" t="s">
        <v>204</v>
      </c>
      <c r="E128" s="35" t="s">
        <v>203</v>
      </c>
      <c r="F128" s="36" t="s">
        <v>205</v>
      </c>
    </row>
    <row r="129" spans="2:6" ht="18" customHeight="1" x14ac:dyDescent="0.25">
      <c r="B129" s="47" t="s">
        <v>140</v>
      </c>
      <c r="C129" s="48">
        <f>(L94/C94)^(1/9)*100-100</f>
        <v>4.276357051788267</v>
      </c>
      <c r="D129" s="49">
        <f>(W94/L94)^(1/11)*100-100</f>
        <v>3.0405169046605636</v>
      </c>
      <c r="E129" s="49">
        <f>(AC94/W94)^(1/6)*100-100</f>
        <v>2.1434036405521937</v>
      </c>
      <c r="F129" s="50">
        <f>(AC94/C94)^(1/26)*100-100</f>
        <v>3.2580593385774108</v>
      </c>
    </row>
    <row r="130" spans="2:6" ht="18" customHeight="1" x14ac:dyDescent="0.25">
      <c r="B130" s="51" t="s">
        <v>141</v>
      </c>
      <c r="C130" s="52">
        <f>(L95/C95)^(1/9)*100-100</f>
        <v>2.737644153273024</v>
      </c>
      <c r="D130" s="53">
        <f>(W95/L95)^(1/11)*100-100</f>
        <v>2.1059485876205031</v>
      </c>
      <c r="E130" s="53">
        <f>(AC95/W95)^(1/6)*100-100</f>
        <v>1.0546740409127295</v>
      </c>
      <c r="F130" s="54">
        <f>(AC95/C95)^(1/26)*100-100</f>
        <v>2.0800827287275041</v>
      </c>
    </row>
    <row r="131" spans="2:6" ht="18" customHeight="1" x14ac:dyDescent="0.25">
      <c r="B131" s="31" t="s">
        <v>44</v>
      </c>
      <c r="C131" s="39">
        <f>(L96/C96)^(1/9)*100-100</f>
        <v>2.9577205306626269</v>
      </c>
      <c r="D131" s="37">
        <f>(W96/L96)^(1/11)*100-100</f>
        <v>0.9190278928680442</v>
      </c>
      <c r="E131" s="37">
        <f>(AB96/W96)^(1/5)*100-100</f>
        <v>1.6510121467470071</v>
      </c>
      <c r="F131" s="40">
        <f>(AB96/C96)^(1/25)*100-100</f>
        <v>1.795293284691013</v>
      </c>
    </row>
    <row r="132" spans="2:6" ht="18" customHeight="1" x14ac:dyDescent="0.25">
      <c r="B132" s="31" t="s">
        <v>46</v>
      </c>
      <c r="C132" s="39">
        <f>(L98/C98)^(1/9)*100-100</f>
        <v>2.3497634841677382</v>
      </c>
      <c r="D132" s="37">
        <f>(W98/L98)^(1/11)*100-100</f>
        <v>3.3697292719775618</v>
      </c>
      <c r="E132" s="37">
        <f>(AC98/W98)^(1/6)*100-100</f>
        <v>2.588410252461415</v>
      </c>
      <c r="F132" s="40">
        <f>(AC98/C98)^(1/26)*100-100</f>
        <v>2.8353077756593876</v>
      </c>
    </row>
    <row r="133" spans="2:6" ht="18" customHeight="1" x14ac:dyDescent="0.25">
      <c r="B133" s="31" t="s">
        <v>47</v>
      </c>
      <c r="C133" s="39">
        <f>(L99/C99)^(1/9)*100-100</f>
        <v>1.8329646390826468</v>
      </c>
      <c r="D133" s="37">
        <f>(W99/L99)^(1/11)*100-100</f>
        <v>3.8916197306215992</v>
      </c>
      <c r="E133" s="37">
        <f>(AC99/W99)^(1/6)*100-100</f>
        <v>-5.5668091898621981</v>
      </c>
      <c r="F133" s="40">
        <f>(AC99/C99)^(1/26)*100-100</f>
        <v>0.92644307586242292</v>
      </c>
    </row>
    <row r="134" spans="2:6" ht="18" customHeight="1" x14ac:dyDescent="0.25">
      <c r="B134" s="31" t="s">
        <v>48</v>
      </c>
      <c r="C134" s="39">
        <f>(L100/C100)^(1/9)*100-100</f>
        <v>2.1938335730651062</v>
      </c>
      <c r="D134" s="37">
        <f>(W100/L100)^(1/11)*100-100</f>
        <v>1.6841767930399811</v>
      </c>
      <c r="E134" s="37">
        <f>(AC100/W100)^(1/6)*100-100</f>
        <v>2.8271165484186724</v>
      </c>
      <c r="F134" s="40">
        <f>(AC100/C100)^(1/26)*100-100</f>
        <v>2.1233856480412499</v>
      </c>
    </row>
    <row r="135" spans="2:6" ht="18" customHeight="1" x14ac:dyDescent="0.25">
      <c r="B135" s="31" t="s">
        <v>51</v>
      </c>
      <c r="C135" s="39">
        <f>(L103/C103)^(1/9)*100-100</f>
        <v>2.288395576767968</v>
      </c>
      <c r="D135" s="37">
        <f>(W103/L103)^(1/11)*100-100</f>
        <v>1.0128780755869258</v>
      </c>
      <c r="E135" s="37">
        <f>(AC103/W103)^(1/6)*100-100</f>
        <v>-2.1171966159901956</v>
      </c>
      <c r="F135" s="40">
        <f>(AC103/C103)^(1/26)*100-100</f>
        <v>0.71831637184590136</v>
      </c>
    </row>
    <row r="136" spans="2:6" ht="18" customHeight="1" x14ac:dyDescent="0.25">
      <c r="B136" s="31" t="s">
        <v>52</v>
      </c>
      <c r="C136" s="39">
        <f>(L104/C104)^(1/9)*100-100</f>
        <v>3.3855084352705518</v>
      </c>
      <c r="D136" s="37">
        <f>(W104/L104)^(1/11)*100-100</f>
        <v>1.9260425586377039</v>
      </c>
      <c r="E136" s="37">
        <f>(AC104/W104)^(1/6)*100-100</f>
        <v>1.2854797024173052</v>
      </c>
      <c r="F136" s="40">
        <f>(AC104/C104)^(1/26)*100-100</f>
        <v>2.2799839645940523</v>
      </c>
    </row>
    <row r="137" spans="2:6" ht="18" customHeight="1" x14ac:dyDescent="0.25">
      <c r="B137" s="32" t="s">
        <v>53</v>
      </c>
      <c r="C137" s="41">
        <f>(L105/C105)^(1/9)*100-100</f>
        <v>2.2961491116342501</v>
      </c>
      <c r="D137" s="38">
        <f>(W105/L105)^(1/11)*100-100</f>
        <v>1.9898413271824751</v>
      </c>
      <c r="E137" s="38">
        <f>(AC105/W105)^(1/6)*100-100</f>
        <v>-0.67914104328971803</v>
      </c>
      <c r="F137" s="42">
        <f>(AC105/C105)^(1/26)*100-100</f>
        <v>1.4729050852864134</v>
      </c>
    </row>
    <row r="138" spans="2:6" ht="18" customHeight="1" x14ac:dyDescent="0.25">
      <c r="B138" s="31" t="s">
        <v>54</v>
      </c>
      <c r="C138" s="39">
        <f>(L106/C106)^(1/9)*100-100</f>
        <v>2.1931388522745863</v>
      </c>
      <c r="D138" s="37">
        <f>(W106/L106)^(1/11)*100-100</f>
        <v>3.6442445968449135</v>
      </c>
      <c r="E138" s="37">
        <f>(AC106/W106)^(1/6)*100-100</f>
        <v>5.1548627677316716</v>
      </c>
      <c r="F138" s="40">
        <f>(AC106/C106)^(1/26)*100-100</f>
        <v>3.4846004721930939</v>
      </c>
    </row>
    <row r="139" spans="2:6" ht="18" customHeight="1" x14ac:dyDescent="0.25">
      <c r="B139" s="31" t="s">
        <v>55</v>
      </c>
      <c r="C139" s="39">
        <f>(L107/C107)^(1/9)*100-100</f>
        <v>1.226224788016907</v>
      </c>
      <c r="D139" s="37">
        <f>(W107/L107)^(1/11)*100-100</f>
        <v>2.439149008938557E-2</v>
      </c>
      <c r="E139" s="37">
        <f>(AC107/W107)^(1/6)*100-100</f>
        <v>-0.93535747934159019</v>
      </c>
      <c r="F139" s="40">
        <f>(AC107/C107)^(1/26)*100-100</f>
        <v>0.21556374104999065</v>
      </c>
    </row>
    <row r="140" spans="2:6" ht="18" customHeight="1" x14ac:dyDescent="0.25">
      <c r="B140" s="31" t="s">
        <v>59</v>
      </c>
      <c r="C140" s="39">
        <f>(L111/C111)^(1/9)*100-100</f>
        <v>-4.3910268971609838</v>
      </c>
      <c r="D140" s="37">
        <f t="shared" ref="D140:D153" si="5">(W111/L111)^(1/11)*100-100</f>
        <v>0.34958404143507948</v>
      </c>
      <c r="E140" s="37">
        <f>(AC111/W111)^(1/6)*100-100</f>
        <v>-0.43159656611975095</v>
      </c>
      <c r="F140" s="40">
        <f>(AC111/C111)^(1/26)*100-100</f>
        <v>-1.4952326888216163</v>
      </c>
    </row>
    <row r="141" spans="2:6" ht="18" customHeight="1" x14ac:dyDescent="0.25">
      <c r="B141" s="31" t="s">
        <v>60</v>
      </c>
      <c r="C141" s="39">
        <f t="shared" ref="C141:C153" si="6">(L112/C112)^(1/9)*100-100</f>
        <v>11.80571784993964</v>
      </c>
      <c r="D141" s="37">
        <f t="shared" si="5"/>
        <v>0.70974369916969238</v>
      </c>
      <c r="E141" s="37">
        <f t="shared" ref="E141:E153" si="7">(AC112/W112)^(1/6)*100-100</f>
        <v>5.9815282472410303</v>
      </c>
      <c r="F141" s="40">
        <f t="shared" ref="F141:F153" si="8">(AC112/C112)^(1/26)*100-100</f>
        <v>5.6568917973647501</v>
      </c>
    </row>
    <row r="142" spans="2:6" ht="18" customHeight="1" x14ac:dyDescent="0.25">
      <c r="B142" s="31" t="s">
        <v>62</v>
      </c>
      <c r="C142" s="39">
        <f t="shared" si="6"/>
        <v>2.3512582047296604</v>
      </c>
      <c r="D142" s="37">
        <f t="shared" si="5"/>
        <v>1.4817194476690645</v>
      </c>
      <c r="E142" s="37">
        <f t="shared" si="7"/>
        <v>0.95380454022733829</v>
      </c>
      <c r="F142" s="40">
        <f t="shared" si="8"/>
        <v>1.6594423730353185</v>
      </c>
    </row>
    <row r="143" spans="2:6" ht="18" customHeight="1" x14ac:dyDescent="0.25">
      <c r="B143" s="31" t="s">
        <v>63</v>
      </c>
      <c r="C143" s="39">
        <f t="shared" si="6"/>
        <v>4.0547181611639189</v>
      </c>
      <c r="D143" s="37">
        <f t="shared" si="5"/>
        <v>2.6024934677883778</v>
      </c>
      <c r="E143" s="37">
        <f t="shared" si="7"/>
        <v>2.3683952266662089</v>
      </c>
      <c r="F143" s="40">
        <f t="shared" si="8"/>
        <v>3.0485446948894861</v>
      </c>
    </row>
    <row r="144" spans="2:6" ht="18" customHeight="1" x14ac:dyDescent="0.25">
      <c r="B144" s="31" t="s">
        <v>64</v>
      </c>
      <c r="C144" s="39">
        <f t="shared" si="6"/>
        <v>5.3923387691403377</v>
      </c>
      <c r="D144" s="37">
        <f t="shared" si="5"/>
        <v>3.0097380353096241</v>
      </c>
      <c r="E144" s="37">
        <f t="shared" si="7"/>
        <v>7.0576894482016002</v>
      </c>
      <c r="F144" s="40">
        <f t="shared" si="8"/>
        <v>4.755982405478278</v>
      </c>
    </row>
    <row r="145" spans="2:29" ht="18" customHeight="1" x14ac:dyDescent="0.25">
      <c r="B145" s="31" t="s">
        <v>65</v>
      </c>
      <c r="C145" s="39">
        <f t="shared" si="6"/>
        <v>1.6079520149150142</v>
      </c>
      <c r="D145" s="37">
        <f t="shared" si="5"/>
        <v>5.9287284606989346</v>
      </c>
      <c r="E145" s="37">
        <f t="shared" si="7"/>
        <v>3.8079982211538947</v>
      </c>
      <c r="F145" s="40">
        <f t="shared" si="8"/>
        <v>3.9265155649651291</v>
      </c>
    </row>
    <row r="146" spans="2:29" ht="18" customHeight="1" x14ac:dyDescent="0.25">
      <c r="B146" s="31" t="s">
        <v>66</v>
      </c>
      <c r="C146" s="39">
        <f t="shared" si="6"/>
        <v>6.5894829328149598</v>
      </c>
      <c r="D146" s="37">
        <f t="shared" si="5"/>
        <v>6.4424047508598363</v>
      </c>
      <c r="E146" s="37">
        <f t="shared" si="7"/>
        <v>2.5212446493695211</v>
      </c>
      <c r="F146" s="40">
        <f t="shared" si="8"/>
        <v>5.5748647107343459</v>
      </c>
    </row>
    <row r="147" spans="2:29" ht="18" customHeight="1" x14ac:dyDescent="0.25">
      <c r="B147" s="31" t="s">
        <v>67</v>
      </c>
      <c r="C147" s="39">
        <f t="shared" si="6"/>
        <v>5.3287574198851644</v>
      </c>
      <c r="D147" s="37">
        <f t="shared" si="5"/>
        <v>1.9360271115264283</v>
      </c>
      <c r="E147" s="37">
        <f t="shared" si="7"/>
        <v>3.6565584285023931</v>
      </c>
      <c r="F147" s="40">
        <f t="shared" si="8"/>
        <v>3.4968744270111358</v>
      </c>
    </row>
    <row r="148" spans="2:29" ht="18" customHeight="1" x14ac:dyDescent="0.25">
      <c r="B148" s="31" t="s">
        <v>68</v>
      </c>
      <c r="C148" s="39">
        <f t="shared" si="6"/>
        <v>21.576612055963196</v>
      </c>
      <c r="D148" s="37">
        <f t="shared" si="5"/>
        <v>2.9180317596561025</v>
      </c>
      <c r="E148" s="37">
        <f t="shared" si="7"/>
        <v>1.3575057459954962</v>
      </c>
      <c r="F148" s="40">
        <f t="shared" si="8"/>
        <v>8.6444098179371878</v>
      </c>
    </row>
    <row r="149" spans="2:29" ht="18" customHeight="1" x14ac:dyDescent="0.25">
      <c r="B149" s="31" t="s">
        <v>69</v>
      </c>
      <c r="C149" s="39">
        <f t="shared" si="6"/>
        <v>3.9387204734249224</v>
      </c>
      <c r="D149" s="37">
        <f t="shared" si="5"/>
        <v>3.4955375351087667</v>
      </c>
      <c r="E149" s="37">
        <f t="shared" si="7"/>
        <v>2.3871274220158369</v>
      </c>
      <c r="F149" s="40">
        <f t="shared" si="8"/>
        <v>3.3915052950185469</v>
      </c>
    </row>
    <row r="150" spans="2:29" ht="18" customHeight="1" x14ac:dyDescent="0.25">
      <c r="B150" s="31" t="s">
        <v>70</v>
      </c>
      <c r="C150" s="39">
        <f t="shared" si="6"/>
        <v>3.7193358637320131</v>
      </c>
      <c r="D150" s="37">
        <f t="shared" si="5"/>
        <v>2.034365689799273</v>
      </c>
      <c r="E150" s="37">
        <f t="shared" si="7"/>
        <v>-0.20919379837845042</v>
      </c>
      <c r="F150" s="40">
        <f t="shared" si="8"/>
        <v>2.089354390679631</v>
      </c>
    </row>
    <row r="151" spans="2:29" ht="18" customHeight="1" x14ac:dyDescent="0.25">
      <c r="B151" s="31" t="s">
        <v>71</v>
      </c>
      <c r="C151" s="39">
        <f t="shared" si="6"/>
        <v>4.3727791851352151</v>
      </c>
      <c r="D151" s="37">
        <f t="shared" si="5"/>
        <v>2.2323511371365328</v>
      </c>
      <c r="E151" s="37">
        <f t="shared" si="7"/>
        <v>-1.5912849357238059</v>
      </c>
      <c r="F151" s="40">
        <f t="shared" si="8"/>
        <v>2.0664516396044661</v>
      </c>
    </row>
    <row r="152" spans="2:29" ht="18" customHeight="1" x14ac:dyDescent="0.25">
      <c r="B152" s="31" t="s">
        <v>73</v>
      </c>
      <c r="C152" s="39">
        <f t="shared" si="6"/>
        <v>7.6829963356313442</v>
      </c>
      <c r="D152" s="37">
        <f t="shared" si="5"/>
        <v>2.2242501351918236</v>
      </c>
      <c r="E152" s="37">
        <f t="shared" si="7"/>
        <v>0.65531938677824542</v>
      </c>
      <c r="F152" s="40">
        <f t="shared" si="8"/>
        <v>3.7109308551606262</v>
      </c>
    </row>
    <row r="153" spans="2:29" ht="18" customHeight="1" x14ac:dyDescent="0.25">
      <c r="B153" s="33" t="s">
        <v>74</v>
      </c>
      <c r="C153" s="43">
        <f t="shared" si="6"/>
        <v>1.6617979080584746</v>
      </c>
      <c r="D153" s="44">
        <f t="shared" si="5"/>
        <v>1.8209492572399029</v>
      </c>
      <c r="E153" s="44">
        <f t="shared" si="7"/>
        <v>1.5872084287003076</v>
      </c>
      <c r="F153" s="45">
        <f t="shared" si="8"/>
        <v>1.711871574492335</v>
      </c>
    </row>
    <row r="154" spans="2:29" ht="18" customHeight="1" x14ac:dyDescent="0.25">
      <c r="B154" s="46" t="s">
        <v>146</v>
      </c>
    </row>
    <row r="155" spans="2:29" ht="18" customHeight="1" x14ac:dyDescent="0.25">
      <c r="B155" s="46"/>
    </row>
    <row r="156" spans="2:29" ht="11.45" customHeight="1" x14ac:dyDescent="0.25">
      <c r="B156" s="61" t="s">
        <v>129</v>
      </c>
      <c r="C156" s="142" t="s">
        <v>101</v>
      </c>
      <c r="D156" s="142" t="s">
        <v>102</v>
      </c>
      <c r="E156" s="142" t="s">
        <v>103</v>
      </c>
      <c r="F156" s="142" t="s">
        <v>104</v>
      </c>
      <c r="G156" s="142" t="s">
        <v>105</v>
      </c>
      <c r="H156" s="142" t="s">
        <v>106</v>
      </c>
      <c r="I156" s="142" t="s">
        <v>107</v>
      </c>
      <c r="J156" s="142" t="s">
        <v>108</v>
      </c>
      <c r="K156" s="142" t="s">
        <v>109</v>
      </c>
      <c r="L156" s="142" t="s">
        <v>110</v>
      </c>
      <c r="M156" s="142" t="s">
        <v>111</v>
      </c>
      <c r="N156" s="142" t="s">
        <v>112</v>
      </c>
      <c r="O156" s="142" t="s">
        <v>113</v>
      </c>
      <c r="P156" s="142" t="s">
        <v>114</v>
      </c>
      <c r="Q156" s="142" t="s">
        <v>115</v>
      </c>
      <c r="R156" s="142" t="s">
        <v>116</v>
      </c>
      <c r="S156" s="142" t="s">
        <v>117</v>
      </c>
      <c r="T156" s="142" t="s">
        <v>118</v>
      </c>
      <c r="U156" s="142" t="s">
        <v>119</v>
      </c>
      <c r="V156" s="142" t="s">
        <v>120</v>
      </c>
      <c r="W156" s="142" t="s">
        <v>121</v>
      </c>
      <c r="X156" s="142" t="s">
        <v>122</v>
      </c>
      <c r="Y156" s="142" t="s">
        <v>123</v>
      </c>
      <c r="Z156" s="142" t="s">
        <v>124</v>
      </c>
      <c r="AA156" s="142" t="s">
        <v>125</v>
      </c>
      <c r="AB156" s="142" t="s">
        <v>196</v>
      </c>
      <c r="AC156" s="142" t="s">
        <v>200</v>
      </c>
    </row>
    <row r="157" spans="2:29" ht="11.45" customHeight="1" x14ac:dyDescent="0.25">
      <c r="B157" s="47" t="s">
        <v>140</v>
      </c>
      <c r="C157" s="67">
        <f>C94</f>
        <v>6.0979225095483995</v>
      </c>
      <c r="D157" s="67">
        <f>D94</f>
        <v>6.3674720839466099</v>
      </c>
      <c r="E157" s="67">
        <f>E94</f>
        <v>6.4327258410404458</v>
      </c>
      <c r="F157" s="67">
        <f>F94</f>
        <v>7.1202728806415641</v>
      </c>
      <c r="G157" s="67">
        <f>G94</f>
        <v>7.1088616487642247</v>
      </c>
      <c r="H157" s="67">
        <f>H94</f>
        <v>8.316612731453251</v>
      </c>
      <c r="I157" s="67">
        <f>I94</f>
        <v>7.8111821584019854</v>
      </c>
      <c r="J157" s="67">
        <f>J94</f>
        <v>8.0874155811242296</v>
      </c>
      <c r="K157" s="67">
        <f>K94</f>
        <v>8.3008479391889498</v>
      </c>
      <c r="L157" s="67">
        <f>L94</f>
        <v>8.8890337539145854</v>
      </c>
      <c r="M157" s="67">
        <f>M94</f>
        <v>9.2006727514097744</v>
      </c>
      <c r="N157" s="67">
        <f>N94</f>
        <v>9.2423119347869278</v>
      </c>
      <c r="O157" s="67">
        <f>O94</f>
        <v>9.8721811965851849</v>
      </c>
      <c r="P157" s="67">
        <f>P94</f>
        <v>9.4845825573501035</v>
      </c>
      <c r="Q157" s="67">
        <f>Q94</f>
        <v>9.936062438110266</v>
      </c>
      <c r="R157" s="67">
        <f>R94</f>
        <v>10.689727049865233</v>
      </c>
      <c r="S157" s="67">
        <f>S94</f>
        <v>10.929658395547131</v>
      </c>
      <c r="T157" s="67">
        <f>T94</f>
        <v>11.202700660993084</v>
      </c>
      <c r="U157" s="67">
        <f>U94</f>
        <v>11.548966544373302</v>
      </c>
      <c r="V157" s="67">
        <f>V94</f>
        <v>11.706725307906272</v>
      </c>
      <c r="W157" s="67">
        <f>W94</f>
        <v>12.357848612597079</v>
      </c>
      <c r="X157" s="67">
        <f>X94</f>
        <v>12.384534817940448</v>
      </c>
      <c r="Y157" s="67">
        <f>Y94</f>
        <v>12.446506200593506</v>
      </c>
      <c r="Z157" s="67">
        <f>Z94</f>
        <v>12.387470340343652</v>
      </c>
      <c r="AA157" s="67">
        <f>AA94</f>
        <v>12.611926145205597</v>
      </c>
      <c r="AB157" s="67">
        <f>AB94</f>
        <v>13.141578644714327</v>
      </c>
      <c r="AC157" s="67">
        <f>AC94</f>
        <v>14.034754591415128</v>
      </c>
    </row>
    <row r="158" spans="2:29" x14ac:dyDescent="0.25">
      <c r="B158" s="59" t="s">
        <v>198</v>
      </c>
      <c r="C158" s="67">
        <f>C95</f>
        <v>10.246266752885251</v>
      </c>
      <c r="D158" s="67">
        <f>D95</f>
        <v>10.610470773954976</v>
      </c>
      <c r="E158" s="67">
        <f>E95</f>
        <v>10.543496289106942</v>
      </c>
      <c r="F158" s="67">
        <f>F95</f>
        <v>10.90127053476302</v>
      </c>
      <c r="G158" s="67">
        <f>G95</f>
        <v>10.677376435920566</v>
      </c>
      <c r="H158" s="67">
        <f>H95</f>
        <v>12.151035257760135</v>
      </c>
      <c r="I158" s="67">
        <f>I95</f>
        <v>11.456451792924438</v>
      </c>
      <c r="J158" s="67">
        <f>J95</f>
        <v>11.668504752644331</v>
      </c>
      <c r="K158" s="67">
        <f>K95</f>
        <v>12.194250376611665</v>
      </c>
      <c r="L158" s="67">
        <f>L95</f>
        <v>13.065681991298616</v>
      </c>
      <c r="M158" s="67">
        <f>M95</f>
        <v>13.283083374267523</v>
      </c>
      <c r="N158" s="67">
        <f>N95</f>
        <v>13.472388092581864</v>
      </c>
      <c r="O158" s="67">
        <f>O95</f>
        <v>14.198649704434724</v>
      </c>
      <c r="P158" s="67">
        <f>P95</f>
        <v>13.910890340658067</v>
      </c>
      <c r="Q158" s="67">
        <f>Q95</f>
        <v>14.242707427142237</v>
      </c>
      <c r="R158" s="67">
        <f>R95</f>
        <v>15.208718983125943</v>
      </c>
      <c r="S158" s="67">
        <f>S95</f>
        <v>15.45832627430311</v>
      </c>
      <c r="T158" s="67">
        <f>T95</f>
        <v>15.312083672571184</v>
      </c>
      <c r="U158" s="67">
        <f>U95</f>
        <v>15.568045464474752</v>
      </c>
      <c r="V158" s="67">
        <f>V95</f>
        <v>15.634548232213007</v>
      </c>
      <c r="W158" s="67">
        <f>W95</f>
        <v>16.432119011888197</v>
      </c>
      <c r="X158" s="67">
        <f>X95</f>
        <v>16.436050967460563</v>
      </c>
      <c r="Y158" s="67">
        <f>Y95</f>
        <v>16.828733453731825</v>
      </c>
      <c r="Z158" s="67">
        <f>Z95</f>
        <v>16.933740427825864</v>
      </c>
      <c r="AA158" s="67">
        <f>AA95</f>
        <v>16.706615896690977</v>
      </c>
      <c r="AB158" s="67">
        <f>AB95</f>
        <v>16.81780845136532</v>
      </c>
      <c r="AC158" s="67">
        <f>AC95</f>
        <v>17.499756473064735</v>
      </c>
    </row>
    <row r="159" spans="2:29" x14ac:dyDescent="0.25">
      <c r="B159" s="153" t="str">
        <f>B96</f>
        <v>Belgique</v>
      </c>
      <c r="C159" s="67">
        <f>C96</f>
        <v>15.63380093698696</v>
      </c>
      <c r="D159" s="67">
        <f>D96</f>
        <v>16.982581618916825</v>
      </c>
      <c r="E159" s="67">
        <f>E96</f>
        <v>16.74134684070394</v>
      </c>
      <c r="F159" s="67">
        <f>F96</f>
        <v>17.435646058427455</v>
      </c>
      <c r="G159" s="67">
        <f>G96</f>
        <v>17.335946522941235</v>
      </c>
      <c r="H159" s="67">
        <f>H96</f>
        <v>18.689805688538438</v>
      </c>
      <c r="I159" s="67">
        <f>I96</f>
        <v>18.123188558355615</v>
      </c>
      <c r="J159" s="67">
        <f>J96</f>
        <v>18.853563836564447</v>
      </c>
      <c r="K159" s="67">
        <f>K96</f>
        <v>19.215060100601693</v>
      </c>
      <c r="L159" s="67">
        <f>L96</f>
        <v>20.323328962724954</v>
      </c>
      <c r="M159" s="67">
        <f>M96</f>
        <v>20.668966865955191</v>
      </c>
      <c r="N159" s="67">
        <f>N96</f>
        <v>22.265213291174351</v>
      </c>
      <c r="O159" s="67">
        <f>O96</f>
        <v>22.197158301583151</v>
      </c>
      <c r="P159" s="67">
        <f>P96</f>
        <v>24.107895064577338</v>
      </c>
      <c r="Q159" s="67">
        <f>Q96</f>
        <v>21.871478527651963</v>
      </c>
      <c r="R159" s="67">
        <f>R96</f>
        <v>22.930216082182074</v>
      </c>
      <c r="S159" s="67">
        <f>S96</f>
        <v>26.21536209238652</v>
      </c>
      <c r="T159" s="67">
        <f>T96</f>
        <v>23.295772936259851</v>
      </c>
      <c r="U159" s="67">
        <f>U96</f>
        <v>24.208765473402476</v>
      </c>
      <c r="V159" s="67">
        <f>V96</f>
        <v>21.719283642825527</v>
      </c>
      <c r="W159" s="67">
        <f>W96</f>
        <v>22.474937384332677</v>
      </c>
      <c r="X159" s="67">
        <f>X96</f>
        <v>21.352030435540858</v>
      </c>
      <c r="Y159" s="67">
        <f>Y96</f>
        <v>21.285059637947285</v>
      </c>
      <c r="Z159" s="67">
        <f>Z96</f>
        <v>20.813657589590221</v>
      </c>
      <c r="AA159" s="67">
        <f>AA96</f>
        <v>23.713493836353106</v>
      </c>
      <c r="AB159" s="67">
        <f>AB96</f>
        <v>24.392540062120336</v>
      </c>
      <c r="AC159" s="67" t="e">
        <f>AC96</f>
        <v>#VALUE!</v>
      </c>
    </row>
    <row r="160" spans="2:29" x14ac:dyDescent="0.25">
      <c r="B160" s="59" t="str">
        <f>B132</f>
        <v>Tchéquie</v>
      </c>
      <c r="C160" s="67">
        <f>C99</f>
        <v>23.984275764088302</v>
      </c>
      <c r="D160" s="67">
        <f>D99</f>
        <v>26.383067382405564</v>
      </c>
      <c r="E160" s="67">
        <f>E99</f>
        <v>27.840203664455284</v>
      </c>
      <c r="F160" s="67">
        <f>F99</f>
        <v>26.440118112206594</v>
      </c>
      <c r="G160" s="67">
        <f>G99</f>
        <v>28.669154228855721</v>
      </c>
      <c r="H160" s="67">
        <f>H99</f>
        <v>29.654018238327808</v>
      </c>
      <c r="I160" s="67">
        <f>I99</f>
        <v>29.670242064067256</v>
      </c>
      <c r="J160" s="67">
        <f>J99</f>
        <v>32.911343518761683</v>
      </c>
      <c r="K160" s="67">
        <f>K99</f>
        <v>36.130821880132331</v>
      </c>
      <c r="L160" s="67">
        <f>L99</f>
        <v>28.243732923920128</v>
      </c>
      <c r="M160" s="67">
        <f>M99</f>
        <v>28.963788597941445</v>
      </c>
      <c r="N160" s="67">
        <f>N99</f>
        <v>39.238653001464129</v>
      </c>
      <c r="O160" s="67">
        <f>O99</f>
        <v>34.536244476900031</v>
      </c>
      <c r="P160" s="67">
        <f>P99</f>
        <v>39.424008427309751</v>
      </c>
      <c r="Q160" s="67">
        <f>Q99</f>
        <v>37.979647980504708</v>
      </c>
      <c r="R160" s="67">
        <f>R99</f>
        <v>44.48155814828754</v>
      </c>
      <c r="S160" s="67">
        <f>S99</f>
        <v>37.427101200686103</v>
      </c>
      <c r="T160" s="67">
        <f>T99</f>
        <v>33.676695863938093</v>
      </c>
      <c r="U160" s="67">
        <f>U99</f>
        <v>38.498004477757235</v>
      </c>
      <c r="V160" s="67">
        <f>V99</f>
        <v>39.374762561733952</v>
      </c>
      <c r="W160" s="67">
        <f>W99</f>
        <v>42.98409481894268</v>
      </c>
      <c r="X160" s="67">
        <f>X99</f>
        <v>43.847155701201579</v>
      </c>
      <c r="Y160" s="67">
        <f>Y99</f>
        <v>45.573393081049971</v>
      </c>
      <c r="Z160" s="67">
        <f>Z99</f>
        <v>42.16310556378253</v>
      </c>
      <c r="AA160" s="67">
        <f>AA99</f>
        <v>30.3350045100795</v>
      </c>
      <c r="AB160" s="67">
        <f>AB99</f>
        <v>30.945333800112451</v>
      </c>
      <c r="AC160" s="67">
        <f>AC99</f>
        <v>30.482864221685823</v>
      </c>
    </row>
    <row r="161" spans="2:29" x14ac:dyDescent="0.25">
      <c r="B161" s="153" t="str">
        <f>B100</f>
        <v>Allemagne</v>
      </c>
      <c r="C161" s="67">
        <f>C100</f>
        <v>16.97018287801771</v>
      </c>
      <c r="D161" s="67">
        <f>D100</f>
        <v>17.155335491652384</v>
      </c>
      <c r="E161" s="67">
        <f>E100</f>
        <v>16.967129468002256</v>
      </c>
      <c r="F161" s="67">
        <f>F100</f>
        <v>17.724695493661294</v>
      </c>
      <c r="G161" s="67">
        <f>G100</f>
        <v>18.603899043996844</v>
      </c>
      <c r="H161" s="67">
        <f>H100</f>
        <v>23.450757489278935</v>
      </c>
      <c r="I161" s="67">
        <f>I100</f>
        <v>18.009264567615293</v>
      </c>
      <c r="J161" s="67">
        <f>J100</f>
        <v>18.190614871529899</v>
      </c>
      <c r="K161" s="67">
        <f>K100</f>
        <v>18.093074737716151</v>
      </c>
      <c r="L161" s="67">
        <f>L100</f>
        <v>20.6304519376373</v>
      </c>
      <c r="M161" s="67">
        <f>M100</f>
        <v>20.296292719825541</v>
      </c>
      <c r="N161" s="67">
        <f>N100</f>
        <v>20.290639176065355</v>
      </c>
      <c r="O161" s="67">
        <f>O100</f>
        <v>21.052850481237368</v>
      </c>
      <c r="P161" s="67">
        <f>P100</f>
        <v>21.552439857959754</v>
      </c>
      <c r="Q161" s="67">
        <f>Q100</f>
        <v>21.506302758033577</v>
      </c>
      <c r="R161" s="67">
        <f>R100</f>
        <v>24.577838220740848</v>
      </c>
      <c r="S161" s="67">
        <f>S100</f>
        <v>21.797196271630259</v>
      </c>
      <c r="T161" s="67">
        <f>T100</f>
        <v>23.117072821529575</v>
      </c>
      <c r="U161" s="67">
        <f>U100</f>
        <v>25.123235370366007</v>
      </c>
      <c r="V161" s="67">
        <f>V100</f>
        <v>22.066106943262838</v>
      </c>
      <c r="W161" s="67">
        <f>W100</f>
        <v>24.791105267198262</v>
      </c>
      <c r="X161" s="67">
        <f>X100</f>
        <v>25.885250019560122</v>
      </c>
      <c r="Y161" s="67">
        <f>Y100</f>
        <v>30.302792234757085</v>
      </c>
      <c r="Z161" s="67">
        <f>Z100</f>
        <v>31.680870420913866</v>
      </c>
      <c r="AA161" s="67">
        <f>AA100</f>
        <v>28.414913366987157</v>
      </c>
      <c r="AB161" s="67">
        <f>AB100</f>
        <v>28.775919604035156</v>
      </c>
      <c r="AC161" s="67">
        <f>AC100</f>
        <v>29.30500737745114</v>
      </c>
    </row>
    <row r="162" spans="2:29" x14ac:dyDescent="0.25">
      <c r="B162" s="153" t="str">
        <f>B104</f>
        <v>Espagne</v>
      </c>
      <c r="C162" s="67">
        <f>C104</f>
        <v>12.791913198995639</v>
      </c>
      <c r="D162" s="67">
        <f>D104</f>
        <v>14.061369929567674</v>
      </c>
      <c r="E162" s="67">
        <f>E104</f>
        <v>13.821662205548787</v>
      </c>
      <c r="F162" s="67">
        <f>F104</f>
        <v>14.125670488806014</v>
      </c>
      <c r="G162" s="67">
        <f>G104</f>
        <v>14.357774171759939</v>
      </c>
      <c r="H162" s="67">
        <f>H104</f>
        <v>14.461607698315001</v>
      </c>
      <c r="I162" s="67">
        <f>I104</f>
        <v>13.75857522309912</v>
      </c>
      <c r="J162" s="67">
        <f>J104</f>
        <v>15.423606751117184</v>
      </c>
      <c r="K162" s="67">
        <f>K104</f>
        <v>17.01107439112155</v>
      </c>
      <c r="L162" s="67">
        <f>L104</f>
        <v>17.261260818253344</v>
      </c>
      <c r="M162" s="67">
        <f>M104</f>
        <v>17.460454163335296</v>
      </c>
      <c r="N162" s="67">
        <f>N104</f>
        <v>17.962007460863973</v>
      </c>
      <c r="O162" s="67">
        <f>O104</f>
        <v>19.124779217796466</v>
      </c>
      <c r="P162" s="67">
        <f>P104</f>
        <v>17.810199833667092</v>
      </c>
      <c r="Q162" s="67">
        <f>Q104</f>
        <v>20.635849212083901</v>
      </c>
      <c r="R162" s="67">
        <f>R104</f>
        <v>20.39062803188806</v>
      </c>
      <c r="S162" s="67">
        <f>S104</f>
        <v>21.392312776380965</v>
      </c>
      <c r="T162" s="67">
        <f>T104</f>
        <v>21.477207714251676</v>
      </c>
      <c r="U162" s="67">
        <f>U104</f>
        <v>20.268328448563341</v>
      </c>
      <c r="V162" s="67">
        <f>V104</f>
        <v>21.391005326680599</v>
      </c>
      <c r="W162" s="67">
        <f>W104</f>
        <v>21.291649133798902</v>
      </c>
      <c r="X162" s="67">
        <f>X104</f>
        <v>21.510429599773985</v>
      </c>
      <c r="Y162" s="67">
        <f>Y104</f>
        <v>22.214053457598283</v>
      </c>
      <c r="Z162" s="67">
        <f>Z104</f>
        <v>18.924658460706073</v>
      </c>
      <c r="AA162" s="67">
        <f>AA104</f>
        <v>19.996697387412347</v>
      </c>
      <c r="AB162" s="67">
        <f>AB104</f>
        <v>22.82762435107945</v>
      </c>
      <c r="AC162" s="67">
        <f>AC104</f>
        <v>22.98753675816862</v>
      </c>
    </row>
    <row r="163" spans="2:29" x14ac:dyDescent="0.25">
      <c r="B163" s="153" t="str">
        <f>B105</f>
        <v>France</v>
      </c>
      <c r="C163" s="67">
        <f>C105</f>
        <v>15.505895688040177</v>
      </c>
      <c r="D163" s="67">
        <f>D105</f>
        <v>15.107468876285102</v>
      </c>
      <c r="E163" s="67">
        <f>E105</f>
        <v>15.10606983707409</v>
      </c>
      <c r="F163" s="67">
        <f>F105</f>
        <v>16.825312902921475</v>
      </c>
      <c r="G163" s="67">
        <f>G105</f>
        <v>14.369118604839192</v>
      </c>
      <c r="H163" s="67">
        <f>H105</f>
        <v>17.570885923536679</v>
      </c>
      <c r="I163" s="67">
        <f>I105</f>
        <v>16.716576925635561</v>
      </c>
      <c r="J163" s="67">
        <f>J105</f>
        <v>16.980948638490389</v>
      </c>
      <c r="K163" s="67">
        <f>K105</f>
        <v>17.331015363096327</v>
      </c>
      <c r="L163" s="67">
        <f>L105</f>
        <v>19.020872086480473</v>
      </c>
      <c r="M163" s="67">
        <f>M105</f>
        <v>20.491392764471811</v>
      </c>
      <c r="N163" s="67">
        <f>N105</f>
        <v>20.233109096559943</v>
      </c>
      <c r="O163" s="67">
        <f>O105</f>
        <v>21.625887786263544</v>
      </c>
      <c r="P163" s="67">
        <f>P105</f>
        <v>19.868093215845921</v>
      </c>
      <c r="Q163" s="67">
        <f>Q105</f>
        <v>19.793156857139628</v>
      </c>
      <c r="R163" s="67">
        <f>R105</f>
        <v>23.168140500070223</v>
      </c>
      <c r="S163" s="67">
        <f>S105</f>
        <v>23.56686994927388</v>
      </c>
      <c r="T163" s="67">
        <f>T105</f>
        <v>20.681968377954011</v>
      </c>
      <c r="U163" s="67">
        <f>U105</f>
        <v>22.772633487419206</v>
      </c>
      <c r="V163" s="67">
        <f>V105</f>
        <v>23.750740365692884</v>
      </c>
      <c r="W163" s="67">
        <f>W105</f>
        <v>23.624166908894608</v>
      </c>
      <c r="X163" s="67">
        <f>X105</f>
        <v>22.879978591137352</v>
      </c>
      <c r="Y163" s="67">
        <f>Y105</f>
        <v>21.996743275669566</v>
      </c>
      <c r="Z163" s="67">
        <f>Z105</f>
        <v>23.752698856877661</v>
      </c>
      <c r="AA163" s="67">
        <f>AA105</f>
        <v>24.111811086674095</v>
      </c>
      <c r="AB163" s="67">
        <f>AB105</f>
        <v>20.671076244395426</v>
      </c>
      <c r="AC163" s="67">
        <f>AC105</f>
        <v>22.677715529769809</v>
      </c>
    </row>
    <row r="164" spans="2:29" x14ac:dyDescent="0.25">
      <c r="B164" s="153" t="str">
        <f>B107</f>
        <v>Italie</v>
      </c>
      <c r="C164" s="67">
        <f>C107</f>
        <v>13.924829003017388</v>
      </c>
      <c r="D164" s="67">
        <f>D107</f>
        <v>15.107328614699753</v>
      </c>
      <c r="E164" s="67">
        <f>E107</f>
        <v>14.241418054844372</v>
      </c>
      <c r="F164" s="67">
        <f>F107</f>
        <v>13.877249157973722</v>
      </c>
      <c r="G164" s="67">
        <f>G107</f>
        <v>13.640442538271508</v>
      </c>
      <c r="H164" s="67">
        <f>H107</f>
        <v>14.964477743793459</v>
      </c>
      <c r="I164" s="67">
        <f>I107</f>
        <v>14.504134692280207</v>
      </c>
      <c r="J164" s="67">
        <f>J107</f>
        <v>14.220232447319477</v>
      </c>
      <c r="K164" s="67">
        <f>K107</f>
        <v>14.563926458517113</v>
      </c>
      <c r="L164" s="67">
        <f>L107</f>
        <v>15.539149062064148</v>
      </c>
      <c r="M164" s="67">
        <f>M107</f>
        <v>15.721249602109951</v>
      </c>
      <c r="N164" s="67">
        <f>N107</f>
        <v>15.921556989658292</v>
      </c>
      <c r="O164" s="67">
        <f>O107</f>
        <v>16.547707769038599</v>
      </c>
      <c r="P164" s="67">
        <f>P107</f>
        <v>16.451206293620547</v>
      </c>
      <c r="Q164" s="67">
        <f>Q107</f>
        <v>16.705799264038305</v>
      </c>
      <c r="R164" s="67">
        <f>R107</f>
        <v>16.050106339576914</v>
      </c>
      <c r="S164" s="67">
        <f>S107</f>
        <v>16.487162912502278</v>
      </c>
      <c r="T164" s="67">
        <f>T107</f>
        <v>16.022292045184333</v>
      </c>
      <c r="U164" s="67">
        <f>U107</f>
        <v>15.697728662803355</v>
      </c>
      <c r="V164" s="67">
        <f>V107</f>
        <v>15.711378639922543</v>
      </c>
      <c r="W164" s="67">
        <f>W107</f>
        <v>15.580892476474055</v>
      </c>
      <c r="X164" s="67">
        <f>X107</f>
        <v>15.625647568442675</v>
      </c>
      <c r="Y164" s="67">
        <f>Y107</f>
        <v>15.091476167692365</v>
      </c>
      <c r="Z164" s="67">
        <f>Z107</f>
        <v>15.399467890036837</v>
      </c>
      <c r="AA164" s="67">
        <f>AA107</f>
        <v>14.366852787982099</v>
      </c>
      <c r="AB164" s="67">
        <f>AB107</f>
        <v>14.703719059833086</v>
      </c>
      <c r="AC164" s="67">
        <f>AC107</f>
        <v>14.726664426142243</v>
      </c>
    </row>
    <row r="165" spans="2:29" x14ac:dyDescent="0.25">
      <c r="B165" s="153" t="str">
        <f>B113</f>
        <v>Pays-Bas</v>
      </c>
      <c r="C165" s="67">
        <f>C113</f>
        <v>23.538306910069945</v>
      </c>
      <c r="D165" s="67">
        <f>D113</f>
        <v>22.109097978555702</v>
      </c>
      <c r="E165" s="67">
        <f>E113</f>
        <v>21.835620228316216</v>
      </c>
      <c r="F165" s="67">
        <f>F113</f>
        <v>22.1778694303908</v>
      </c>
      <c r="G165" s="67">
        <f>G113</f>
        <v>24.146283131061132</v>
      </c>
      <c r="H165" s="67">
        <f>H113</f>
        <v>25.619353576588658</v>
      </c>
      <c r="I165" s="67">
        <f>I113</f>
        <v>26.153371430211671</v>
      </c>
      <c r="J165" s="67">
        <f>J113</f>
        <v>27.041134654214424</v>
      </c>
      <c r="K165" s="67">
        <f>K113</f>
        <v>28.163157514468868</v>
      </c>
      <c r="L165" s="67">
        <f>L113</f>
        <v>29.014420009358123</v>
      </c>
      <c r="M165" s="67">
        <f>M113</f>
        <v>30.196058628220829</v>
      </c>
      <c r="N165" s="67">
        <f>N113</f>
        <v>30.632609337113681</v>
      </c>
      <c r="O165" s="67">
        <f>O113</f>
        <v>30.839539344427791</v>
      </c>
      <c r="P165" s="67">
        <f>P113</f>
        <v>31.327143033808088</v>
      </c>
      <c r="Q165" s="67">
        <f>Q113</f>
        <v>31.877352365166256</v>
      </c>
      <c r="R165" s="67">
        <f>R113</f>
        <v>33.154371884503242</v>
      </c>
      <c r="S165" s="67">
        <f>S113</f>
        <v>34.607367328121654</v>
      </c>
      <c r="T165" s="67">
        <f>T113</f>
        <v>34.603759448655246</v>
      </c>
      <c r="U165" s="67">
        <f>U113</f>
        <v>34.318611963594961</v>
      </c>
      <c r="V165" s="67">
        <f>V113</f>
        <v>33.851239010187783</v>
      </c>
      <c r="W165" s="67">
        <f>W113</f>
        <v>34.109855615260877</v>
      </c>
      <c r="X165" s="67">
        <f>X113</f>
        <v>35.426542059809293</v>
      </c>
      <c r="Y165" s="67">
        <f>Y113</f>
        <v>36.555786381493235</v>
      </c>
      <c r="Z165" s="67">
        <f>Z113</f>
        <v>37.311116112659008</v>
      </c>
      <c r="AA165" s="67">
        <f>AA113</f>
        <v>37.001751568355346</v>
      </c>
      <c r="AB165" s="67">
        <f>AB113</f>
        <v>36.108268708348696</v>
      </c>
      <c r="AC165" s="67">
        <f>AC113</f>
        <v>36.109046737977231</v>
      </c>
    </row>
    <row r="166" spans="2:29" x14ac:dyDescent="0.25">
      <c r="B166" s="153" t="str">
        <f>B121</f>
        <v>Suède</v>
      </c>
      <c r="C166" s="67">
        <f>C121</f>
        <v>13.613045693901817</v>
      </c>
      <c r="D166" s="67">
        <f>D121</f>
        <v>14.398275862068965</v>
      </c>
      <c r="E166" s="67">
        <f>E121</f>
        <v>15.400269446217118</v>
      </c>
      <c r="F166" s="67">
        <f>F121</f>
        <v>16.055509735719152</v>
      </c>
      <c r="G166" s="67">
        <f>G121</f>
        <v>17.23882611546026</v>
      </c>
      <c r="H166" s="67">
        <f>H121</f>
        <v>18.851093105029811</v>
      </c>
      <c r="I166" s="67">
        <f>I121</f>
        <v>19.982509660362005</v>
      </c>
      <c r="J166" s="67">
        <f>J121</f>
        <v>21.273376759823492</v>
      </c>
      <c r="K166" s="67">
        <f>K121</f>
        <v>21.889170861588383</v>
      </c>
      <c r="L166" s="67">
        <f>L121</f>
        <v>18.910057410163724</v>
      </c>
      <c r="M166" s="67">
        <f>M121</f>
        <v>19.754635142030956</v>
      </c>
      <c r="N166" s="67">
        <f>N121</f>
        <v>19.732633894576527</v>
      </c>
      <c r="O166" s="67">
        <f>O121</f>
        <v>19.237825282469196</v>
      </c>
      <c r="P166" s="67">
        <f>P121</f>
        <v>19.21556420233463</v>
      </c>
      <c r="Q166" s="67">
        <f>Q121</f>
        <v>19.90353697749196</v>
      </c>
      <c r="R166" s="67">
        <f>R121</f>
        <v>21.439520159946685</v>
      </c>
      <c r="S166" s="67">
        <f>S121</f>
        <v>22.641430948419302</v>
      </c>
      <c r="T166" s="67">
        <f>T121</f>
        <v>23.856052431762777</v>
      </c>
      <c r="U166" s="67">
        <f>U121</f>
        <v>24.803045481867361</v>
      </c>
      <c r="V166" s="67">
        <f>V121</f>
        <v>20.915010016951765</v>
      </c>
      <c r="W166" s="67">
        <f>W121</f>
        <v>23.599565444815514</v>
      </c>
      <c r="X166" s="67">
        <f>X121</f>
        <v>22.644019479748188</v>
      </c>
      <c r="Y166" s="67">
        <f>Y121</f>
        <v>24.123997269158558</v>
      </c>
      <c r="Z166" s="67">
        <f>Z121</f>
        <v>25.28905085307272</v>
      </c>
      <c r="AA166" s="67">
        <f>AA121</f>
        <v>24.589588947345909</v>
      </c>
      <c r="AB166" s="67">
        <f>AB121</f>
        <v>24.441265789357864</v>
      </c>
      <c r="AC166" s="67">
        <f>AC121</f>
        <v>23.304897314375985</v>
      </c>
    </row>
    <row r="168" spans="2:29" x14ac:dyDescent="0.25">
      <c r="B168" s="68" t="s">
        <v>129</v>
      </c>
      <c r="C168" s="142" t="s">
        <v>101</v>
      </c>
      <c r="D168" s="142" t="s">
        <v>102</v>
      </c>
      <c r="E168" s="142" t="s">
        <v>103</v>
      </c>
      <c r="F168" s="142" t="s">
        <v>104</v>
      </c>
      <c r="G168" s="142" t="s">
        <v>105</v>
      </c>
      <c r="H168" s="142" t="s">
        <v>106</v>
      </c>
      <c r="I168" s="142" t="s">
        <v>107</v>
      </c>
      <c r="J168" s="142" t="s">
        <v>108</v>
      </c>
      <c r="K168" s="142" t="s">
        <v>109</v>
      </c>
      <c r="L168" s="142" t="s">
        <v>110</v>
      </c>
      <c r="M168" s="142" t="s">
        <v>111</v>
      </c>
      <c r="N168" s="142" t="s">
        <v>112</v>
      </c>
      <c r="O168" s="142" t="s">
        <v>113</v>
      </c>
      <c r="P168" s="142" t="s">
        <v>114</v>
      </c>
      <c r="Q168" s="142" t="s">
        <v>115</v>
      </c>
      <c r="R168" s="142" t="s">
        <v>116</v>
      </c>
      <c r="S168" s="142" t="s">
        <v>117</v>
      </c>
      <c r="T168" s="142" t="s">
        <v>118</v>
      </c>
      <c r="U168" s="142" t="s">
        <v>119</v>
      </c>
      <c r="V168" s="142" t="s">
        <v>120</v>
      </c>
      <c r="W168" s="142" t="s">
        <v>121</v>
      </c>
      <c r="X168" s="142" t="s">
        <v>122</v>
      </c>
      <c r="Y168" s="142" t="s">
        <v>123</v>
      </c>
      <c r="Z168" s="142" t="s">
        <v>124</v>
      </c>
      <c r="AA168" s="142" t="s">
        <v>125</v>
      </c>
      <c r="AB168" s="142" t="s">
        <v>196</v>
      </c>
      <c r="AC168" s="142" t="s">
        <v>200</v>
      </c>
    </row>
    <row r="169" spans="2:29" x14ac:dyDescent="0.25">
      <c r="B169" s="68" t="s">
        <v>62</v>
      </c>
      <c r="C169" s="68">
        <v>23.538306910069945</v>
      </c>
      <c r="D169" s="68">
        <v>22.109097978555702</v>
      </c>
      <c r="E169" s="68">
        <v>21.835620228316216</v>
      </c>
      <c r="F169" s="68">
        <v>22.1778694303908</v>
      </c>
      <c r="G169" s="68">
        <v>24.146283131061132</v>
      </c>
      <c r="H169" s="68">
        <v>25.619353576588658</v>
      </c>
      <c r="I169" s="68">
        <v>26.153371430211671</v>
      </c>
      <c r="J169" s="68">
        <v>27.041134654214424</v>
      </c>
      <c r="K169" s="68">
        <v>28.163157514468868</v>
      </c>
      <c r="L169" s="68">
        <v>29.014420009358123</v>
      </c>
      <c r="M169" s="68">
        <v>30.196058628220829</v>
      </c>
      <c r="N169" s="68">
        <v>30.632609337113681</v>
      </c>
      <c r="O169" s="68">
        <v>30.839539344427791</v>
      </c>
      <c r="P169" s="68">
        <v>31.327143033808088</v>
      </c>
      <c r="Q169" s="68">
        <v>31.877352365166256</v>
      </c>
      <c r="R169" s="68">
        <v>33.154371884503242</v>
      </c>
      <c r="S169" s="68">
        <v>34.607367328121654</v>
      </c>
      <c r="T169" s="68">
        <v>34.603759448655246</v>
      </c>
      <c r="U169" s="68">
        <v>34.318611963594961</v>
      </c>
      <c r="V169" s="68">
        <v>33.851239010187783</v>
      </c>
      <c r="W169" s="68">
        <v>34.109855615260877</v>
      </c>
      <c r="X169" s="68">
        <v>35.426542059809293</v>
      </c>
      <c r="Y169" s="68">
        <v>36.555786381493235</v>
      </c>
      <c r="Z169" s="68">
        <v>37.311116112659008</v>
      </c>
      <c r="AA169" s="68">
        <v>37.001751568355346</v>
      </c>
      <c r="AB169" s="68">
        <v>36.108268708348696</v>
      </c>
      <c r="AC169" s="68">
        <v>36.109046737977231</v>
      </c>
    </row>
    <row r="170" spans="2:29" x14ac:dyDescent="0.25">
      <c r="B170" s="68" t="s">
        <v>46</v>
      </c>
      <c r="C170" s="68">
        <v>23.984275764088302</v>
      </c>
      <c r="D170" s="68">
        <v>26.383067382405564</v>
      </c>
      <c r="E170" s="68">
        <v>27.840203664455284</v>
      </c>
      <c r="F170" s="68">
        <v>26.440118112206594</v>
      </c>
      <c r="G170" s="68">
        <v>28.669154228855721</v>
      </c>
      <c r="H170" s="68">
        <v>29.654018238327808</v>
      </c>
      <c r="I170" s="68">
        <v>29.670242064067256</v>
      </c>
      <c r="J170" s="68">
        <v>32.911343518761683</v>
      </c>
      <c r="K170" s="68">
        <v>36.130821880132331</v>
      </c>
      <c r="L170" s="68">
        <v>28.243732923920128</v>
      </c>
      <c r="M170" s="68">
        <v>28.963788597941445</v>
      </c>
      <c r="N170" s="68">
        <v>39.238653001464129</v>
      </c>
      <c r="O170" s="68">
        <v>34.536244476900031</v>
      </c>
      <c r="P170" s="68">
        <v>39.424008427309751</v>
      </c>
      <c r="Q170" s="68">
        <v>37.979647980504708</v>
      </c>
      <c r="R170" s="68">
        <v>44.48155814828754</v>
      </c>
      <c r="S170" s="68">
        <v>37.427101200686103</v>
      </c>
      <c r="T170" s="68">
        <v>33.676695863938093</v>
      </c>
      <c r="U170" s="68">
        <v>38.498004477757235</v>
      </c>
      <c r="V170" s="68">
        <v>39.374762561733952</v>
      </c>
      <c r="W170" s="68">
        <v>42.98409481894268</v>
      </c>
      <c r="X170" s="68">
        <v>43.847155701201579</v>
      </c>
      <c r="Y170" s="68">
        <v>45.573393081049971</v>
      </c>
      <c r="Z170" s="68">
        <v>42.16310556378253</v>
      </c>
      <c r="AA170" s="68">
        <v>30.3350045100795</v>
      </c>
      <c r="AB170" s="68">
        <v>30.945333800112451</v>
      </c>
      <c r="AC170" s="68">
        <v>30.482864221685823</v>
      </c>
    </row>
    <row r="171" spans="2:29" x14ac:dyDescent="0.25">
      <c r="B171" s="68" t="s">
        <v>48</v>
      </c>
      <c r="C171" s="68">
        <v>16.97018287801771</v>
      </c>
      <c r="D171" s="68">
        <v>17.155335491652384</v>
      </c>
      <c r="E171" s="68">
        <v>16.967129468002256</v>
      </c>
      <c r="F171" s="68">
        <v>17.724695493661294</v>
      </c>
      <c r="G171" s="68">
        <v>18.603899043996844</v>
      </c>
      <c r="H171" s="68">
        <v>23.450757489278935</v>
      </c>
      <c r="I171" s="68">
        <v>18.009264567615293</v>
      </c>
      <c r="J171" s="68">
        <v>18.190614871529899</v>
      </c>
      <c r="K171" s="68">
        <v>18.093074737716151</v>
      </c>
      <c r="L171" s="68">
        <v>20.6304519376373</v>
      </c>
      <c r="M171" s="68">
        <v>20.296292719825541</v>
      </c>
      <c r="N171" s="68">
        <v>20.290639176065355</v>
      </c>
      <c r="O171" s="68">
        <v>21.052850481237368</v>
      </c>
      <c r="P171" s="68">
        <v>21.552439857959754</v>
      </c>
      <c r="Q171" s="68">
        <v>21.506302758033577</v>
      </c>
      <c r="R171" s="68">
        <v>24.577838220740848</v>
      </c>
      <c r="S171" s="68">
        <v>21.797196271630259</v>
      </c>
      <c r="T171" s="68">
        <v>23.117072821529575</v>
      </c>
      <c r="U171" s="68">
        <v>25.123235370366007</v>
      </c>
      <c r="V171" s="68">
        <v>22.066106943262838</v>
      </c>
      <c r="W171" s="68">
        <v>24.791105267198262</v>
      </c>
      <c r="X171" s="68">
        <v>25.885250019560122</v>
      </c>
      <c r="Y171" s="68">
        <v>30.302792234757085</v>
      </c>
      <c r="Z171" s="68">
        <v>31.680870420913866</v>
      </c>
      <c r="AA171" s="68">
        <v>28.414913366987157</v>
      </c>
      <c r="AB171" s="68">
        <v>28.775919604035156</v>
      </c>
      <c r="AC171" s="68">
        <v>29.30500737745114</v>
      </c>
    </row>
    <row r="172" spans="2:29" x14ac:dyDescent="0.25">
      <c r="B172" s="68" t="s">
        <v>70</v>
      </c>
      <c r="C172" s="68">
        <v>13.613045693901817</v>
      </c>
      <c r="D172" s="68">
        <v>14.398275862068965</v>
      </c>
      <c r="E172" s="68">
        <v>15.400269446217118</v>
      </c>
      <c r="F172" s="68">
        <v>16.055509735719152</v>
      </c>
      <c r="G172" s="68">
        <v>17.23882611546026</v>
      </c>
      <c r="H172" s="68">
        <v>18.851093105029811</v>
      </c>
      <c r="I172" s="68">
        <v>19.982509660362005</v>
      </c>
      <c r="J172" s="68">
        <v>21.273376759823492</v>
      </c>
      <c r="K172" s="68">
        <v>21.889170861588383</v>
      </c>
      <c r="L172" s="68">
        <v>18.910057410163724</v>
      </c>
      <c r="M172" s="68">
        <v>19.754635142030956</v>
      </c>
      <c r="N172" s="68">
        <v>19.732633894576527</v>
      </c>
      <c r="O172" s="68">
        <v>19.237825282469196</v>
      </c>
      <c r="P172" s="68">
        <v>19.21556420233463</v>
      </c>
      <c r="Q172" s="68">
        <v>19.90353697749196</v>
      </c>
      <c r="R172" s="68">
        <v>21.439520159946685</v>
      </c>
      <c r="S172" s="68">
        <v>22.641430948419302</v>
      </c>
      <c r="T172" s="68">
        <v>23.856052431762777</v>
      </c>
      <c r="U172" s="68">
        <v>24.803045481867361</v>
      </c>
      <c r="V172" s="68">
        <v>20.915010016951765</v>
      </c>
      <c r="W172" s="68">
        <v>23.599565444815514</v>
      </c>
      <c r="X172" s="68">
        <v>22.644019479748188</v>
      </c>
      <c r="Y172" s="68">
        <v>24.123997269158558</v>
      </c>
      <c r="Z172" s="68">
        <v>25.28905085307272</v>
      </c>
      <c r="AA172" s="68">
        <v>24.589588947345909</v>
      </c>
      <c r="AB172" s="68">
        <v>24.441265789357864</v>
      </c>
      <c r="AC172" s="68">
        <v>23.304897314375985</v>
      </c>
    </row>
    <row r="173" spans="2:29" x14ac:dyDescent="0.25">
      <c r="B173" s="68" t="s">
        <v>44</v>
      </c>
      <c r="C173" s="68">
        <v>15.63380093698696</v>
      </c>
      <c r="D173" s="68">
        <v>16.982581618916825</v>
      </c>
      <c r="E173" s="68">
        <v>16.74134684070394</v>
      </c>
      <c r="F173" s="68">
        <v>17.435646058427455</v>
      </c>
      <c r="G173" s="68">
        <v>17.335946522941235</v>
      </c>
      <c r="H173" s="68">
        <v>18.689805688538438</v>
      </c>
      <c r="I173" s="68">
        <v>18.123188558355615</v>
      </c>
      <c r="J173" s="68">
        <v>18.853563836564447</v>
      </c>
      <c r="K173" s="68">
        <v>19.215060100601693</v>
      </c>
      <c r="L173" s="68">
        <v>20.323328962724954</v>
      </c>
      <c r="M173" s="68">
        <v>20.668966865955191</v>
      </c>
      <c r="N173" s="68">
        <v>22.265213291174351</v>
      </c>
      <c r="O173" s="68">
        <v>22.197158301583151</v>
      </c>
      <c r="P173" s="68">
        <v>24.107895064577338</v>
      </c>
      <c r="Q173" s="68">
        <v>21.871478527651963</v>
      </c>
      <c r="R173" s="68">
        <v>22.930216082182074</v>
      </c>
      <c r="S173" s="68">
        <v>26.21536209238652</v>
      </c>
      <c r="T173" s="68">
        <v>23.295772936259851</v>
      </c>
      <c r="U173" s="68">
        <v>24.208765473402476</v>
      </c>
      <c r="V173" s="68">
        <v>21.719283642825527</v>
      </c>
      <c r="W173" s="68">
        <v>22.474937384332677</v>
      </c>
      <c r="X173" s="68">
        <v>21.352030435540858</v>
      </c>
      <c r="Y173" s="68">
        <v>21.285059637947285</v>
      </c>
      <c r="Z173" s="68">
        <v>20.813657589590221</v>
      </c>
      <c r="AA173" s="68">
        <v>23.713493836353106</v>
      </c>
      <c r="AB173" s="68">
        <v>24.392540062120336</v>
      </c>
      <c r="AC173" s="68"/>
    </row>
    <row r="174" spans="2:29" x14ac:dyDescent="0.25">
      <c r="B174" s="68" t="s">
        <v>52</v>
      </c>
      <c r="C174" s="68">
        <v>12.791913198995639</v>
      </c>
      <c r="D174" s="68">
        <v>14.061369929567674</v>
      </c>
      <c r="E174" s="68">
        <v>13.821662205548787</v>
      </c>
      <c r="F174" s="68">
        <v>14.125670488806014</v>
      </c>
      <c r="G174" s="68">
        <v>14.357774171759939</v>
      </c>
      <c r="H174" s="68">
        <v>14.461607698315001</v>
      </c>
      <c r="I174" s="68">
        <v>13.75857522309912</v>
      </c>
      <c r="J174" s="68">
        <v>15.423606751117184</v>
      </c>
      <c r="K174" s="68">
        <v>17.01107439112155</v>
      </c>
      <c r="L174" s="68">
        <v>17.261260818253344</v>
      </c>
      <c r="M174" s="68">
        <v>17.460454163335296</v>
      </c>
      <c r="N174" s="68">
        <v>17.962007460863973</v>
      </c>
      <c r="O174" s="68">
        <v>19.124779217796466</v>
      </c>
      <c r="P174" s="68">
        <v>17.810199833667092</v>
      </c>
      <c r="Q174" s="68">
        <v>20.635849212083901</v>
      </c>
      <c r="R174" s="68">
        <v>20.39062803188806</v>
      </c>
      <c r="S174" s="68">
        <v>21.392312776380965</v>
      </c>
      <c r="T174" s="68">
        <v>21.477207714251676</v>
      </c>
      <c r="U174" s="68">
        <v>20.268328448563341</v>
      </c>
      <c r="V174" s="68">
        <v>21.391005326680599</v>
      </c>
      <c r="W174" s="68">
        <v>21.291649133798902</v>
      </c>
      <c r="X174" s="68">
        <v>21.510429599773985</v>
      </c>
      <c r="Y174" s="68">
        <v>22.214053457598283</v>
      </c>
      <c r="Z174" s="68">
        <v>18.924658460706073</v>
      </c>
      <c r="AA174" s="68">
        <v>19.996697387412347</v>
      </c>
      <c r="AB174" s="68">
        <v>22.82762435107945</v>
      </c>
      <c r="AC174" s="68">
        <v>22.98753675816862</v>
      </c>
    </row>
    <row r="175" spans="2:29" x14ac:dyDescent="0.25">
      <c r="B175" s="68" t="s">
        <v>53</v>
      </c>
      <c r="C175" s="68">
        <v>15.505895688040177</v>
      </c>
      <c r="D175" s="68">
        <v>15.107468876285102</v>
      </c>
      <c r="E175" s="68">
        <v>15.10606983707409</v>
      </c>
      <c r="F175" s="68">
        <v>16.825312902921475</v>
      </c>
      <c r="G175" s="68">
        <v>14.369118604839192</v>
      </c>
      <c r="H175" s="68">
        <v>17.570885923536679</v>
      </c>
      <c r="I175" s="68">
        <v>16.716576925635561</v>
      </c>
      <c r="J175" s="68">
        <v>16.980948638490389</v>
      </c>
      <c r="K175" s="68">
        <v>17.331015363096327</v>
      </c>
      <c r="L175" s="68">
        <v>19.020872086480473</v>
      </c>
      <c r="M175" s="68">
        <v>20.491392764471811</v>
      </c>
      <c r="N175" s="68">
        <v>20.233109096559943</v>
      </c>
      <c r="O175" s="68">
        <v>21.625887786263544</v>
      </c>
      <c r="P175" s="68">
        <v>19.868093215845921</v>
      </c>
      <c r="Q175" s="68">
        <v>19.793156857139628</v>
      </c>
      <c r="R175" s="68">
        <v>23.168140500070223</v>
      </c>
      <c r="S175" s="68">
        <v>23.56686994927388</v>
      </c>
      <c r="T175" s="68">
        <v>20.681968377954011</v>
      </c>
      <c r="U175" s="68">
        <v>22.772633487419206</v>
      </c>
      <c r="V175" s="68">
        <v>23.750740365692884</v>
      </c>
      <c r="W175" s="68">
        <v>23.624166908894608</v>
      </c>
      <c r="X175" s="68">
        <v>22.879978591137352</v>
      </c>
      <c r="Y175" s="68">
        <v>21.996743275669566</v>
      </c>
      <c r="Z175" s="68">
        <v>23.752698856877661</v>
      </c>
      <c r="AA175" s="68">
        <v>24.111811086674095</v>
      </c>
      <c r="AB175" s="68">
        <v>20.671076244395426</v>
      </c>
      <c r="AC175" s="68">
        <v>22.677715529769809</v>
      </c>
    </row>
    <row r="176" spans="2:29" x14ac:dyDescent="0.25">
      <c r="B176" s="68" t="s">
        <v>198</v>
      </c>
      <c r="C176" s="68">
        <v>10.246266752885251</v>
      </c>
      <c r="D176" s="68">
        <v>10.610470773954976</v>
      </c>
      <c r="E176" s="68">
        <v>10.543496289106942</v>
      </c>
      <c r="F176" s="68">
        <v>10.90127053476302</v>
      </c>
      <c r="G176" s="68">
        <v>10.677376435920566</v>
      </c>
      <c r="H176" s="68">
        <v>12.151035257760135</v>
      </c>
      <c r="I176" s="68">
        <v>11.456451792924438</v>
      </c>
      <c r="J176" s="68">
        <v>11.668504752644331</v>
      </c>
      <c r="K176" s="68">
        <v>12.194250376611665</v>
      </c>
      <c r="L176" s="68">
        <v>13.065681991298616</v>
      </c>
      <c r="M176" s="68">
        <v>13.283083374267523</v>
      </c>
      <c r="N176" s="68">
        <v>13.472388092581864</v>
      </c>
      <c r="O176" s="68">
        <v>14.198649704434724</v>
      </c>
      <c r="P176" s="68">
        <v>13.910890340658067</v>
      </c>
      <c r="Q176" s="68">
        <v>14.242707427142237</v>
      </c>
      <c r="R176" s="68">
        <v>15.208718983125943</v>
      </c>
      <c r="S176" s="68">
        <v>15.45832627430311</v>
      </c>
      <c r="T176" s="68">
        <v>15.312083672571184</v>
      </c>
      <c r="U176" s="68">
        <v>15.568045464474752</v>
      </c>
      <c r="V176" s="68">
        <v>15.634548232213007</v>
      </c>
      <c r="W176" s="68">
        <v>16.432119011888197</v>
      </c>
      <c r="X176" s="68">
        <v>16.436050967460563</v>
      </c>
      <c r="Y176" s="68">
        <v>16.828733453731825</v>
      </c>
      <c r="Z176" s="68">
        <v>16.933740427825864</v>
      </c>
      <c r="AA176" s="68">
        <v>16.706615896690977</v>
      </c>
      <c r="AB176" s="68">
        <v>16.81780845136532</v>
      </c>
      <c r="AC176" s="68">
        <v>17.499756473064735</v>
      </c>
    </row>
    <row r="177" spans="2:29" x14ac:dyDescent="0.25">
      <c r="B177" s="68" t="s">
        <v>55</v>
      </c>
      <c r="C177" s="68">
        <v>13.924829003017388</v>
      </c>
      <c r="D177" s="68">
        <v>15.107328614699753</v>
      </c>
      <c r="E177" s="68">
        <v>14.241418054844372</v>
      </c>
      <c r="F177" s="68">
        <v>13.877249157973722</v>
      </c>
      <c r="G177" s="68">
        <v>13.640442538271508</v>
      </c>
      <c r="H177" s="68">
        <v>14.964477743793459</v>
      </c>
      <c r="I177" s="68">
        <v>14.504134692280207</v>
      </c>
      <c r="J177" s="68">
        <v>14.220232447319477</v>
      </c>
      <c r="K177" s="68">
        <v>14.563926458517113</v>
      </c>
      <c r="L177" s="68">
        <v>15.539149062064148</v>
      </c>
      <c r="M177" s="68">
        <v>15.721249602109951</v>
      </c>
      <c r="N177" s="68">
        <v>15.921556989658292</v>
      </c>
      <c r="O177" s="68">
        <v>16.547707769038599</v>
      </c>
      <c r="P177" s="68">
        <v>16.451206293620547</v>
      </c>
      <c r="Q177" s="68">
        <v>16.705799264038305</v>
      </c>
      <c r="R177" s="68">
        <v>16.050106339576914</v>
      </c>
      <c r="S177" s="68">
        <v>16.487162912502278</v>
      </c>
      <c r="T177" s="68">
        <v>16.022292045184333</v>
      </c>
      <c r="U177" s="68">
        <v>15.697728662803355</v>
      </c>
      <c r="V177" s="68">
        <v>15.711378639922543</v>
      </c>
      <c r="W177" s="68">
        <v>15.580892476474055</v>
      </c>
      <c r="X177" s="68">
        <v>15.625647568442675</v>
      </c>
      <c r="Y177" s="68">
        <v>15.091476167692365</v>
      </c>
      <c r="Z177" s="68">
        <v>15.399467890036837</v>
      </c>
      <c r="AA177" s="68">
        <v>14.366852787982099</v>
      </c>
      <c r="AB177" s="68">
        <v>14.703719059833086</v>
      </c>
      <c r="AC177" s="68">
        <v>14.726664426142243</v>
      </c>
    </row>
    <row r="178" spans="2:29" x14ac:dyDescent="0.25">
      <c r="B178" s="68" t="s">
        <v>140</v>
      </c>
      <c r="C178" s="68">
        <v>6.0979225095483995</v>
      </c>
      <c r="D178" s="68">
        <v>6.3674720839466099</v>
      </c>
      <c r="E178" s="68">
        <v>6.4327258410404458</v>
      </c>
      <c r="F178" s="68">
        <v>7.1202728806415641</v>
      </c>
      <c r="G178" s="68">
        <v>7.1088616487642247</v>
      </c>
      <c r="H178" s="68">
        <v>8.316612731453251</v>
      </c>
      <c r="I178" s="68">
        <v>7.8111821584019854</v>
      </c>
      <c r="J178" s="68">
        <v>8.0874155811242296</v>
      </c>
      <c r="K178" s="68">
        <v>8.3008479391889498</v>
      </c>
      <c r="L178" s="68">
        <v>8.8890337539145854</v>
      </c>
      <c r="M178" s="68">
        <v>9.2006727514097744</v>
      </c>
      <c r="N178" s="68">
        <v>9.2423119347869278</v>
      </c>
      <c r="O178" s="68">
        <v>9.8721811965851849</v>
      </c>
      <c r="P178" s="68">
        <v>9.4845825573501035</v>
      </c>
      <c r="Q178" s="68">
        <v>9.936062438110266</v>
      </c>
      <c r="R178" s="68">
        <v>10.689727049865233</v>
      </c>
      <c r="S178" s="68">
        <v>10.929658395547131</v>
      </c>
      <c r="T178" s="68">
        <v>11.202700660993084</v>
      </c>
      <c r="U178" s="68">
        <v>11.548966544373302</v>
      </c>
      <c r="V178" s="68">
        <v>11.706725307906272</v>
      </c>
      <c r="W178" s="68">
        <v>12.357848612597079</v>
      </c>
      <c r="X178" s="68">
        <v>12.384534817940448</v>
      </c>
      <c r="Y178" s="68">
        <v>12.446506200593506</v>
      </c>
      <c r="Z178" s="68">
        <v>12.387470340343652</v>
      </c>
      <c r="AA178" s="68">
        <v>12.611926145205597</v>
      </c>
      <c r="AB178" s="68">
        <v>13.141578644714327</v>
      </c>
      <c r="AC178" s="68">
        <v>14.034754591415128</v>
      </c>
    </row>
    <row r="202" spans="2:2" ht="15.75" x14ac:dyDescent="0.25">
      <c r="B202" s="69" t="s">
        <v>197</v>
      </c>
    </row>
  </sheetData>
  <sortState ref="B169:AC178">
    <sortCondition descending="1" ref="AC169:AC178"/>
  </sortState>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BBC76-D664-4272-8CBB-639C6986B1CC}">
  <dimension ref="A1"/>
  <sheetViews>
    <sheetView workbookViewId="0">
      <selection activeCell="J147" sqref="J147"/>
    </sheetView>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49FC6-9C52-4E7B-A077-6F416CE95E2C}">
  <dimension ref="A1"/>
  <sheetViews>
    <sheetView workbookViewId="0">
      <selection activeCell="J147" sqref="J147"/>
    </sheetView>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5A6D1-9F04-4866-B140-8371E826507F}">
  <dimension ref="A1"/>
  <sheetViews>
    <sheetView workbookViewId="0">
      <selection activeCell="J147" sqref="J147"/>
    </sheetView>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8"/>
  <sheetViews>
    <sheetView showGridLines="0" workbookViewId="0">
      <selection activeCell="J147" sqref="J147"/>
    </sheetView>
  </sheetViews>
  <sheetFormatPr baseColWidth="10" defaultColWidth="9.140625" defaultRowHeight="15" x14ac:dyDescent="0.25"/>
  <cols>
    <col min="2" max="5" width="79.7109375" customWidth="1"/>
  </cols>
  <sheetData>
    <row r="1" spans="1:3" x14ac:dyDescent="0.25">
      <c r="A1" s="1" t="s">
        <v>37</v>
      </c>
    </row>
    <row r="2" spans="1:3" x14ac:dyDescent="0.25">
      <c r="B2" s="18" t="s">
        <v>38</v>
      </c>
      <c r="C2" s="18" t="s">
        <v>39</v>
      </c>
    </row>
    <row r="3" spans="1:3" x14ac:dyDescent="0.25">
      <c r="B3" s="19" t="s">
        <v>40</v>
      </c>
      <c r="C3" s="19" t="s">
        <v>40</v>
      </c>
    </row>
    <row r="4" spans="1:3" x14ac:dyDescent="0.25">
      <c r="B4" s="2" t="s">
        <v>12</v>
      </c>
      <c r="C4" s="2" t="s">
        <v>17</v>
      </c>
    </row>
    <row r="5" spans="1:3" x14ac:dyDescent="0.25">
      <c r="B5" s="13" t="s">
        <v>13</v>
      </c>
      <c r="C5" s="13" t="s">
        <v>18</v>
      </c>
    </row>
    <row r="6" spans="1:3" x14ac:dyDescent="0.25">
      <c r="B6" s="2" t="s">
        <v>14</v>
      </c>
      <c r="C6" s="2" t="s">
        <v>19</v>
      </c>
    </row>
    <row r="7" spans="1:3" x14ac:dyDescent="0.25">
      <c r="B7" s="13" t="s">
        <v>14</v>
      </c>
      <c r="C7" s="13" t="s">
        <v>22</v>
      </c>
    </row>
    <row r="8" spans="1:3" x14ac:dyDescent="0.25">
      <c r="B8" s="2" t="s">
        <v>14</v>
      </c>
      <c r="C8" s="2" t="s">
        <v>24</v>
      </c>
    </row>
    <row r="9" spans="1:3" x14ac:dyDescent="0.25">
      <c r="B9" s="13" t="s">
        <v>14</v>
      </c>
      <c r="C9" s="13" t="s">
        <v>26</v>
      </c>
    </row>
    <row r="10" spans="1:3" x14ac:dyDescent="0.25">
      <c r="B10" s="2" t="s">
        <v>14</v>
      </c>
      <c r="C10" s="2" t="s">
        <v>28</v>
      </c>
    </row>
    <row r="11" spans="1:3" x14ac:dyDescent="0.25">
      <c r="B11" s="13" t="s">
        <v>14</v>
      </c>
      <c r="C11" s="13" t="s">
        <v>30</v>
      </c>
    </row>
    <row r="12" spans="1:3" x14ac:dyDescent="0.25">
      <c r="B12" s="2" t="s">
        <v>14</v>
      </c>
      <c r="C12" s="2" t="s">
        <v>32</v>
      </c>
    </row>
    <row r="13" spans="1:3" x14ac:dyDescent="0.25">
      <c r="B13" s="13" t="s">
        <v>14</v>
      </c>
      <c r="C13" s="13" t="s">
        <v>34</v>
      </c>
    </row>
    <row r="14" spans="1:3" x14ac:dyDescent="0.25">
      <c r="B14" s="2" t="s">
        <v>14</v>
      </c>
      <c r="C14" s="2" t="s">
        <v>36</v>
      </c>
    </row>
    <row r="15" spans="1:3" x14ac:dyDescent="0.25">
      <c r="B15" s="13" t="s">
        <v>15</v>
      </c>
      <c r="C15" s="13" t="s">
        <v>20</v>
      </c>
    </row>
    <row r="16" spans="1:3" x14ac:dyDescent="0.25">
      <c r="B16" s="2" t="s">
        <v>41</v>
      </c>
      <c r="C16" s="2" t="s">
        <v>42</v>
      </c>
    </row>
    <row r="17" spans="2:3" x14ac:dyDescent="0.25">
      <c r="B17" s="13" t="s">
        <v>41</v>
      </c>
      <c r="C17" s="13" t="s">
        <v>43</v>
      </c>
    </row>
    <row r="18" spans="2:3" x14ac:dyDescent="0.25">
      <c r="B18" s="2" t="s">
        <v>41</v>
      </c>
      <c r="C18" s="2" t="s">
        <v>44</v>
      </c>
    </row>
    <row r="19" spans="2:3" x14ac:dyDescent="0.25">
      <c r="B19" s="13" t="s">
        <v>41</v>
      </c>
      <c r="C19" s="13" t="s">
        <v>45</v>
      </c>
    </row>
    <row r="20" spans="2:3" x14ac:dyDescent="0.25">
      <c r="B20" s="2" t="s">
        <v>41</v>
      </c>
      <c r="C20" s="2" t="s">
        <v>46</v>
      </c>
    </row>
    <row r="21" spans="2:3" x14ac:dyDescent="0.25">
      <c r="B21" s="13" t="s">
        <v>41</v>
      </c>
      <c r="C21" s="13" t="s">
        <v>47</v>
      </c>
    </row>
    <row r="22" spans="2:3" x14ac:dyDescent="0.25">
      <c r="B22" s="2" t="s">
        <v>41</v>
      </c>
      <c r="C22" s="2" t="s">
        <v>48</v>
      </c>
    </row>
    <row r="23" spans="2:3" x14ac:dyDescent="0.25">
      <c r="B23" s="13" t="s">
        <v>41</v>
      </c>
      <c r="C23" s="13" t="s">
        <v>49</v>
      </c>
    </row>
    <row r="24" spans="2:3" x14ac:dyDescent="0.25">
      <c r="B24" s="2" t="s">
        <v>41</v>
      </c>
      <c r="C24" s="2" t="s">
        <v>50</v>
      </c>
    </row>
    <row r="25" spans="2:3" x14ac:dyDescent="0.25">
      <c r="B25" s="13" t="s">
        <v>41</v>
      </c>
      <c r="C25" s="13" t="s">
        <v>51</v>
      </c>
    </row>
    <row r="26" spans="2:3" x14ac:dyDescent="0.25">
      <c r="B26" s="2" t="s">
        <v>41</v>
      </c>
      <c r="C26" s="2" t="s">
        <v>52</v>
      </c>
    </row>
    <row r="27" spans="2:3" x14ac:dyDescent="0.25">
      <c r="B27" s="13" t="s">
        <v>41</v>
      </c>
      <c r="C27" s="13" t="s">
        <v>53</v>
      </c>
    </row>
    <row r="28" spans="2:3" x14ac:dyDescent="0.25">
      <c r="B28" s="2" t="s">
        <v>41</v>
      </c>
      <c r="C28" s="2" t="s">
        <v>54</v>
      </c>
    </row>
    <row r="29" spans="2:3" x14ac:dyDescent="0.25">
      <c r="B29" s="13" t="s">
        <v>41</v>
      </c>
      <c r="C29" s="13" t="s">
        <v>55</v>
      </c>
    </row>
    <row r="30" spans="2:3" x14ac:dyDescent="0.25">
      <c r="B30" s="2" t="s">
        <v>41</v>
      </c>
      <c r="C30" s="2" t="s">
        <v>56</v>
      </c>
    </row>
    <row r="31" spans="2:3" x14ac:dyDescent="0.25">
      <c r="B31" s="13" t="s">
        <v>41</v>
      </c>
      <c r="C31" s="13" t="s">
        <v>57</v>
      </c>
    </row>
    <row r="32" spans="2:3" x14ac:dyDescent="0.25">
      <c r="B32" s="2" t="s">
        <v>41</v>
      </c>
      <c r="C32" s="2" t="s">
        <v>58</v>
      </c>
    </row>
    <row r="33" spans="2:3" x14ac:dyDescent="0.25">
      <c r="B33" s="13" t="s">
        <v>41</v>
      </c>
      <c r="C33" s="13" t="s">
        <v>59</v>
      </c>
    </row>
    <row r="34" spans="2:3" x14ac:dyDescent="0.25">
      <c r="B34" s="2" t="s">
        <v>41</v>
      </c>
      <c r="C34" s="2" t="s">
        <v>60</v>
      </c>
    </row>
    <row r="35" spans="2:3" x14ac:dyDescent="0.25">
      <c r="B35" s="13" t="s">
        <v>41</v>
      </c>
      <c r="C35" s="13" t="s">
        <v>61</v>
      </c>
    </row>
    <row r="36" spans="2:3" x14ac:dyDescent="0.25">
      <c r="B36" s="2" t="s">
        <v>41</v>
      </c>
      <c r="C36" s="2" t="s">
        <v>62</v>
      </c>
    </row>
    <row r="37" spans="2:3" x14ac:dyDescent="0.25">
      <c r="B37" s="13" t="s">
        <v>41</v>
      </c>
      <c r="C37" s="13" t="s">
        <v>63</v>
      </c>
    </row>
    <row r="38" spans="2:3" x14ac:dyDescent="0.25">
      <c r="B38" s="2" t="s">
        <v>41</v>
      </c>
      <c r="C38" s="2" t="s">
        <v>64</v>
      </c>
    </row>
    <row r="39" spans="2:3" x14ac:dyDescent="0.25">
      <c r="B39" s="13" t="s">
        <v>41</v>
      </c>
      <c r="C39" s="13" t="s">
        <v>65</v>
      </c>
    </row>
    <row r="40" spans="2:3" x14ac:dyDescent="0.25">
      <c r="B40" s="2" t="s">
        <v>41</v>
      </c>
      <c r="C40" s="2" t="s">
        <v>66</v>
      </c>
    </row>
    <row r="41" spans="2:3" x14ac:dyDescent="0.25">
      <c r="B41" s="13" t="s">
        <v>41</v>
      </c>
      <c r="C41" s="13" t="s">
        <v>67</v>
      </c>
    </row>
    <row r="42" spans="2:3" x14ac:dyDescent="0.25">
      <c r="B42" s="2" t="s">
        <v>41</v>
      </c>
      <c r="C42" s="2" t="s">
        <v>68</v>
      </c>
    </row>
    <row r="43" spans="2:3" x14ac:dyDescent="0.25">
      <c r="B43" s="13" t="s">
        <v>41</v>
      </c>
      <c r="C43" s="13" t="s">
        <v>69</v>
      </c>
    </row>
    <row r="44" spans="2:3" x14ac:dyDescent="0.25">
      <c r="B44" s="2" t="s">
        <v>41</v>
      </c>
      <c r="C44" s="2" t="s">
        <v>70</v>
      </c>
    </row>
    <row r="45" spans="2:3" x14ac:dyDescent="0.25">
      <c r="B45" s="13" t="s">
        <v>41</v>
      </c>
      <c r="C45" s="13" t="s">
        <v>71</v>
      </c>
    </row>
    <row r="46" spans="2:3" x14ac:dyDescent="0.25">
      <c r="B46" s="2" t="s">
        <v>41</v>
      </c>
      <c r="C46" s="2" t="s">
        <v>72</v>
      </c>
    </row>
    <row r="47" spans="2:3" x14ac:dyDescent="0.25">
      <c r="B47" s="13" t="s">
        <v>41</v>
      </c>
      <c r="C47" s="13" t="s">
        <v>73</v>
      </c>
    </row>
    <row r="48" spans="2:3" x14ac:dyDescent="0.25">
      <c r="B48" s="2" t="s">
        <v>41</v>
      </c>
      <c r="C48" s="2" t="s">
        <v>74</v>
      </c>
    </row>
    <row r="49" spans="2:3" x14ac:dyDescent="0.25">
      <c r="B49" s="13" t="s">
        <v>41</v>
      </c>
      <c r="C49" s="13" t="s">
        <v>75</v>
      </c>
    </row>
    <row r="50" spans="2:3" x14ac:dyDescent="0.25">
      <c r="B50" s="2" t="s">
        <v>76</v>
      </c>
      <c r="C50" s="2" t="s">
        <v>77</v>
      </c>
    </row>
    <row r="51" spans="2:3" x14ac:dyDescent="0.25">
      <c r="B51" s="13" t="s">
        <v>76</v>
      </c>
      <c r="C51" s="13" t="s">
        <v>78</v>
      </c>
    </row>
    <row r="52" spans="2:3" x14ac:dyDescent="0.25">
      <c r="B52" s="2" t="s">
        <v>76</v>
      </c>
      <c r="C52" s="2" t="s">
        <v>79</v>
      </c>
    </row>
    <row r="53" spans="2:3" x14ac:dyDescent="0.25">
      <c r="B53" s="13" t="s">
        <v>76</v>
      </c>
      <c r="C53" s="13" t="s">
        <v>80</v>
      </c>
    </row>
    <row r="54" spans="2:3" x14ac:dyDescent="0.25">
      <c r="B54" s="2" t="s">
        <v>76</v>
      </c>
      <c r="C54" s="2" t="s">
        <v>81</v>
      </c>
    </row>
    <row r="55" spans="2:3" x14ac:dyDescent="0.25">
      <c r="B55" s="13" t="s">
        <v>76</v>
      </c>
      <c r="C55" s="13" t="s">
        <v>82</v>
      </c>
    </row>
    <row r="56" spans="2:3" x14ac:dyDescent="0.25">
      <c r="B56" s="2" t="s">
        <v>76</v>
      </c>
      <c r="C56" s="2" t="s">
        <v>83</v>
      </c>
    </row>
    <row r="57" spans="2:3" x14ac:dyDescent="0.25">
      <c r="B57" s="13" t="s">
        <v>76</v>
      </c>
      <c r="C57" s="13" t="s">
        <v>84</v>
      </c>
    </row>
    <row r="58" spans="2:3" x14ac:dyDescent="0.25">
      <c r="B58" s="2" t="s">
        <v>76</v>
      </c>
      <c r="C58" s="2" t="s">
        <v>85</v>
      </c>
    </row>
    <row r="59" spans="2:3" x14ac:dyDescent="0.25">
      <c r="B59" s="13" t="s">
        <v>76</v>
      </c>
      <c r="C59" s="13" t="s">
        <v>86</v>
      </c>
    </row>
    <row r="60" spans="2:3" x14ac:dyDescent="0.25">
      <c r="B60" s="2" t="s">
        <v>76</v>
      </c>
      <c r="C60" s="2" t="s">
        <v>87</v>
      </c>
    </row>
    <row r="61" spans="2:3" x14ac:dyDescent="0.25">
      <c r="B61" s="13" t="s">
        <v>76</v>
      </c>
      <c r="C61" s="13" t="s">
        <v>88</v>
      </c>
    </row>
    <row r="62" spans="2:3" x14ac:dyDescent="0.25">
      <c r="B62" s="2" t="s">
        <v>76</v>
      </c>
      <c r="C62" s="2" t="s">
        <v>89</v>
      </c>
    </row>
    <row r="63" spans="2:3" x14ac:dyDescent="0.25">
      <c r="B63" s="13" t="s">
        <v>76</v>
      </c>
      <c r="C63" s="13" t="s">
        <v>90</v>
      </c>
    </row>
    <row r="64" spans="2:3" x14ac:dyDescent="0.25">
      <c r="B64" s="2" t="s">
        <v>76</v>
      </c>
      <c r="C64" s="2" t="s">
        <v>91</v>
      </c>
    </row>
    <row r="65" spans="2:3" x14ac:dyDescent="0.25">
      <c r="B65" s="13" t="s">
        <v>76</v>
      </c>
      <c r="C65" s="13" t="s">
        <v>92</v>
      </c>
    </row>
    <row r="66" spans="2:3" x14ac:dyDescent="0.25">
      <c r="B66" s="2" t="s">
        <v>76</v>
      </c>
      <c r="C66" s="2" t="s">
        <v>93</v>
      </c>
    </row>
    <row r="67" spans="2:3" x14ac:dyDescent="0.25">
      <c r="B67" s="13" t="s">
        <v>76</v>
      </c>
      <c r="C67" s="13" t="s">
        <v>94</v>
      </c>
    </row>
    <row r="68" spans="2:3" x14ac:dyDescent="0.25">
      <c r="B68" s="2" t="s">
        <v>76</v>
      </c>
      <c r="C68" s="2" t="s">
        <v>95</v>
      </c>
    </row>
    <row r="69" spans="2:3" x14ac:dyDescent="0.25">
      <c r="B69" s="13" t="s">
        <v>76</v>
      </c>
      <c r="C69" s="13" t="s">
        <v>96</v>
      </c>
    </row>
    <row r="70" spans="2:3" x14ac:dyDescent="0.25">
      <c r="B70" s="2" t="s">
        <v>76</v>
      </c>
      <c r="C70" s="2" t="s">
        <v>97</v>
      </c>
    </row>
    <row r="71" spans="2:3" x14ac:dyDescent="0.25">
      <c r="B71" s="13" t="s">
        <v>76</v>
      </c>
      <c r="C71" s="13" t="s">
        <v>98</v>
      </c>
    </row>
    <row r="72" spans="2:3" x14ac:dyDescent="0.25">
      <c r="B72" s="2" t="s">
        <v>76</v>
      </c>
      <c r="C72" s="2" t="s">
        <v>99</v>
      </c>
    </row>
    <row r="73" spans="2:3" x14ac:dyDescent="0.25">
      <c r="B73" s="13" t="s">
        <v>76</v>
      </c>
      <c r="C73" s="13" t="s">
        <v>100</v>
      </c>
    </row>
    <row r="74" spans="2:3" x14ac:dyDescent="0.25">
      <c r="B74" s="2" t="s">
        <v>76</v>
      </c>
      <c r="C74" s="2" t="s">
        <v>101</v>
      </c>
    </row>
    <row r="75" spans="2:3" x14ac:dyDescent="0.25">
      <c r="B75" s="13" t="s">
        <v>76</v>
      </c>
      <c r="C75" s="13" t="s">
        <v>102</v>
      </c>
    </row>
    <row r="76" spans="2:3" x14ac:dyDescent="0.25">
      <c r="B76" s="2" t="s">
        <v>76</v>
      </c>
      <c r="C76" s="2" t="s">
        <v>103</v>
      </c>
    </row>
    <row r="77" spans="2:3" x14ac:dyDescent="0.25">
      <c r="B77" s="13" t="s">
        <v>76</v>
      </c>
      <c r="C77" s="13" t="s">
        <v>104</v>
      </c>
    </row>
    <row r="78" spans="2:3" x14ac:dyDescent="0.25">
      <c r="B78" s="2" t="s">
        <v>76</v>
      </c>
      <c r="C78" s="2" t="s">
        <v>105</v>
      </c>
    </row>
    <row r="79" spans="2:3" x14ac:dyDescent="0.25">
      <c r="B79" s="13" t="s">
        <v>76</v>
      </c>
      <c r="C79" s="13" t="s">
        <v>106</v>
      </c>
    </row>
    <row r="80" spans="2:3" x14ac:dyDescent="0.25">
      <c r="B80" s="2" t="s">
        <v>76</v>
      </c>
      <c r="C80" s="2" t="s">
        <v>107</v>
      </c>
    </row>
    <row r="81" spans="2:3" x14ac:dyDescent="0.25">
      <c r="B81" s="13" t="s">
        <v>76</v>
      </c>
      <c r="C81" s="13" t="s">
        <v>108</v>
      </c>
    </row>
    <row r="82" spans="2:3" x14ac:dyDescent="0.25">
      <c r="B82" s="2" t="s">
        <v>76</v>
      </c>
      <c r="C82" s="2" t="s">
        <v>109</v>
      </c>
    </row>
    <row r="83" spans="2:3" x14ac:dyDescent="0.25">
      <c r="B83" s="13" t="s">
        <v>76</v>
      </c>
      <c r="C83" s="13" t="s">
        <v>110</v>
      </c>
    </row>
    <row r="84" spans="2:3" x14ac:dyDescent="0.25">
      <c r="B84" s="2" t="s">
        <v>76</v>
      </c>
      <c r="C84" s="2" t="s">
        <v>111</v>
      </c>
    </row>
    <row r="85" spans="2:3" x14ac:dyDescent="0.25">
      <c r="B85" s="13" t="s">
        <v>76</v>
      </c>
      <c r="C85" s="13" t="s">
        <v>112</v>
      </c>
    </row>
    <row r="86" spans="2:3" x14ac:dyDescent="0.25">
      <c r="B86" s="2" t="s">
        <v>76</v>
      </c>
      <c r="C86" s="2" t="s">
        <v>113</v>
      </c>
    </row>
    <row r="87" spans="2:3" x14ac:dyDescent="0.25">
      <c r="B87" s="13" t="s">
        <v>76</v>
      </c>
      <c r="C87" s="13" t="s">
        <v>114</v>
      </c>
    </row>
    <row r="88" spans="2:3" x14ac:dyDescent="0.25">
      <c r="B88" s="2" t="s">
        <v>76</v>
      </c>
      <c r="C88" s="2" t="s">
        <v>115</v>
      </c>
    </row>
    <row r="89" spans="2:3" x14ac:dyDescent="0.25">
      <c r="B89" s="13" t="s">
        <v>76</v>
      </c>
      <c r="C89" s="13" t="s">
        <v>116</v>
      </c>
    </row>
    <row r="90" spans="2:3" x14ac:dyDescent="0.25">
      <c r="B90" s="2" t="s">
        <v>76</v>
      </c>
      <c r="C90" s="2" t="s">
        <v>117</v>
      </c>
    </row>
    <row r="91" spans="2:3" x14ac:dyDescent="0.25">
      <c r="B91" s="13" t="s">
        <v>76</v>
      </c>
      <c r="C91" s="13" t="s">
        <v>118</v>
      </c>
    </row>
    <row r="92" spans="2:3" x14ac:dyDescent="0.25">
      <c r="B92" s="2" t="s">
        <v>76</v>
      </c>
      <c r="C92" s="2" t="s">
        <v>119</v>
      </c>
    </row>
    <row r="93" spans="2:3" x14ac:dyDescent="0.25">
      <c r="B93" s="13" t="s">
        <v>76</v>
      </c>
      <c r="C93" s="13" t="s">
        <v>120</v>
      </c>
    </row>
    <row r="94" spans="2:3" x14ac:dyDescent="0.25">
      <c r="B94" s="2" t="s">
        <v>76</v>
      </c>
      <c r="C94" s="2" t="s">
        <v>121</v>
      </c>
    </row>
    <row r="95" spans="2:3" x14ac:dyDescent="0.25">
      <c r="B95" s="13" t="s">
        <v>76</v>
      </c>
      <c r="C95" s="13" t="s">
        <v>122</v>
      </c>
    </row>
    <row r="96" spans="2:3" x14ac:dyDescent="0.25">
      <c r="B96" s="2" t="s">
        <v>76</v>
      </c>
      <c r="C96" s="2" t="s">
        <v>123</v>
      </c>
    </row>
    <row r="97" spans="2:3" x14ac:dyDescent="0.25">
      <c r="B97" s="13" t="s">
        <v>76</v>
      </c>
      <c r="C97" s="13" t="s">
        <v>124</v>
      </c>
    </row>
    <row r="98" spans="2:3" x14ac:dyDescent="0.25">
      <c r="B98" s="2" t="s">
        <v>76</v>
      </c>
      <c r="C98" s="2"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66"/>
  <sheetViews>
    <sheetView tabSelected="1" topLeftCell="A128" workbookViewId="0">
      <selection activeCell="K134" sqref="K134"/>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2:29" ht="15" x14ac:dyDescent="0.25">
      <c r="B1" s="3" t="s">
        <v>126</v>
      </c>
    </row>
    <row r="2" spans="2:29" ht="15" x14ac:dyDescent="0.25">
      <c r="B2" s="2" t="s">
        <v>127</v>
      </c>
    </row>
    <row r="3" spans="2:29" ht="15" x14ac:dyDescent="0.25">
      <c r="B3" s="2" t="s">
        <v>128</v>
      </c>
    </row>
    <row r="4" spans="2:29" ht="11.45" customHeight="1" x14ac:dyDescent="0.25">
      <c r="B4" s="2" t="s">
        <v>20</v>
      </c>
    </row>
    <row r="5" spans="2:29" ht="15" x14ac:dyDescent="0.25">
      <c r="B5" s="1" t="s">
        <v>12</v>
      </c>
    </row>
    <row r="6" spans="2:29" ht="15" x14ac:dyDescent="0.25">
      <c r="B6" s="1" t="s">
        <v>13</v>
      </c>
    </row>
    <row r="7" spans="2:29" ht="15" x14ac:dyDescent="0.25">
      <c r="B7" s="1" t="s">
        <v>14</v>
      </c>
    </row>
    <row r="8" spans="2:29" ht="15" x14ac:dyDescent="0.25">
      <c r="B8" s="1" t="s">
        <v>15</v>
      </c>
    </row>
    <row r="9" spans="2:29" ht="11.45" customHeight="1" x14ac:dyDescent="0.25">
      <c r="B9" s="2" t="s">
        <v>19</v>
      </c>
    </row>
    <row r="10" spans="2:29" ht="15" x14ac:dyDescent="0.25">
      <c r="B10" s="72" t="s">
        <v>129</v>
      </c>
      <c r="C10" s="71" t="s">
        <v>101</v>
      </c>
      <c r="D10" s="71" t="s">
        <v>102</v>
      </c>
      <c r="E10" s="71" t="s">
        <v>103</v>
      </c>
      <c r="F10" s="71" t="s">
        <v>104</v>
      </c>
      <c r="G10" s="71" t="s">
        <v>105</v>
      </c>
      <c r="H10" s="71" t="s">
        <v>106</v>
      </c>
      <c r="I10" s="71" t="s">
        <v>107</v>
      </c>
      <c r="J10" s="71" t="s">
        <v>108</v>
      </c>
      <c r="K10" s="71" t="s">
        <v>109</v>
      </c>
      <c r="L10" s="71" t="s">
        <v>110</v>
      </c>
      <c r="M10" s="71" t="s">
        <v>111</v>
      </c>
      <c r="N10" s="71" t="s">
        <v>112</v>
      </c>
      <c r="O10" s="71" t="s">
        <v>113</v>
      </c>
      <c r="P10" s="71" t="s">
        <v>114</v>
      </c>
      <c r="Q10" s="71" t="s">
        <v>115</v>
      </c>
      <c r="R10" s="71" t="s">
        <v>116</v>
      </c>
      <c r="S10" s="71" t="s">
        <v>117</v>
      </c>
      <c r="T10" s="71" t="s">
        <v>118</v>
      </c>
      <c r="U10" s="71" t="s">
        <v>119</v>
      </c>
      <c r="V10" s="71" t="s">
        <v>120</v>
      </c>
      <c r="W10" s="71" t="s">
        <v>121</v>
      </c>
      <c r="X10" s="71" t="s">
        <v>122</v>
      </c>
      <c r="Y10" s="71" t="s">
        <v>123</v>
      </c>
      <c r="Z10" s="71" t="s">
        <v>124</v>
      </c>
      <c r="AA10" s="71" t="s">
        <v>125</v>
      </c>
      <c r="AB10" s="71" t="s">
        <v>196</v>
      </c>
      <c r="AC10" s="71" t="s">
        <v>200</v>
      </c>
    </row>
    <row r="11" spans="2:29" ht="15" x14ac:dyDescent="0.25">
      <c r="B11" s="73" t="s">
        <v>161</v>
      </c>
      <c r="C11" s="75" t="s">
        <v>131</v>
      </c>
      <c r="D11" s="75" t="s">
        <v>131</v>
      </c>
      <c r="E11" s="75" t="s">
        <v>131</v>
      </c>
      <c r="F11" s="75" t="s">
        <v>131</v>
      </c>
      <c r="G11" s="75" t="s">
        <v>131</v>
      </c>
      <c r="H11" s="75" t="s">
        <v>131</v>
      </c>
      <c r="I11" s="75" t="s">
        <v>131</v>
      </c>
      <c r="J11" s="75" t="s">
        <v>131</v>
      </c>
      <c r="K11" s="75" t="s">
        <v>131</v>
      </c>
      <c r="L11" s="75" t="s">
        <v>131</v>
      </c>
      <c r="M11" s="75" t="s">
        <v>131</v>
      </c>
      <c r="N11" s="75" t="s">
        <v>131</v>
      </c>
      <c r="O11" s="75" t="s">
        <v>131</v>
      </c>
      <c r="P11" s="75" t="s">
        <v>131</v>
      </c>
      <c r="Q11" s="75" t="s">
        <v>131</v>
      </c>
      <c r="R11" s="75" t="s">
        <v>131</v>
      </c>
      <c r="S11" s="75" t="s">
        <v>131</v>
      </c>
      <c r="T11" s="75" t="s">
        <v>131</v>
      </c>
      <c r="U11" s="75" t="s">
        <v>131</v>
      </c>
      <c r="V11" s="75" t="s">
        <v>131</v>
      </c>
      <c r="W11" s="75" t="s">
        <v>131</v>
      </c>
      <c r="X11" s="75" t="s">
        <v>131</v>
      </c>
      <c r="Y11" s="75" t="s">
        <v>131</v>
      </c>
      <c r="Z11" s="75" t="s">
        <v>131</v>
      </c>
      <c r="AA11" s="75" t="s">
        <v>131</v>
      </c>
      <c r="AB11" s="75" t="s">
        <v>131</v>
      </c>
      <c r="AC11" s="75" t="s">
        <v>131</v>
      </c>
    </row>
    <row r="12" spans="2:29" ht="15" x14ac:dyDescent="0.25">
      <c r="B12" s="74" t="s">
        <v>162</v>
      </c>
      <c r="C12" s="78">
        <v>9347590.5999999996</v>
      </c>
      <c r="D12" s="78">
        <v>9723872.9000000004</v>
      </c>
      <c r="E12" s="78">
        <v>9941066.9000000004</v>
      </c>
      <c r="F12" s="78">
        <v>10050921.699999999</v>
      </c>
      <c r="G12" s="78">
        <v>10134528.699999999</v>
      </c>
      <c r="H12" s="80">
        <v>10405094</v>
      </c>
      <c r="I12" s="78">
        <v>10596480.199999999</v>
      </c>
      <c r="J12" s="78">
        <v>10974677.699999999</v>
      </c>
      <c r="K12" s="78">
        <v>11340413.1</v>
      </c>
      <c r="L12" s="78">
        <v>11436778.5</v>
      </c>
      <c r="M12" s="78">
        <v>10946746.6</v>
      </c>
      <c r="N12" s="78">
        <v>11188197.9</v>
      </c>
      <c r="O12" s="78">
        <v>11417981.800000001</v>
      </c>
      <c r="P12" s="78">
        <v>11341169.199999999</v>
      </c>
      <c r="Q12" s="78">
        <v>11349080.199999999</v>
      </c>
      <c r="R12" s="78">
        <v>11533287.199999999</v>
      </c>
      <c r="S12" s="78">
        <v>11788909.4</v>
      </c>
      <c r="T12" s="78">
        <v>12005591.199999999</v>
      </c>
      <c r="U12" s="78">
        <v>12353462.1</v>
      </c>
      <c r="V12" s="78">
        <v>12611349.800000001</v>
      </c>
      <c r="W12" s="78">
        <v>12846159.1</v>
      </c>
      <c r="X12" s="78">
        <v>12147076.4</v>
      </c>
      <c r="Y12" s="80">
        <v>12909854</v>
      </c>
      <c r="Z12" s="78">
        <v>13410398.9</v>
      </c>
      <c r="AA12" s="78">
        <v>13508121.300000001</v>
      </c>
      <c r="AB12" s="78">
        <v>13645071.9</v>
      </c>
      <c r="AC12" s="78">
        <v>13846452.5</v>
      </c>
    </row>
    <row r="13" spans="2:29" ht="15" x14ac:dyDescent="0.25">
      <c r="B13" s="74" t="s">
        <v>201</v>
      </c>
      <c r="C13" s="77">
        <v>8329899.2999999998</v>
      </c>
      <c r="D13" s="77">
        <v>8659400.8000000007</v>
      </c>
      <c r="E13" s="77">
        <v>8857057.5</v>
      </c>
      <c r="F13" s="77">
        <v>8945725.1999999993</v>
      </c>
      <c r="G13" s="77">
        <v>9005872.4000000004</v>
      </c>
      <c r="H13" s="79">
        <v>9226819</v>
      </c>
      <c r="I13" s="77">
        <v>9382554.3000000007</v>
      </c>
      <c r="J13" s="77">
        <v>9696691.4000000004</v>
      </c>
      <c r="K13" s="77">
        <v>10013047.199999999</v>
      </c>
      <c r="L13" s="77">
        <v>10080317.300000001</v>
      </c>
      <c r="M13" s="77">
        <v>9628496.3000000007</v>
      </c>
      <c r="N13" s="77">
        <v>9836586.9000000004</v>
      </c>
      <c r="O13" s="77">
        <v>10020446.300000001</v>
      </c>
      <c r="P13" s="77">
        <v>9939978.3000000007</v>
      </c>
      <c r="Q13" s="77">
        <v>9934375.9000000004</v>
      </c>
      <c r="R13" s="77">
        <v>10077064.300000001</v>
      </c>
      <c r="S13" s="77">
        <v>10277662.1</v>
      </c>
      <c r="T13" s="77">
        <v>10456200.6</v>
      </c>
      <c r="U13" s="77">
        <v>10739774.5</v>
      </c>
      <c r="V13" s="77">
        <v>10937494.5</v>
      </c>
      <c r="W13" s="77">
        <v>11114665.4</v>
      </c>
      <c r="X13" s="77">
        <v>10465211.800000001</v>
      </c>
      <c r="Y13" s="77">
        <v>11128510.5</v>
      </c>
      <c r="Z13" s="79">
        <v>11573267</v>
      </c>
      <c r="AA13" s="77">
        <v>11652734.6</v>
      </c>
      <c r="AB13" s="77">
        <v>11760744.699999999</v>
      </c>
      <c r="AC13" s="77">
        <v>11920307.4</v>
      </c>
    </row>
    <row r="14" spans="2:29" ht="15" x14ac:dyDescent="0.25">
      <c r="B14" s="74" t="s">
        <v>163</v>
      </c>
      <c r="C14" s="78">
        <v>311102.2</v>
      </c>
      <c r="D14" s="78">
        <v>322258.8</v>
      </c>
      <c r="E14" s="78">
        <v>327157.90000000002</v>
      </c>
      <c r="F14" s="78">
        <v>332500.3</v>
      </c>
      <c r="G14" s="78">
        <v>336204.6</v>
      </c>
      <c r="H14" s="78">
        <v>346868.5</v>
      </c>
      <c r="I14" s="78">
        <v>355352.9</v>
      </c>
      <c r="J14" s="78">
        <v>364059.8</v>
      </c>
      <c r="K14" s="78">
        <v>377636.4</v>
      </c>
      <c r="L14" s="78">
        <v>380612.1</v>
      </c>
      <c r="M14" s="78">
        <v>373587.4</v>
      </c>
      <c r="N14" s="78">
        <v>383792.2</v>
      </c>
      <c r="O14" s="80">
        <v>392443</v>
      </c>
      <c r="P14" s="78">
        <v>393240.1</v>
      </c>
      <c r="Q14" s="78">
        <v>394151.9</v>
      </c>
      <c r="R14" s="78">
        <v>401593.7</v>
      </c>
      <c r="S14" s="78">
        <v>407800.3</v>
      </c>
      <c r="T14" s="78">
        <v>411344.3</v>
      </c>
      <c r="U14" s="78">
        <v>417213.2</v>
      </c>
      <c r="V14" s="78">
        <v>425231.8</v>
      </c>
      <c r="W14" s="80">
        <v>436337</v>
      </c>
      <c r="X14" s="78">
        <v>417994.9</v>
      </c>
      <c r="Y14" s="78">
        <v>441793.3</v>
      </c>
      <c r="Z14" s="78">
        <v>460682.2</v>
      </c>
      <c r="AA14" s="78">
        <v>468908.6</v>
      </c>
      <c r="AB14" s="78">
        <v>473418.3</v>
      </c>
      <c r="AC14" s="78">
        <v>477826.5</v>
      </c>
    </row>
    <row r="15" spans="2:29" ht="15" x14ac:dyDescent="0.25">
      <c r="B15" s="74" t="s">
        <v>164</v>
      </c>
      <c r="C15" s="77">
        <v>28347.200000000001</v>
      </c>
      <c r="D15" s="77">
        <v>29466.6</v>
      </c>
      <c r="E15" s="77">
        <v>30666.6</v>
      </c>
      <c r="F15" s="79">
        <v>32997</v>
      </c>
      <c r="G15" s="77">
        <v>34368.199999999997</v>
      </c>
      <c r="H15" s="77">
        <v>36044.400000000001</v>
      </c>
      <c r="I15" s="77">
        <v>38371.199999999997</v>
      </c>
      <c r="J15" s="77">
        <v>41112.5</v>
      </c>
      <c r="K15" s="77">
        <v>43804.7</v>
      </c>
      <c r="L15" s="77">
        <v>46499.4</v>
      </c>
      <c r="M15" s="77">
        <v>46100.1</v>
      </c>
      <c r="N15" s="77">
        <v>46943.7</v>
      </c>
      <c r="O15" s="77">
        <v>47835.9</v>
      </c>
      <c r="P15" s="77">
        <v>47956.9</v>
      </c>
      <c r="Q15" s="77">
        <v>47166.6</v>
      </c>
      <c r="R15" s="77">
        <v>47620.1</v>
      </c>
      <c r="S15" s="77">
        <v>49021.599999999999</v>
      </c>
      <c r="T15" s="77">
        <v>50284.800000000003</v>
      </c>
      <c r="U15" s="77">
        <v>51934.7</v>
      </c>
      <c r="V15" s="77">
        <v>53527.6</v>
      </c>
      <c r="W15" s="77">
        <v>55369.3</v>
      </c>
      <c r="X15" s="79">
        <v>53688</v>
      </c>
      <c r="Y15" s="77">
        <v>58085.599999999999</v>
      </c>
      <c r="Z15" s="77">
        <v>61288.800000000003</v>
      </c>
      <c r="AA15" s="77">
        <v>61921.9</v>
      </c>
      <c r="AB15" s="77">
        <v>63648.1</v>
      </c>
      <c r="AC15" s="77">
        <v>65277.3</v>
      </c>
    </row>
    <row r="16" spans="2:29" ht="15" x14ac:dyDescent="0.25">
      <c r="B16" s="74" t="s">
        <v>165</v>
      </c>
      <c r="C16" s="78">
        <v>118816.5</v>
      </c>
      <c r="D16" s="78">
        <v>123904.5</v>
      </c>
      <c r="E16" s="78">
        <v>127544.8</v>
      </c>
      <c r="F16" s="80">
        <v>130042</v>
      </c>
      <c r="G16" s="78">
        <v>133512.9</v>
      </c>
      <c r="H16" s="78">
        <v>139880.1</v>
      </c>
      <c r="I16" s="78">
        <v>149014.79999999999</v>
      </c>
      <c r="J16" s="80">
        <v>159624</v>
      </c>
      <c r="K16" s="78">
        <v>167921.2</v>
      </c>
      <c r="L16" s="78">
        <v>173785.60000000001</v>
      </c>
      <c r="M16" s="78">
        <v>164335.9</v>
      </c>
      <c r="N16" s="78">
        <v>169779.20000000001</v>
      </c>
      <c r="O16" s="80">
        <v>172783</v>
      </c>
      <c r="P16" s="78">
        <v>171362.7</v>
      </c>
      <c r="Q16" s="78">
        <v>171342.7</v>
      </c>
      <c r="R16" s="78">
        <v>176198.39999999999</v>
      </c>
      <c r="S16" s="78">
        <v>183862.9</v>
      </c>
      <c r="T16" s="78">
        <v>188544.5</v>
      </c>
      <c r="U16" s="80">
        <v>198361</v>
      </c>
      <c r="V16" s="78">
        <v>204256.5</v>
      </c>
      <c r="W16" s="78">
        <v>211608.8</v>
      </c>
      <c r="X16" s="80">
        <v>200921</v>
      </c>
      <c r="Y16" s="78">
        <v>208815.9</v>
      </c>
      <c r="Z16" s="80">
        <v>214879</v>
      </c>
      <c r="AA16" s="78">
        <v>216084.3</v>
      </c>
      <c r="AB16" s="78">
        <v>217409.7</v>
      </c>
      <c r="AC16" s="78">
        <v>223293.1</v>
      </c>
    </row>
    <row r="17" spans="2:29" ht="15" x14ac:dyDescent="0.25">
      <c r="B17" s="74" t="s">
        <v>166</v>
      </c>
      <c r="C17" s="77">
        <v>213052.5</v>
      </c>
      <c r="D17" s="79">
        <v>222912</v>
      </c>
      <c r="E17" s="77">
        <v>225111.8</v>
      </c>
      <c r="F17" s="77">
        <v>225804.2</v>
      </c>
      <c r="G17" s="77">
        <v>226820.1</v>
      </c>
      <c r="H17" s="77">
        <v>231555.9</v>
      </c>
      <c r="I17" s="77">
        <v>235378.6</v>
      </c>
      <c r="J17" s="77">
        <v>244194.3</v>
      </c>
      <c r="K17" s="77">
        <v>245671.3</v>
      </c>
      <c r="L17" s="77">
        <v>246110.2</v>
      </c>
      <c r="M17" s="77">
        <v>234903.5</v>
      </c>
      <c r="N17" s="77">
        <v>238463.3</v>
      </c>
      <c r="O17" s="77">
        <v>241932.4</v>
      </c>
      <c r="P17" s="77">
        <v>241927.6</v>
      </c>
      <c r="Q17" s="77">
        <v>245411.8</v>
      </c>
      <c r="R17" s="77">
        <v>248188.7</v>
      </c>
      <c r="S17" s="77">
        <v>253038.4</v>
      </c>
      <c r="T17" s="77">
        <v>260580.3</v>
      </c>
      <c r="U17" s="77">
        <v>268950.2</v>
      </c>
      <c r="V17" s="79">
        <v>273149</v>
      </c>
      <c r="W17" s="77">
        <v>277743.5</v>
      </c>
      <c r="X17" s="77">
        <v>271165.3</v>
      </c>
      <c r="Y17" s="77">
        <v>289586.5</v>
      </c>
      <c r="Z17" s="77">
        <v>293555.40000000002</v>
      </c>
      <c r="AA17" s="77">
        <v>297791.7</v>
      </c>
      <c r="AB17" s="77">
        <v>309174.40000000002</v>
      </c>
      <c r="AC17" s="79">
        <v>318919</v>
      </c>
    </row>
    <row r="18" spans="2:29" ht="15" x14ac:dyDescent="0.25">
      <c r="B18" s="74" t="s">
        <v>167</v>
      </c>
      <c r="C18" s="78">
        <v>2437296.2999999998</v>
      </c>
      <c r="D18" s="78">
        <v>2512938.6</v>
      </c>
      <c r="E18" s="78">
        <v>2562230.2000000002</v>
      </c>
      <c r="F18" s="78">
        <v>2563780.2000000002</v>
      </c>
      <c r="G18" s="78">
        <v>2549829.7999999998</v>
      </c>
      <c r="H18" s="80">
        <v>2590131</v>
      </c>
      <c r="I18" s="78">
        <v>2613071.7999999998</v>
      </c>
      <c r="J18" s="80">
        <v>2715995</v>
      </c>
      <c r="K18" s="78">
        <v>2807137.8</v>
      </c>
      <c r="L18" s="78">
        <v>2833798.7</v>
      </c>
      <c r="M18" s="78">
        <v>2657713.2000000002</v>
      </c>
      <c r="N18" s="80">
        <v>2779857</v>
      </c>
      <c r="O18" s="78">
        <v>2884020.2</v>
      </c>
      <c r="P18" s="78">
        <v>2898590.7</v>
      </c>
      <c r="Q18" s="78">
        <v>2911921.1</v>
      </c>
      <c r="R18" s="78">
        <v>2977333.2</v>
      </c>
      <c r="S18" s="78">
        <v>3020114.5</v>
      </c>
      <c r="T18" s="78">
        <v>3089866.7</v>
      </c>
      <c r="U18" s="78">
        <v>3179459.5</v>
      </c>
      <c r="V18" s="78">
        <v>3218210.7</v>
      </c>
      <c r="W18" s="78">
        <v>3240221.4</v>
      </c>
      <c r="X18" s="80">
        <v>3100097</v>
      </c>
      <c r="Y18" s="78">
        <v>3225960.9</v>
      </c>
      <c r="Z18" s="78">
        <v>3296023.1</v>
      </c>
      <c r="AA18" s="78">
        <v>3278352.6</v>
      </c>
      <c r="AB18" s="80">
        <v>3259442</v>
      </c>
      <c r="AC18" s="78">
        <v>3262232.1</v>
      </c>
    </row>
    <row r="19" spans="2:29" ht="15" x14ac:dyDescent="0.25">
      <c r="B19" s="74" t="s">
        <v>168</v>
      </c>
      <c r="C19" s="77">
        <v>11715.1</v>
      </c>
      <c r="D19" s="77">
        <v>12798.8</v>
      </c>
      <c r="E19" s="77">
        <v>13503.8</v>
      </c>
      <c r="F19" s="77">
        <v>14395.9</v>
      </c>
      <c r="G19" s="77">
        <v>15501.4</v>
      </c>
      <c r="H19" s="77">
        <v>16471.3</v>
      </c>
      <c r="I19" s="77">
        <v>18042.2</v>
      </c>
      <c r="J19" s="77">
        <v>19718.7</v>
      </c>
      <c r="K19" s="77">
        <v>21104.3</v>
      </c>
      <c r="L19" s="77">
        <v>20470.2</v>
      </c>
      <c r="M19" s="79">
        <v>17345</v>
      </c>
      <c r="N19" s="77">
        <v>17976.7</v>
      </c>
      <c r="O19" s="77">
        <v>19399.3</v>
      </c>
      <c r="P19" s="77">
        <v>20014.3</v>
      </c>
      <c r="Q19" s="77">
        <v>20363.8</v>
      </c>
      <c r="R19" s="77">
        <v>21013.4</v>
      </c>
      <c r="S19" s="77">
        <v>21350.9</v>
      </c>
      <c r="T19" s="77">
        <v>21951.1</v>
      </c>
      <c r="U19" s="79">
        <v>23378</v>
      </c>
      <c r="V19" s="77">
        <v>24335.200000000001</v>
      </c>
      <c r="W19" s="77">
        <v>25098.1</v>
      </c>
      <c r="X19" s="77">
        <v>24419.9</v>
      </c>
      <c r="Y19" s="77">
        <v>26339.1</v>
      </c>
      <c r="Z19" s="77">
        <v>26138.7</v>
      </c>
      <c r="AA19" s="77">
        <v>25361.200000000001</v>
      </c>
      <c r="AB19" s="77">
        <v>25152.2</v>
      </c>
      <c r="AC19" s="79">
        <v>25217</v>
      </c>
    </row>
    <row r="20" spans="2:29" ht="15" x14ac:dyDescent="0.25">
      <c r="B20" s="74" t="s">
        <v>169</v>
      </c>
      <c r="C20" s="80">
        <v>138856</v>
      </c>
      <c r="D20" s="78">
        <v>150190.20000000001</v>
      </c>
      <c r="E20" s="78">
        <v>155911.79999999999</v>
      </c>
      <c r="F20" s="78">
        <v>165410.6</v>
      </c>
      <c r="G20" s="78">
        <v>167556.4</v>
      </c>
      <c r="H20" s="78">
        <v>176267.8</v>
      </c>
      <c r="I20" s="78">
        <v>187005.2</v>
      </c>
      <c r="J20" s="78">
        <v>195589.7</v>
      </c>
      <c r="K20" s="78">
        <v>210883.1</v>
      </c>
      <c r="L20" s="78">
        <v>206149.2</v>
      </c>
      <c r="M20" s="78">
        <v>193009.7</v>
      </c>
      <c r="N20" s="78">
        <v>196480.4</v>
      </c>
      <c r="O20" s="78">
        <v>201204.1</v>
      </c>
      <c r="P20" s="78">
        <v>195592.6</v>
      </c>
      <c r="Q20" s="78">
        <v>199860.6</v>
      </c>
      <c r="R20" s="78">
        <v>217112.2</v>
      </c>
      <c r="S20" s="78">
        <v>265963.3</v>
      </c>
      <c r="T20" s="78">
        <v>268574.8</v>
      </c>
      <c r="U20" s="78">
        <v>289307.5</v>
      </c>
      <c r="V20" s="78">
        <v>316350.5</v>
      </c>
      <c r="W20" s="78">
        <v>333039.7</v>
      </c>
      <c r="X20" s="78">
        <v>358665.2</v>
      </c>
      <c r="Y20" s="78">
        <v>417766.9</v>
      </c>
      <c r="Z20" s="80">
        <v>454460</v>
      </c>
      <c r="AA20" s="78">
        <v>445014.3</v>
      </c>
      <c r="AB20" s="78">
        <v>456646.1</v>
      </c>
      <c r="AC20" s="78">
        <v>512755.3</v>
      </c>
    </row>
    <row r="21" spans="2:29" ht="15" x14ac:dyDescent="0.25">
      <c r="B21" s="74" t="s">
        <v>170</v>
      </c>
      <c r="C21" s="77">
        <v>144509.4</v>
      </c>
      <c r="D21" s="77">
        <v>150259.4</v>
      </c>
      <c r="E21" s="77">
        <v>156182.20000000001</v>
      </c>
      <c r="F21" s="77">
        <v>163541.1</v>
      </c>
      <c r="G21" s="77">
        <v>173607.4</v>
      </c>
      <c r="H21" s="77">
        <v>184366.8</v>
      </c>
      <c r="I21" s="77">
        <v>186333.8</v>
      </c>
      <c r="J21" s="79">
        <v>196106</v>
      </c>
      <c r="K21" s="77">
        <v>201908.1</v>
      </c>
      <c r="L21" s="77">
        <v>202500.7</v>
      </c>
      <c r="M21" s="79">
        <v>195847</v>
      </c>
      <c r="N21" s="77">
        <v>184422.2</v>
      </c>
      <c r="O21" s="77">
        <v>168055.2</v>
      </c>
      <c r="P21" s="77">
        <v>155957.9</v>
      </c>
      <c r="Q21" s="79">
        <v>153361</v>
      </c>
      <c r="R21" s="77">
        <v>153538.20000000001</v>
      </c>
      <c r="S21" s="79">
        <v>153549</v>
      </c>
      <c r="T21" s="77">
        <v>153016.4</v>
      </c>
      <c r="U21" s="77">
        <v>156453.20000000001</v>
      </c>
      <c r="V21" s="77">
        <v>159153.70000000001</v>
      </c>
      <c r="W21" s="77">
        <v>161973.5</v>
      </c>
      <c r="X21" s="77">
        <v>147236.29999999999</v>
      </c>
      <c r="Y21" s="77">
        <v>159199.4</v>
      </c>
      <c r="Z21" s="77">
        <v>167240.5</v>
      </c>
      <c r="AA21" s="77">
        <v>171024.2</v>
      </c>
      <c r="AB21" s="77">
        <v>173893.4</v>
      </c>
      <c r="AC21" s="77">
        <v>176231.1</v>
      </c>
    </row>
    <row r="22" spans="2:29" ht="15" x14ac:dyDescent="0.25">
      <c r="B22" s="74" t="s">
        <v>171</v>
      </c>
      <c r="C22" s="80">
        <v>804906</v>
      </c>
      <c r="D22" s="80">
        <v>847624</v>
      </c>
      <c r="E22" s="80">
        <v>881281</v>
      </c>
      <c r="F22" s="80">
        <v>904871</v>
      </c>
      <c r="G22" s="80">
        <v>928966</v>
      </c>
      <c r="H22" s="80">
        <v>954997</v>
      </c>
      <c r="I22" s="80">
        <v>987026</v>
      </c>
      <c r="J22" s="80">
        <v>1028310</v>
      </c>
      <c r="K22" s="80">
        <v>1069137</v>
      </c>
      <c r="L22" s="80">
        <v>1080935</v>
      </c>
      <c r="M22" s="80">
        <v>1045629</v>
      </c>
      <c r="N22" s="80">
        <v>1043796</v>
      </c>
      <c r="O22" s="80">
        <v>1041171</v>
      </c>
      <c r="P22" s="80">
        <v>1012150</v>
      </c>
      <c r="Q22" s="80">
        <v>999231</v>
      </c>
      <c r="R22" s="80">
        <v>1010034</v>
      </c>
      <c r="S22" s="80">
        <v>1045761</v>
      </c>
      <c r="T22" s="80">
        <v>1073529</v>
      </c>
      <c r="U22" s="80">
        <v>1106005</v>
      </c>
      <c r="V22" s="80">
        <v>1133142</v>
      </c>
      <c r="W22" s="80">
        <v>1156624</v>
      </c>
      <c r="X22" s="80">
        <v>1030964</v>
      </c>
      <c r="Y22" s="80">
        <v>1095737</v>
      </c>
      <c r="Z22" s="80">
        <v>1171459</v>
      </c>
      <c r="AA22" s="80">
        <v>1202231</v>
      </c>
      <c r="AB22" s="80">
        <v>1249211</v>
      </c>
      <c r="AC22" s="80">
        <v>1288552</v>
      </c>
    </row>
    <row r="23" spans="2:29" ht="15" x14ac:dyDescent="0.25">
      <c r="B23" s="74" t="s">
        <v>53</v>
      </c>
      <c r="C23" s="77">
        <v>1648723.3</v>
      </c>
      <c r="D23" s="77">
        <v>1716803.8</v>
      </c>
      <c r="E23" s="77">
        <v>1749111.9</v>
      </c>
      <c r="F23" s="77">
        <v>1767102.9</v>
      </c>
      <c r="G23" s="79">
        <v>1782907</v>
      </c>
      <c r="H23" s="77">
        <v>1837716.1</v>
      </c>
      <c r="I23" s="77">
        <v>1869710.4</v>
      </c>
      <c r="J23" s="77">
        <v>1920774.3</v>
      </c>
      <c r="K23" s="77">
        <v>1971676.2</v>
      </c>
      <c r="L23" s="77">
        <v>1984153.1</v>
      </c>
      <c r="M23" s="77">
        <v>1932176.5</v>
      </c>
      <c r="N23" s="77">
        <v>1966850.2</v>
      </c>
      <c r="O23" s="77">
        <v>2016699.4</v>
      </c>
      <c r="P23" s="79">
        <v>2024705</v>
      </c>
      <c r="Q23" s="77">
        <v>2041397.7</v>
      </c>
      <c r="R23" s="77">
        <v>2065887.3</v>
      </c>
      <c r="S23" s="77">
        <v>2082816.1</v>
      </c>
      <c r="T23" s="77">
        <v>2096973.4</v>
      </c>
      <c r="U23" s="77">
        <v>2137971.4</v>
      </c>
      <c r="V23" s="77">
        <v>2172666.9</v>
      </c>
      <c r="W23" s="77">
        <v>2218421.7999999998</v>
      </c>
      <c r="X23" s="77">
        <v>2056545.2</v>
      </c>
      <c r="Y23" s="77">
        <v>2191102.5</v>
      </c>
      <c r="Z23" s="77">
        <v>2256268.7000000002</v>
      </c>
      <c r="AA23" s="77">
        <v>2301283.2000000002</v>
      </c>
      <c r="AB23" s="77">
        <v>2336657.1</v>
      </c>
      <c r="AC23" s="77">
        <v>2352476.7000000002</v>
      </c>
    </row>
    <row r="24" spans="2:29" ht="15" x14ac:dyDescent="0.25">
      <c r="B24" s="74" t="s">
        <v>172</v>
      </c>
      <c r="C24" s="80">
        <v>30819</v>
      </c>
      <c r="D24" s="78">
        <v>31513.3</v>
      </c>
      <c r="E24" s="78">
        <v>32640.1</v>
      </c>
      <c r="F24" s="78">
        <v>34371.9</v>
      </c>
      <c r="G24" s="78">
        <v>36405.199999999997</v>
      </c>
      <c r="H24" s="78">
        <v>37946.6</v>
      </c>
      <c r="I24" s="78">
        <v>39550.6</v>
      </c>
      <c r="J24" s="78">
        <v>41409.1</v>
      </c>
      <c r="K24" s="78">
        <v>43449.4</v>
      </c>
      <c r="L24" s="78">
        <v>44315.3</v>
      </c>
      <c r="M24" s="78">
        <v>41805.4</v>
      </c>
      <c r="N24" s="80">
        <v>41039</v>
      </c>
      <c r="O24" s="78">
        <v>41132.1</v>
      </c>
      <c r="P24" s="78">
        <v>39770.5</v>
      </c>
      <c r="Q24" s="78">
        <v>39577.699999999997</v>
      </c>
      <c r="R24" s="78">
        <v>39321.4</v>
      </c>
      <c r="S24" s="78">
        <v>40208.400000000001</v>
      </c>
      <c r="T24" s="78">
        <v>41618.400000000001</v>
      </c>
      <c r="U24" s="78">
        <v>42785.2</v>
      </c>
      <c r="V24" s="78">
        <v>43852.4</v>
      </c>
      <c r="W24" s="78">
        <v>45269.2</v>
      </c>
      <c r="X24" s="78">
        <v>41976.4</v>
      </c>
      <c r="Y24" s="78">
        <v>46885.4</v>
      </c>
      <c r="Z24" s="78">
        <v>50814.8</v>
      </c>
      <c r="AA24" s="78">
        <v>52855.7</v>
      </c>
      <c r="AB24" s="80">
        <v>54561</v>
      </c>
      <c r="AC24" s="78">
        <v>56102.1</v>
      </c>
    </row>
    <row r="25" spans="2:29" ht="15" x14ac:dyDescent="0.25">
      <c r="B25" s="74" t="s">
        <v>173</v>
      </c>
      <c r="C25" s="77">
        <v>1484573.8</v>
      </c>
      <c r="D25" s="77">
        <v>1542255.4</v>
      </c>
      <c r="E25" s="77">
        <v>1571831.2</v>
      </c>
      <c r="F25" s="77">
        <v>1577761.3</v>
      </c>
      <c r="G25" s="77">
        <v>1578402.2</v>
      </c>
      <c r="H25" s="77">
        <v>1604548.7</v>
      </c>
      <c r="I25" s="77">
        <v>1617139.7</v>
      </c>
      <c r="J25" s="77">
        <v>1648434.1</v>
      </c>
      <c r="K25" s="79">
        <v>1674696</v>
      </c>
      <c r="L25" s="77">
        <v>1660876.2</v>
      </c>
      <c r="M25" s="77">
        <v>1569044.3</v>
      </c>
      <c r="N25" s="77">
        <v>1597404.8</v>
      </c>
      <c r="O25" s="77">
        <v>1609901.3</v>
      </c>
      <c r="P25" s="79">
        <v>1564441</v>
      </c>
      <c r="Q25" s="77">
        <v>1540878.5</v>
      </c>
      <c r="R25" s="77">
        <v>1539806.8</v>
      </c>
      <c r="S25" s="77">
        <v>1554159.8</v>
      </c>
      <c r="T25" s="77">
        <v>1575406.2</v>
      </c>
      <c r="U25" s="77">
        <v>1604434.9</v>
      </c>
      <c r="V25" s="77">
        <v>1620342.6</v>
      </c>
      <c r="W25" s="77">
        <v>1631728.4</v>
      </c>
      <c r="X25" s="77">
        <v>1496321.9</v>
      </c>
      <c r="Y25" s="77">
        <v>1630469.8</v>
      </c>
      <c r="Z25" s="77">
        <v>1711010.4</v>
      </c>
      <c r="AA25" s="79">
        <v>1726896</v>
      </c>
      <c r="AB25" s="77">
        <v>1735948.8</v>
      </c>
      <c r="AC25" s="79">
        <v>1742998</v>
      </c>
    </row>
    <row r="26" spans="2:29" ht="15" x14ac:dyDescent="0.25">
      <c r="B26" s="74" t="s">
        <v>174</v>
      </c>
      <c r="C26" s="78">
        <v>11942.4</v>
      </c>
      <c r="D26" s="78">
        <v>12654.8</v>
      </c>
      <c r="E26" s="80">
        <v>13155</v>
      </c>
      <c r="F26" s="78">
        <v>13644.7</v>
      </c>
      <c r="G26" s="78">
        <v>14002.7</v>
      </c>
      <c r="H26" s="78">
        <v>14706.5</v>
      </c>
      <c r="I26" s="78">
        <v>15420.2</v>
      </c>
      <c r="J26" s="78">
        <v>16147.1</v>
      </c>
      <c r="K26" s="78">
        <v>16970.3</v>
      </c>
      <c r="L26" s="78">
        <v>17589.2</v>
      </c>
      <c r="M26" s="78">
        <v>17234.8</v>
      </c>
      <c r="N26" s="78">
        <v>17634.5</v>
      </c>
      <c r="O26" s="80">
        <v>17708</v>
      </c>
      <c r="P26" s="78">
        <v>17097.599999999999</v>
      </c>
      <c r="Q26" s="78">
        <v>15971.3</v>
      </c>
      <c r="R26" s="78">
        <v>15687.6</v>
      </c>
      <c r="S26" s="80">
        <v>16199</v>
      </c>
      <c r="T26" s="80">
        <v>17264</v>
      </c>
      <c r="U26" s="80">
        <v>18260</v>
      </c>
      <c r="V26" s="78">
        <v>19425.8</v>
      </c>
      <c r="W26" s="78">
        <v>20605.2</v>
      </c>
      <c r="X26" s="78">
        <v>19958.599999999999</v>
      </c>
      <c r="Y26" s="80">
        <v>22232</v>
      </c>
      <c r="Z26" s="78">
        <v>24071.5</v>
      </c>
      <c r="AA26" s="78">
        <v>24942.7</v>
      </c>
      <c r="AB26" s="78">
        <v>25925.7</v>
      </c>
      <c r="AC26" s="78">
        <v>26902.5</v>
      </c>
    </row>
    <row r="27" spans="2:29" ht="15" x14ac:dyDescent="0.25">
      <c r="B27" s="74" t="s">
        <v>175</v>
      </c>
      <c r="C27" s="77">
        <v>12742.3</v>
      </c>
      <c r="D27" s="77">
        <v>13460.8</v>
      </c>
      <c r="E27" s="77">
        <v>14346.2</v>
      </c>
      <c r="F27" s="79">
        <v>15479</v>
      </c>
      <c r="G27" s="77">
        <v>16773.099999999999</v>
      </c>
      <c r="H27" s="77">
        <v>18240.5</v>
      </c>
      <c r="I27" s="77">
        <v>20410.5</v>
      </c>
      <c r="J27" s="77">
        <v>22929.7</v>
      </c>
      <c r="K27" s="77">
        <v>25113.4</v>
      </c>
      <c r="L27" s="77">
        <v>24652.3</v>
      </c>
      <c r="M27" s="77">
        <v>21267.9</v>
      </c>
      <c r="N27" s="77">
        <v>20357.7</v>
      </c>
      <c r="O27" s="77">
        <v>20894.5</v>
      </c>
      <c r="P27" s="77">
        <v>22339.7</v>
      </c>
      <c r="Q27" s="77">
        <v>22656.6</v>
      </c>
      <c r="R27" s="77">
        <v>23068.7</v>
      </c>
      <c r="S27" s="77">
        <v>23884.7</v>
      </c>
      <c r="T27" s="77">
        <v>24362.5</v>
      </c>
      <c r="U27" s="77">
        <v>25190.400000000001</v>
      </c>
      <c r="V27" s="77">
        <v>26119.9</v>
      </c>
      <c r="W27" s="77">
        <v>26283.4</v>
      </c>
      <c r="X27" s="79">
        <v>25367</v>
      </c>
      <c r="Y27" s="79">
        <v>27219</v>
      </c>
      <c r="Z27" s="77">
        <v>27684.400000000001</v>
      </c>
      <c r="AA27" s="77">
        <v>27539.5</v>
      </c>
      <c r="AB27" s="77">
        <v>27508.3</v>
      </c>
      <c r="AC27" s="77">
        <v>28056.9</v>
      </c>
    </row>
    <row r="28" spans="2:29" ht="15" x14ac:dyDescent="0.25">
      <c r="B28" s="74" t="s">
        <v>176</v>
      </c>
      <c r="C28" s="78">
        <v>19788.8</v>
      </c>
      <c r="D28" s="78">
        <v>20465.3</v>
      </c>
      <c r="E28" s="78">
        <v>21792.3</v>
      </c>
      <c r="F28" s="78">
        <v>23256.7</v>
      </c>
      <c r="G28" s="78">
        <v>25710.7</v>
      </c>
      <c r="H28" s="78">
        <v>27382.400000000001</v>
      </c>
      <c r="I28" s="78">
        <v>29499.5</v>
      </c>
      <c r="J28" s="78">
        <v>31681.1</v>
      </c>
      <c r="K28" s="78">
        <v>35190.699999999997</v>
      </c>
      <c r="L28" s="78">
        <v>36105.5</v>
      </c>
      <c r="M28" s="78">
        <v>30747.9</v>
      </c>
      <c r="N28" s="78">
        <v>30879.3</v>
      </c>
      <c r="O28" s="80">
        <v>32832</v>
      </c>
      <c r="P28" s="80">
        <v>34271</v>
      </c>
      <c r="Q28" s="78">
        <v>35657.9</v>
      </c>
      <c r="R28" s="78">
        <v>37003.1</v>
      </c>
      <c r="S28" s="78">
        <v>38051.300000000003</v>
      </c>
      <c r="T28" s="80">
        <v>39068</v>
      </c>
      <c r="U28" s="78">
        <v>40869.9</v>
      </c>
      <c r="V28" s="78">
        <v>42880.1</v>
      </c>
      <c r="W28" s="78">
        <v>44885.7</v>
      </c>
      <c r="X28" s="80">
        <v>44905</v>
      </c>
      <c r="Y28" s="78">
        <v>47776.5</v>
      </c>
      <c r="Z28" s="78">
        <v>48954.400000000001</v>
      </c>
      <c r="AA28" s="78">
        <v>49316.4</v>
      </c>
      <c r="AB28" s="78">
        <v>50810.8</v>
      </c>
      <c r="AC28" s="80">
        <v>52263</v>
      </c>
    </row>
    <row r="29" spans="2:29" ht="15" x14ac:dyDescent="0.25">
      <c r="B29" s="74" t="s">
        <v>59</v>
      </c>
      <c r="C29" s="77">
        <v>33694.400000000001</v>
      </c>
      <c r="D29" s="77">
        <v>35764.6</v>
      </c>
      <c r="E29" s="77">
        <v>37064.699999999997</v>
      </c>
      <c r="F29" s="77">
        <v>38211.300000000003</v>
      </c>
      <c r="G29" s="77">
        <v>39172.400000000001</v>
      </c>
      <c r="H29" s="77">
        <v>40612.6</v>
      </c>
      <c r="I29" s="77">
        <v>41489.5</v>
      </c>
      <c r="J29" s="77">
        <v>44319.7</v>
      </c>
      <c r="K29" s="77">
        <v>47925.8</v>
      </c>
      <c r="L29" s="77">
        <v>47707.7</v>
      </c>
      <c r="M29" s="77">
        <v>46131.8</v>
      </c>
      <c r="N29" s="77">
        <v>47816.4</v>
      </c>
      <c r="O29" s="77">
        <v>47994.400000000001</v>
      </c>
      <c r="P29" s="77">
        <v>48655.199999999997</v>
      </c>
      <c r="Q29" s="77">
        <v>50164.7</v>
      </c>
      <c r="R29" s="77">
        <v>51191.5</v>
      </c>
      <c r="S29" s="77">
        <v>53556.800000000003</v>
      </c>
      <c r="T29" s="77">
        <v>56275.8</v>
      </c>
      <c r="U29" s="77">
        <v>56787.1</v>
      </c>
      <c r="V29" s="77">
        <v>57491.4</v>
      </c>
      <c r="W29" s="79">
        <v>59117</v>
      </c>
      <c r="X29" s="77">
        <v>58593.3</v>
      </c>
      <c r="Y29" s="77">
        <v>62842.2</v>
      </c>
      <c r="Z29" s="79">
        <v>61909</v>
      </c>
      <c r="AA29" s="77">
        <v>61818.3</v>
      </c>
      <c r="AB29" s="77">
        <v>61860.800000000003</v>
      </c>
      <c r="AC29" s="77">
        <v>62212.3</v>
      </c>
    </row>
    <row r="30" spans="2:29" ht="15" x14ac:dyDescent="0.25">
      <c r="B30" s="74" t="s">
        <v>177</v>
      </c>
      <c r="C30" s="78">
        <v>72072.100000000006</v>
      </c>
      <c r="D30" s="78">
        <v>75184.899999999994</v>
      </c>
      <c r="E30" s="80">
        <v>78373</v>
      </c>
      <c r="F30" s="78">
        <v>82159.899999999994</v>
      </c>
      <c r="G30" s="78">
        <v>85525.6</v>
      </c>
      <c r="H30" s="78">
        <v>89752.9</v>
      </c>
      <c r="I30" s="80">
        <v>93548</v>
      </c>
      <c r="J30" s="78">
        <v>97182.9</v>
      </c>
      <c r="K30" s="78">
        <v>97449.600000000006</v>
      </c>
      <c r="L30" s="78">
        <v>98251.9</v>
      </c>
      <c r="M30" s="78">
        <v>91555.4</v>
      </c>
      <c r="N30" s="80">
        <v>92732</v>
      </c>
      <c r="O30" s="78">
        <v>94597.6</v>
      </c>
      <c r="P30" s="78">
        <v>93329.8</v>
      </c>
      <c r="Q30" s="78">
        <v>95853.1</v>
      </c>
      <c r="R30" s="78">
        <v>100253.2</v>
      </c>
      <c r="S30" s="78">
        <v>103894.39999999999</v>
      </c>
      <c r="T30" s="78">
        <v>106574.39999999999</v>
      </c>
      <c r="U30" s="78">
        <v>110862.2</v>
      </c>
      <c r="V30" s="78">
        <v>117348.9</v>
      </c>
      <c r="W30" s="78">
        <v>123111.1</v>
      </c>
      <c r="X30" s="78">
        <v>117436.9</v>
      </c>
      <c r="Y30" s="78">
        <v>126396.1</v>
      </c>
      <c r="Z30" s="78">
        <v>131983.20000000001</v>
      </c>
      <c r="AA30" s="78">
        <v>131696.9</v>
      </c>
      <c r="AB30" s="78">
        <v>131915.6</v>
      </c>
      <c r="AC30" s="78">
        <v>132368.20000000001</v>
      </c>
    </row>
    <row r="31" spans="2:29" ht="15" x14ac:dyDescent="0.25">
      <c r="B31" s="74" t="s">
        <v>178</v>
      </c>
      <c r="C31" s="76" t="s">
        <v>132</v>
      </c>
      <c r="D31" s="77">
        <v>5928.8</v>
      </c>
      <c r="E31" s="77">
        <v>5849.1</v>
      </c>
      <c r="F31" s="77">
        <v>6056.4</v>
      </c>
      <c r="G31" s="77">
        <v>6327.5</v>
      </c>
      <c r="H31" s="77">
        <v>6261.6</v>
      </c>
      <c r="I31" s="77">
        <v>6303.8</v>
      </c>
      <c r="J31" s="77">
        <v>6480.8</v>
      </c>
      <c r="K31" s="79">
        <v>6842</v>
      </c>
      <c r="L31" s="77">
        <v>7184.8</v>
      </c>
      <c r="M31" s="77">
        <v>7224.8</v>
      </c>
      <c r="N31" s="77">
        <v>7640.9</v>
      </c>
      <c r="O31" s="77">
        <v>7571.4</v>
      </c>
      <c r="P31" s="77">
        <v>7933.2</v>
      </c>
      <c r="Q31" s="77">
        <v>8547.1</v>
      </c>
      <c r="R31" s="77">
        <v>9326.9</v>
      </c>
      <c r="S31" s="77">
        <v>10178.5</v>
      </c>
      <c r="T31" s="77">
        <v>10601.5</v>
      </c>
      <c r="U31" s="77">
        <v>11995.9</v>
      </c>
      <c r="V31" s="77">
        <v>12890.4</v>
      </c>
      <c r="W31" s="77">
        <v>13430.4</v>
      </c>
      <c r="X31" s="77">
        <v>13149.7</v>
      </c>
      <c r="Y31" s="77">
        <v>14849.6</v>
      </c>
      <c r="Z31" s="77">
        <v>15430.7</v>
      </c>
      <c r="AA31" s="77">
        <v>16851.099999999999</v>
      </c>
      <c r="AB31" s="77">
        <v>17726.599999999999</v>
      </c>
      <c r="AC31" s="77">
        <v>18394.8</v>
      </c>
    </row>
    <row r="32" spans="2:29" ht="15" x14ac:dyDescent="0.25">
      <c r="B32" s="74" t="s">
        <v>179</v>
      </c>
      <c r="C32" s="78">
        <v>540183.4</v>
      </c>
      <c r="D32" s="78">
        <v>564177.69999999995</v>
      </c>
      <c r="E32" s="78">
        <v>577467.5</v>
      </c>
      <c r="F32" s="78">
        <v>578733.69999999995</v>
      </c>
      <c r="G32" s="78">
        <v>579085.9</v>
      </c>
      <c r="H32" s="78">
        <v>591271.9</v>
      </c>
      <c r="I32" s="78">
        <v>603497.1</v>
      </c>
      <c r="J32" s="78">
        <v>624320.19999999995</v>
      </c>
      <c r="K32" s="78">
        <v>649175.6</v>
      </c>
      <c r="L32" s="78">
        <v>665026.1</v>
      </c>
      <c r="M32" s="78">
        <v>642971.1</v>
      </c>
      <c r="N32" s="78">
        <v>652540.6</v>
      </c>
      <c r="O32" s="78">
        <v>666380.30000000005</v>
      </c>
      <c r="P32" s="80">
        <v>661440</v>
      </c>
      <c r="Q32" s="78">
        <v>663884.19999999995</v>
      </c>
      <c r="R32" s="78">
        <v>674862.8</v>
      </c>
      <c r="S32" s="78">
        <v>687898.1</v>
      </c>
      <c r="T32" s="78">
        <v>703337.6</v>
      </c>
      <c r="U32" s="78">
        <v>722935.7</v>
      </c>
      <c r="V32" s="78">
        <v>738924.1</v>
      </c>
      <c r="W32" s="78">
        <v>756589.6</v>
      </c>
      <c r="X32" s="80">
        <v>726149</v>
      </c>
      <c r="Y32" s="78">
        <v>774694.5</v>
      </c>
      <c r="Z32" s="80">
        <v>818693</v>
      </c>
      <c r="AA32" s="78">
        <v>814136.2</v>
      </c>
      <c r="AB32" s="78">
        <v>823060.9</v>
      </c>
      <c r="AC32" s="78">
        <v>839115.9</v>
      </c>
    </row>
    <row r="33" spans="2:29" ht="15" x14ac:dyDescent="0.25">
      <c r="B33" s="74" t="s">
        <v>180</v>
      </c>
      <c r="C33" s="77">
        <v>258770.3</v>
      </c>
      <c r="D33" s="77">
        <v>268143.7</v>
      </c>
      <c r="E33" s="77">
        <v>272130.2</v>
      </c>
      <c r="F33" s="77">
        <v>275896.40000000002</v>
      </c>
      <c r="G33" s="77">
        <v>279512.59999999998</v>
      </c>
      <c r="H33" s="77">
        <v>287158.8</v>
      </c>
      <c r="I33" s="79">
        <v>294226</v>
      </c>
      <c r="J33" s="79">
        <v>304670</v>
      </c>
      <c r="K33" s="77">
        <v>316468.90000000002</v>
      </c>
      <c r="L33" s="77">
        <v>321824.3</v>
      </c>
      <c r="M33" s="77">
        <v>308937.2</v>
      </c>
      <c r="N33" s="79">
        <v>314719</v>
      </c>
      <c r="O33" s="77">
        <v>324965.90000000002</v>
      </c>
      <c r="P33" s="77">
        <v>326435.90000000002</v>
      </c>
      <c r="Q33" s="77">
        <v>326010.5</v>
      </c>
      <c r="R33" s="77">
        <v>328437.40000000002</v>
      </c>
      <c r="S33" s="77">
        <v>331973.5</v>
      </c>
      <c r="T33" s="77">
        <v>338881.4</v>
      </c>
      <c r="U33" s="77">
        <v>347006.6</v>
      </c>
      <c r="V33" s="77">
        <v>356475.4</v>
      </c>
      <c r="W33" s="77">
        <v>362847.3</v>
      </c>
      <c r="X33" s="77">
        <v>340529.9</v>
      </c>
      <c r="Y33" s="77">
        <v>355843.9</v>
      </c>
      <c r="Z33" s="77">
        <v>378881.7</v>
      </c>
      <c r="AA33" s="77">
        <v>374969.9</v>
      </c>
      <c r="AB33" s="77">
        <v>371390.9</v>
      </c>
      <c r="AC33" s="77">
        <v>372948.5</v>
      </c>
    </row>
    <row r="34" spans="2:29" ht="15" x14ac:dyDescent="0.25">
      <c r="B34" s="74" t="s">
        <v>181</v>
      </c>
      <c r="C34" s="80">
        <v>226205</v>
      </c>
      <c r="D34" s="78">
        <v>236201.4</v>
      </c>
      <c r="E34" s="78">
        <v>239344.4</v>
      </c>
      <c r="F34" s="78">
        <v>243690.7</v>
      </c>
      <c r="G34" s="78">
        <v>251836.4</v>
      </c>
      <c r="H34" s="80">
        <v>265494</v>
      </c>
      <c r="I34" s="78">
        <v>273768.2</v>
      </c>
      <c r="J34" s="78">
        <v>290683.5</v>
      </c>
      <c r="K34" s="80">
        <v>310447</v>
      </c>
      <c r="L34" s="78">
        <v>323340.5</v>
      </c>
      <c r="M34" s="78">
        <v>332674.5</v>
      </c>
      <c r="N34" s="78">
        <v>343036.9</v>
      </c>
      <c r="O34" s="78">
        <v>360859.3</v>
      </c>
      <c r="P34" s="80">
        <v>365702</v>
      </c>
      <c r="Q34" s="78">
        <v>367922.6</v>
      </c>
      <c r="R34" s="78">
        <v>382014.2</v>
      </c>
      <c r="S34" s="80">
        <v>399463</v>
      </c>
      <c r="T34" s="78">
        <v>411038.3</v>
      </c>
      <c r="U34" s="78">
        <v>431623.2</v>
      </c>
      <c r="V34" s="78">
        <v>458564.7</v>
      </c>
      <c r="W34" s="78">
        <v>479110.1</v>
      </c>
      <c r="X34" s="80">
        <v>469239</v>
      </c>
      <c r="Y34" s="78">
        <v>500346.4</v>
      </c>
      <c r="Z34" s="78">
        <v>527645.1</v>
      </c>
      <c r="AA34" s="78">
        <v>534524.6</v>
      </c>
      <c r="AB34" s="78">
        <v>545597.1</v>
      </c>
      <c r="AC34" s="78">
        <v>562133.69999999995</v>
      </c>
    </row>
    <row r="35" spans="2:29" ht="15" x14ac:dyDescent="0.25">
      <c r="B35" s="74" t="s">
        <v>65</v>
      </c>
      <c r="C35" s="77">
        <v>157175.1</v>
      </c>
      <c r="D35" s="77">
        <v>163003.29999999999</v>
      </c>
      <c r="E35" s="77">
        <v>166640.1</v>
      </c>
      <c r="F35" s="77">
        <v>167750.39999999999</v>
      </c>
      <c r="G35" s="79">
        <v>166360</v>
      </c>
      <c r="H35" s="77">
        <v>169115.1</v>
      </c>
      <c r="I35" s="77">
        <v>169939.5</v>
      </c>
      <c r="J35" s="77">
        <v>172708.4</v>
      </c>
      <c r="K35" s="77">
        <v>177587.1</v>
      </c>
      <c r="L35" s="77">
        <v>178731.7</v>
      </c>
      <c r="M35" s="79">
        <v>174071</v>
      </c>
      <c r="N35" s="79">
        <v>176764</v>
      </c>
      <c r="O35" s="77">
        <v>174972.3</v>
      </c>
      <c r="P35" s="77">
        <v>169312.4</v>
      </c>
      <c r="Q35" s="77">
        <v>168235.2</v>
      </c>
      <c r="R35" s="77">
        <v>168702.4</v>
      </c>
      <c r="S35" s="77">
        <v>170990.3</v>
      </c>
      <c r="T35" s="77">
        <v>173943.5</v>
      </c>
      <c r="U35" s="77">
        <v>179445.3</v>
      </c>
      <c r="V35" s="77">
        <v>184623.2</v>
      </c>
      <c r="W35" s="77">
        <v>189634.8</v>
      </c>
      <c r="X35" s="77">
        <v>175104.3</v>
      </c>
      <c r="Y35" s="77">
        <v>184411.9</v>
      </c>
      <c r="Z35" s="77">
        <v>197162.1</v>
      </c>
      <c r="AA35" s="77">
        <v>203242.7</v>
      </c>
      <c r="AB35" s="77">
        <v>207444.3</v>
      </c>
      <c r="AC35" s="77">
        <v>211035.9</v>
      </c>
    </row>
    <row r="36" spans="2:29" ht="15" x14ac:dyDescent="0.25">
      <c r="B36" s="74" t="s">
        <v>182</v>
      </c>
      <c r="C36" s="78">
        <v>96065.8</v>
      </c>
      <c r="D36" s="78">
        <v>98711.1</v>
      </c>
      <c r="E36" s="78">
        <v>104398.9</v>
      </c>
      <c r="F36" s="78">
        <v>109677.1</v>
      </c>
      <c r="G36" s="78">
        <v>112176.8</v>
      </c>
      <c r="H36" s="78">
        <v>124077.8</v>
      </c>
      <c r="I36" s="78">
        <v>129063.1</v>
      </c>
      <c r="J36" s="78">
        <v>140026.70000000001</v>
      </c>
      <c r="K36" s="78">
        <v>149856.20000000001</v>
      </c>
      <c r="L36" s="78">
        <v>164080.6</v>
      </c>
      <c r="M36" s="78">
        <v>156792.6</v>
      </c>
      <c r="N36" s="78">
        <v>148671.9</v>
      </c>
      <c r="O36" s="78">
        <v>155048.79999999999</v>
      </c>
      <c r="P36" s="80">
        <v>158152</v>
      </c>
      <c r="Q36" s="78">
        <v>158791.29999999999</v>
      </c>
      <c r="R36" s="78">
        <v>165408.1</v>
      </c>
      <c r="S36" s="78">
        <v>169827.1</v>
      </c>
      <c r="T36" s="78">
        <v>174607.6</v>
      </c>
      <c r="U36" s="78">
        <v>189282.2</v>
      </c>
      <c r="V36" s="78">
        <v>198636.5</v>
      </c>
      <c r="W36" s="78">
        <v>206180.2</v>
      </c>
      <c r="X36" s="78">
        <v>199201.9</v>
      </c>
      <c r="Y36" s="78">
        <v>209555.8</v>
      </c>
      <c r="Z36" s="78">
        <v>216660.5</v>
      </c>
      <c r="AA36" s="78">
        <v>220925.6</v>
      </c>
      <c r="AB36" s="78">
        <v>221272.6</v>
      </c>
      <c r="AC36" s="78">
        <v>222678.5</v>
      </c>
    </row>
    <row r="37" spans="2:29" ht="15" x14ac:dyDescent="0.25">
      <c r="B37" s="74" t="s">
        <v>183</v>
      </c>
      <c r="C37" s="77">
        <v>25404.6</v>
      </c>
      <c r="D37" s="77">
        <v>26390.5</v>
      </c>
      <c r="E37" s="77">
        <v>27295.3</v>
      </c>
      <c r="F37" s="77">
        <v>28282.400000000001</v>
      </c>
      <c r="G37" s="77">
        <v>29241.1</v>
      </c>
      <c r="H37" s="77">
        <v>30573.9</v>
      </c>
      <c r="I37" s="77">
        <v>31701.9</v>
      </c>
      <c r="J37" s="77">
        <v>33652.6</v>
      </c>
      <c r="K37" s="77">
        <v>36124.300000000003</v>
      </c>
      <c r="L37" s="79">
        <v>37212</v>
      </c>
      <c r="M37" s="77">
        <v>34569.699999999997</v>
      </c>
      <c r="N37" s="77">
        <v>34976.199999999997</v>
      </c>
      <c r="O37" s="79">
        <v>35090</v>
      </c>
      <c r="P37" s="77">
        <v>34190.400000000001</v>
      </c>
      <c r="Q37" s="77">
        <v>34031.599999999999</v>
      </c>
      <c r="R37" s="77">
        <v>35216.300000000003</v>
      </c>
      <c r="S37" s="77">
        <v>36046.400000000001</v>
      </c>
      <c r="T37" s="77">
        <v>37184.400000000001</v>
      </c>
      <c r="U37" s="77">
        <v>39220.6</v>
      </c>
      <c r="V37" s="77">
        <v>40943.300000000003</v>
      </c>
      <c r="W37" s="77">
        <v>42437.3</v>
      </c>
      <c r="X37" s="77">
        <v>41139.199999999997</v>
      </c>
      <c r="Y37" s="77">
        <v>44383.6</v>
      </c>
      <c r="Z37" s="77">
        <v>45563.7</v>
      </c>
      <c r="AA37" s="79">
        <v>46755</v>
      </c>
      <c r="AB37" s="77">
        <v>47576.6</v>
      </c>
      <c r="AC37" s="77">
        <v>48084.1</v>
      </c>
    </row>
    <row r="38" spans="2:29" ht="15" x14ac:dyDescent="0.25">
      <c r="B38" s="74" t="s">
        <v>184</v>
      </c>
      <c r="C38" s="78">
        <v>41968.2</v>
      </c>
      <c r="D38" s="78">
        <v>42227.3</v>
      </c>
      <c r="E38" s="78">
        <v>43971.4</v>
      </c>
      <c r="F38" s="78">
        <v>45770.9</v>
      </c>
      <c r="G38" s="78">
        <v>47651.1</v>
      </c>
      <c r="H38" s="78">
        <v>49866.3</v>
      </c>
      <c r="I38" s="78">
        <v>52840.3</v>
      </c>
      <c r="J38" s="78">
        <v>58295.8</v>
      </c>
      <c r="K38" s="78">
        <v>64764.7</v>
      </c>
      <c r="L38" s="78">
        <v>68644.600000000006</v>
      </c>
      <c r="M38" s="78">
        <v>65124.9</v>
      </c>
      <c r="N38" s="78">
        <v>69675.7</v>
      </c>
      <c r="O38" s="80">
        <v>70945</v>
      </c>
      <c r="P38" s="78">
        <v>72686.3</v>
      </c>
      <c r="Q38" s="78">
        <v>72866.600000000006</v>
      </c>
      <c r="R38" s="78">
        <v>74798.100000000006</v>
      </c>
      <c r="S38" s="78">
        <v>78478.3</v>
      </c>
      <c r="T38" s="78">
        <v>80107.100000000006</v>
      </c>
      <c r="U38" s="78">
        <v>81896.5</v>
      </c>
      <c r="V38" s="78">
        <v>85145.8</v>
      </c>
      <c r="W38" s="78">
        <v>86707.3</v>
      </c>
      <c r="X38" s="80">
        <v>84655</v>
      </c>
      <c r="Y38" s="78">
        <v>88941.5</v>
      </c>
      <c r="Z38" s="78">
        <v>89025.600000000006</v>
      </c>
      <c r="AA38" s="78">
        <v>92991.8</v>
      </c>
      <c r="AB38" s="78">
        <v>94083.1</v>
      </c>
      <c r="AC38" s="78">
        <v>94380.4</v>
      </c>
    </row>
    <row r="39" spans="2:29" ht="15" x14ac:dyDescent="0.25">
      <c r="B39" s="74" t="s">
        <v>185</v>
      </c>
      <c r="C39" s="77">
        <v>156552.1</v>
      </c>
      <c r="D39" s="77">
        <v>166627.1</v>
      </c>
      <c r="E39" s="77">
        <v>171259.3</v>
      </c>
      <c r="F39" s="77">
        <v>173510.6</v>
      </c>
      <c r="G39" s="77">
        <v>175557.9</v>
      </c>
      <c r="H39" s="79">
        <v>182366</v>
      </c>
      <c r="I39" s="77">
        <v>187071.5</v>
      </c>
      <c r="J39" s="79">
        <v>194160</v>
      </c>
      <c r="K39" s="77">
        <v>205846.7</v>
      </c>
      <c r="L39" s="77">
        <v>207731.5</v>
      </c>
      <c r="M39" s="77">
        <v>189816.8</v>
      </c>
      <c r="N39" s="77">
        <v>195917.3</v>
      </c>
      <c r="O39" s="77">
        <v>199304.3</v>
      </c>
      <c r="P39" s="77">
        <v>195224.6</v>
      </c>
      <c r="Q39" s="77">
        <v>192987.1</v>
      </c>
      <c r="R39" s="77">
        <v>192142.4</v>
      </c>
      <c r="S39" s="79">
        <v>192731</v>
      </c>
      <c r="T39" s="77">
        <v>197220.9</v>
      </c>
      <c r="U39" s="77">
        <v>204622.8</v>
      </c>
      <c r="V39" s="77">
        <v>206251.5</v>
      </c>
      <c r="W39" s="79">
        <v>209596</v>
      </c>
      <c r="X39" s="79">
        <v>204507</v>
      </c>
      <c r="Y39" s="77">
        <v>210135.7</v>
      </c>
      <c r="Z39" s="77">
        <v>212395.5</v>
      </c>
      <c r="AA39" s="77">
        <v>211713.5</v>
      </c>
      <c r="AB39" s="79">
        <v>212284</v>
      </c>
      <c r="AC39" s="77">
        <v>212716.4</v>
      </c>
    </row>
    <row r="40" spans="2:29" ht="15" x14ac:dyDescent="0.25">
      <c r="B40" s="74" t="s">
        <v>186</v>
      </c>
      <c r="C40" s="80">
        <v>277239</v>
      </c>
      <c r="D40" s="78">
        <v>291943.7</v>
      </c>
      <c r="E40" s="78">
        <v>295822.5</v>
      </c>
      <c r="F40" s="78">
        <v>302399.59999999998</v>
      </c>
      <c r="G40" s="80">
        <v>308253</v>
      </c>
      <c r="H40" s="78">
        <v>322148.3</v>
      </c>
      <c r="I40" s="78">
        <v>330624.90000000002</v>
      </c>
      <c r="J40" s="80">
        <v>346776</v>
      </c>
      <c r="K40" s="78">
        <v>357909.6</v>
      </c>
      <c r="L40" s="78">
        <v>354480.8</v>
      </c>
      <c r="M40" s="78">
        <v>338273.7</v>
      </c>
      <c r="N40" s="78">
        <v>358288.7</v>
      </c>
      <c r="O40" s="78">
        <v>371334.6</v>
      </c>
      <c r="P40" s="78">
        <v>369855.3</v>
      </c>
      <c r="Q40" s="78">
        <v>373933.3</v>
      </c>
      <c r="R40" s="80">
        <v>382711</v>
      </c>
      <c r="S40" s="78">
        <v>399092.3</v>
      </c>
      <c r="T40" s="78">
        <v>406137.59999999998</v>
      </c>
      <c r="U40" s="78">
        <v>414307.6</v>
      </c>
      <c r="V40" s="78">
        <v>421862.7</v>
      </c>
      <c r="W40" s="80">
        <v>433723</v>
      </c>
      <c r="X40" s="78">
        <v>423900.4</v>
      </c>
      <c r="Y40" s="78">
        <v>446642.8</v>
      </c>
      <c r="Z40" s="78">
        <v>453102.5</v>
      </c>
      <c r="AA40" s="78">
        <v>454573.6</v>
      </c>
      <c r="AB40" s="78">
        <v>459418.7</v>
      </c>
      <c r="AC40" s="78">
        <v>466183.3</v>
      </c>
    </row>
    <row r="41" spans="2:29" ht="15" x14ac:dyDescent="0.25">
      <c r="B41" s="74" t="s">
        <v>187</v>
      </c>
      <c r="C41" s="77">
        <v>10550.4</v>
      </c>
      <c r="D41" s="77">
        <v>11067.9</v>
      </c>
      <c r="E41" s="79">
        <v>11493</v>
      </c>
      <c r="F41" s="77">
        <v>11555.3</v>
      </c>
      <c r="G41" s="77">
        <v>11818.9</v>
      </c>
      <c r="H41" s="77">
        <v>12719.8</v>
      </c>
      <c r="I41" s="79">
        <v>13614</v>
      </c>
      <c r="J41" s="77">
        <v>14386.1</v>
      </c>
      <c r="K41" s="77">
        <v>15643.6</v>
      </c>
      <c r="L41" s="77">
        <v>15909.5</v>
      </c>
      <c r="M41" s="77">
        <v>14585.6</v>
      </c>
      <c r="N41" s="77">
        <v>14261.5</v>
      </c>
      <c r="O41" s="77">
        <v>14458.3</v>
      </c>
      <c r="P41" s="77">
        <v>14627.4</v>
      </c>
      <c r="Q41" s="77">
        <v>15153.5</v>
      </c>
      <c r="R41" s="77">
        <v>15443.6</v>
      </c>
      <c r="S41" s="77">
        <v>16025.6</v>
      </c>
      <c r="T41" s="77">
        <v>17022.099999999999</v>
      </c>
      <c r="U41" s="77">
        <v>17615.3</v>
      </c>
      <c r="V41" s="77">
        <v>18436.3</v>
      </c>
      <c r="W41" s="77">
        <v>18647.599999999999</v>
      </c>
      <c r="X41" s="77">
        <v>17408.400000000001</v>
      </c>
      <c r="Y41" s="77">
        <v>18310.400000000001</v>
      </c>
      <c r="Z41" s="77">
        <v>19932.099999999999</v>
      </c>
      <c r="AA41" s="77">
        <v>20931.400000000001</v>
      </c>
      <c r="AB41" s="77">
        <v>20662.7</v>
      </c>
      <c r="AC41" s="79">
        <v>20927</v>
      </c>
    </row>
    <row r="42" spans="2:29" ht="15" x14ac:dyDescent="0.25">
      <c r="B42" s="74" t="s">
        <v>188</v>
      </c>
      <c r="C42" s="80">
        <v>211785</v>
      </c>
      <c r="D42" s="78">
        <v>219249.1</v>
      </c>
      <c r="E42" s="78">
        <v>223538.9</v>
      </c>
      <c r="F42" s="80">
        <v>226092</v>
      </c>
      <c r="G42" s="78">
        <v>228452.6</v>
      </c>
      <c r="H42" s="78">
        <v>237909.5</v>
      </c>
      <c r="I42" s="78">
        <v>244687.5</v>
      </c>
      <c r="J42" s="80">
        <v>250658</v>
      </c>
      <c r="K42" s="78">
        <v>258151.5</v>
      </c>
      <c r="L42" s="80">
        <v>260942</v>
      </c>
      <c r="M42" s="78">
        <v>256397.5</v>
      </c>
      <c r="N42" s="78">
        <v>258340.5</v>
      </c>
      <c r="O42" s="78">
        <v>261326.7</v>
      </c>
      <c r="P42" s="78">
        <v>268519.8</v>
      </c>
      <c r="Q42" s="78">
        <v>271833.7</v>
      </c>
      <c r="R42" s="78">
        <v>277558.90000000002</v>
      </c>
      <c r="S42" s="78">
        <v>283162.09999999998</v>
      </c>
      <c r="T42" s="78">
        <v>286513.59999999998</v>
      </c>
      <c r="U42" s="78">
        <v>294094.09999999998</v>
      </c>
      <c r="V42" s="78">
        <v>297215.59999999998</v>
      </c>
      <c r="W42" s="78">
        <v>302024.7</v>
      </c>
      <c r="X42" s="78">
        <v>297991.40000000002</v>
      </c>
      <c r="Y42" s="78">
        <v>310173.2</v>
      </c>
      <c r="Z42" s="78">
        <v>324113.5</v>
      </c>
      <c r="AA42" s="78">
        <v>325302.8</v>
      </c>
      <c r="AB42" s="78">
        <v>330468.5</v>
      </c>
      <c r="AC42" s="78">
        <v>333839.40000000002</v>
      </c>
    </row>
    <row r="43" spans="2:29" ht="15" x14ac:dyDescent="0.25">
      <c r="B43" s="74" t="s">
        <v>189</v>
      </c>
      <c r="C43" s="77">
        <v>448266.4</v>
      </c>
      <c r="D43" s="77">
        <v>463294.4</v>
      </c>
      <c r="E43" s="77">
        <v>471692.7</v>
      </c>
      <c r="F43" s="77">
        <v>474152.5</v>
      </c>
      <c r="G43" s="77">
        <v>472713.3</v>
      </c>
      <c r="H43" s="77">
        <v>484280.6</v>
      </c>
      <c r="I43" s="79">
        <v>498497</v>
      </c>
      <c r="J43" s="79">
        <v>518480</v>
      </c>
      <c r="K43" s="77">
        <v>538623.80000000005</v>
      </c>
      <c r="L43" s="77">
        <v>552431.80000000005</v>
      </c>
      <c r="M43" s="79">
        <v>541808</v>
      </c>
      <c r="N43" s="77">
        <v>559019.1</v>
      </c>
      <c r="O43" s="77">
        <v>567725.4</v>
      </c>
      <c r="P43" s="77">
        <v>574795.9</v>
      </c>
      <c r="Q43" s="77">
        <v>585601.9</v>
      </c>
      <c r="R43" s="77">
        <v>600557.6</v>
      </c>
      <c r="S43" s="77">
        <v>609360.5</v>
      </c>
      <c r="T43" s="79">
        <v>620850</v>
      </c>
      <c r="U43" s="77">
        <v>629625.1</v>
      </c>
      <c r="V43" s="77">
        <v>651785.5</v>
      </c>
      <c r="W43" s="77">
        <v>659438.9</v>
      </c>
      <c r="X43" s="77">
        <v>645309.9</v>
      </c>
      <c r="Y43" s="77">
        <v>685320.2</v>
      </c>
      <c r="Z43" s="77">
        <v>709508.8</v>
      </c>
      <c r="AA43" s="79">
        <v>716011</v>
      </c>
      <c r="AB43" s="77">
        <v>726528.7</v>
      </c>
      <c r="AC43" s="77">
        <v>735841.6</v>
      </c>
    </row>
    <row r="45" spans="2:29" ht="15" x14ac:dyDescent="0.25">
      <c r="B45" s="1" t="s">
        <v>133</v>
      </c>
    </row>
    <row r="46" spans="2:29" ht="15" x14ac:dyDescent="0.25">
      <c r="B46" s="1" t="s">
        <v>132</v>
      </c>
    </row>
    <row r="47" spans="2:29" ht="11.45" customHeight="1" x14ac:dyDescent="0.25">
      <c r="B47" t="s">
        <v>135</v>
      </c>
    </row>
    <row r="48" spans="2:29" ht="11.45" customHeight="1" x14ac:dyDescent="0.25">
      <c r="B48" s="3" t="s">
        <v>134</v>
      </c>
    </row>
    <row r="49" spans="2:29" ht="11.45" customHeight="1" x14ac:dyDescent="0.25">
      <c r="B49" s="3" t="s">
        <v>127</v>
      </c>
    </row>
    <row r="50" spans="2:29" ht="11.45" customHeight="1" x14ac:dyDescent="0.25">
      <c r="B50" s="3" t="s">
        <v>128</v>
      </c>
    </row>
    <row r="52" spans="2:29" ht="11.45" customHeight="1" x14ac:dyDescent="0.25">
      <c r="B52" s="1" t="s">
        <v>12</v>
      </c>
    </row>
    <row r="53" spans="2:29" ht="11.45" customHeight="1" x14ac:dyDescent="0.25">
      <c r="B53" s="1" t="s">
        <v>13</v>
      </c>
    </row>
    <row r="54" spans="2:29" ht="11.45" customHeight="1" x14ac:dyDescent="0.25">
      <c r="B54" s="1" t="s">
        <v>14</v>
      </c>
    </row>
    <row r="55" spans="2:29" ht="11.45" customHeight="1" x14ac:dyDescent="0.25">
      <c r="B55" s="1" t="s">
        <v>15</v>
      </c>
    </row>
    <row r="56" spans="2:29" ht="11.45" customHeight="1" x14ac:dyDescent="0.25">
      <c r="B56" s="5" t="s">
        <v>129</v>
      </c>
      <c r="C56" s="142" t="s">
        <v>101</v>
      </c>
      <c r="D56" s="142" t="s">
        <v>102</v>
      </c>
      <c r="E56" s="142" t="s">
        <v>103</v>
      </c>
      <c r="F56" s="142" t="s">
        <v>104</v>
      </c>
      <c r="G56" s="142" t="s">
        <v>105</v>
      </c>
      <c r="H56" s="142" t="s">
        <v>106</v>
      </c>
      <c r="I56" s="142" t="s">
        <v>107</v>
      </c>
      <c r="J56" s="142" t="s">
        <v>108</v>
      </c>
      <c r="K56" s="142" t="s">
        <v>109</v>
      </c>
      <c r="L56" s="142" t="s">
        <v>110</v>
      </c>
      <c r="M56" s="142" t="s">
        <v>111</v>
      </c>
      <c r="N56" s="142" t="s">
        <v>112</v>
      </c>
      <c r="O56" s="142" t="s">
        <v>113</v>
      </c>
      <c r="P56" s="142" t="s">
        <v>114</v>
      </c>
      <c r="Q56" s="142" t="s">
        <v>115</v>
      </c>
      <c r="R56" s="142" t="s">
        <v>116</v>
      </c>
      <c r="S56" s="142" t="s">
        <v>117</v>
      </c>
      <c r="T56" s="142" t="s">
        <v>118</v>
      </c>
      <c r="U56" s="142" t="s">
        <v>119</v>
      </c>
      <c r="V56" s="142" t="s">
        <v>120</v>
      </c>
      <c r="W56" s="142" t="s">
        <v>121</v>
      </c>
      <c r="X56" s="142" t="s">
        <v>122</v>
      </c>
      <c r="Y56" s="142" t="s">
        <v>123</v>
      </c>
      <c r="Z56" s="142" t="s">
        <v>124</v>
      </c>
      <c r="AA56" s="142" t="s">
        <v>125</v>
      </c>
      <c r="AB56" s="142" t="s">
        <v>196</v>
      </c>
      <c r="AC56" s="142" t="s">
        <v>200</v>
      </c>
    </row>
    <row r="57" spans="2:29" ht="11.45" customHeight="1" x14ac:dyDescent="0.25">
      <c r="B57" s="6" t="s">
        <v>130</v>
      </c>
      <c r="C57" s="8" t="s">
        <v>131</v>
      </c>
      <c r="D57" s="8" t="s">
        <v>131</v>
      </c>
      <c r="E57" s="8" t="s">
        <v>131</v>
      </c>
      <c r="F57" s="8" t="s">
        <v>131</v>
      </c>
      <c r="G57" s="8" t="s">
        <v>131</v>
      </c>
      <c r="H57" s="8" t="s">
        <v>131</v>
      </c>
      <c r="I57" s="8" t="s">
        <v>131</v>
      </c>
      <c r="J57" s="8" t="s">
        <v>131</v>
      </c>
      <c r="K57" s="8" t="s">
        <v>131</v>
      </c>
      <c r="L57" s="8" t="s">
        <v>131</v>
      </c>
      <c r="M57" s="8" t="s">
        <v>131</v>
      </c>
      <c r="N57" s="8" t="s">
        <v>131</v>
      </c>
      <c r="O57" s="8" t="s">
        <v>131</v>
      </c>
      <c r="P57" s="8" t="s">
        <v>131</v>
      </c>
      <c r="Q57" s="8" t="s">
        <v>131</v>
      </c>
      <c r="R57" s="8" t="s">
        <v>131</v>
      </c>
      <c r="S57" s="8" t="s">
        <v>131</v>
      </c>
      <c r="T57" s="8" t="s">
        <v>131</v>
      </c>
      <c r="U57" s="8" t="s">
        <v>131</v>
      </c>
      <c r="V57" s="8" t="s">
        <v>131</v>
      </c>
      <c r="W57" s="8" t="s">
        <v>131</v>
      </c>
      <c r="X57" s="8" t="s">
        <v>131</v>
      </c>
      <c r="Y57" s="8" t="s">
        <v>131</v>
      </c>
      <c r="Z57" s="8" t="s">
        <v>131</v>
      </c>
      <c r="AA57" s="8" t="s">
        <v>131</v>
      </c>
      <c r="AB57" s="8" t="s">
        <v>131</v>
      </c>
      <c r="AC57" s="8" t="s">
        <v>131</v>
      </c>
    </row>
    <row r="58" spans="2:29" ht="11.45" customHeight="1" x14ac:dyDescent="0.25">
      <c r="B58" s="7" t="s">
        <v>42</v>
      </c>
      <c r="C58" s="10">
        <v>307886991</v>
      </c>
      <c r="D58" s="10">
        <v>309301274</v>
      </c>
      <c r="E58" s="10">
        <v>311421626</v>
      </c>
      <c r="F58" s="10">
        <v>315235450</v>
      </c>
      <c r="G58" s="10">
        <v>317928843</v>
      </c>
      <c r="H58" s="10">
        <v>319926398</v>
      </c>
      <c r="I58" s="10">
        <v>320268904</v>
      </c>
      <c r="J58" s="10">
        <v>317354441</v>
      </c>
      <c r="K58" s="10">
        <v>317018426</v>
      </c>
      <c r="L58" s="10">
        <v>319868497</v>
      </c>
      <c r="M58" s="10">
        <v>322155817</v>
      </c>
      <c r="N58" s="10">
        <v>327906303</v>
      </c>
      <c r="O58" s="10">
        <v>335072828</v>
      </c>
      <c r="P58" s="10">
        <v>338071031</v>
      </c>
      <c r="Q58" s="10">
        <v>327315828</v>
      </c>
      <c r="R58" s="10">
        <v>325003840</v>
      </c>
      <c r="S58" s="10">
        <v>325094914</v>
      </c>
      <c r="T58" s="10">
        <v>320875403</v>
      </c>
      <c r="U58" s="10">
        <v>317911619</v>
      </c>
      <c r="V58" s="10">
        <v>320722517</v>
      </c>
      <c r="W58" s="10">
        <v>323570044</v>
      </c>
      <c r="X58" s="10">
        <v>328599316</v>
      </c>
      <c r="Y58" s="10">
        <v>331976060</v>
      </c>
      <c r="Z58" s="10">
        <v>336326507</v>
      </c>
      <c r="AA58" s="10">
        <v>340144072</v>
      </c>
      <c r="AB58" s="10">
        <v>317003097</v>
      </c>
      <c r="AC58" s="10">
        <v>335094034</v>
      </c>
    </row>
    <row r="59" spans="2:29" ht="11.45" customHeight="1" x14ac:dyDescent="0.25">
      <c r="B59" s="7" t="s">
        <v>43</v>
      </c>
      <c r="C59" s="9">
        <v>222398243</v>
      </c>
      <c r="D59" s="9">
        <v>223510809</v>
      </c>
      <c r="E59" s="9">
        <v>225104673</v>
      </c>
      <c r="F59" s="9">
        <v>229274324</v>
      </c>
      <c r="G59" s="9">
        <v>232878225</v>
      </c>
      <c r="H59" s="9">
        <v>236117974</v>
      </c>
      <c r="I59" s="9">
        <v>237750848</v>
      </c>
      <c r="J59" s="9">
        <v>237835637</v>
      </c>
      <c r="K59" s="9">
        <v>238177351</v>
      </c>
      <c r="L59" s="9">
        <v>240694389</v>
      </c>
      <c r="M59" s="9">
        <v>242454226</v>
      </c>
      <c r="N59" s="9">
        <v>246829173</v>
      </c>
      <c r="O59" s="9">
        <v>251994515</v>
      </c>
      <c r="P59" s="9">
        <v>253622150</v>
      </c>
      <c r="Q59" s="9">
        <v>244963006</v>
      </c>
      <c r="R59" s="9">
        <v>244071105</v>
      </c>
      <c r="S59" s="9">
        <v>244357928</v>
      </c>
      <c r="T59" s="9">
        <v>240601300</v>
      </c>
      <c r="U59" s="9">
        <v>237829712</v>
      </c>
      <c r="V59" s="9">
        <v>239396456</v>
      </c>
      <c r="W59" s="9">
        <v>241522409</v>
      </c>
      <c r="X59" s="9">
        <v>245368534</v>
      </c>
      <c r="Y59" s="9">
        <v>248017667</v>
      </c>
      <c r="Z59" s="9">
        <v>252262279</v>
      </c>
      <c r="AA59" s="9">
        <v>255001280</v>
      </c>
      <c r="AB59" s="9">
        <v>234631365</v>
      </c>
      <c r="AC59" s="9">
        <v>249030333</v>
      </c>
    </row>
    <row r="60" spans="2:29" ht="11.45" customHeight="1" x14ac:dyDescent="0.25">
      <c r="B60" s="7" t="s">
        <v>44</v>
      </c>
      <c r="C60" s="10">
        <v>6106248</v>
      </c>
      <c r="D60" s="10">
        <v>6107723</v>
      </c>
      <c r="E60" s="10">
        <v>6177692</v>
      </c>
      <c r="F60" s="10">
        <v>6255707</v>
      </c>
      <c r="G60" s="10">
        <v>6346742</v>
      </c>
      <c r="H60" s="10">
        <v>6530735</v>
      </c>
      <c r="I60" s="10">
        <v>6587459</v>
      </c>
      <c r="J60" s="10">
        <v>6654267</v>
      </c>
      <c r="K60" s="10">
        <v>6667134</v>
      </c>
      <c r="L60" s="10">
        <v>6689095</v>
      </c>
      <c r="M60" s="10">
        <v>6741727</v>
      </c>
      <c r="N60" s="10">
        <v>6878103</v>
      </c>
      <c r="O60" s="10">
        <v>7001575</v>
      </c>
      <c r="P60" s="10">
        <v>7076330</v>
      </c>
      <c r="Q60" s="10">
        <v>6985087</v>
      </c>
      <c r="R60" s="10">
        <v>7096821</v>
      </c>
      <c r="S60" s="10">
        <v>7259376</v>
      </c>
      <c r="T60" s="10">
        <v>7267008</v>
      </c>
      <c r="U60" s="10">
        <v>7245650</v>
      </c>
      <c r="V60" s="10">
        <v>7255526</v>
      </c>
      <c r="W60" s="10">
        <v>7289553</v>
      </c>
      <c r="X60" s="10">
        <v>7381226</v>
      </c>
      <c r="Y60" s="10">
        <v>7501742</v>
      </c>
      <c r="Z60" s="10">
        <v>7626984</v>
      </c>
      <c r="AA60" s="10">
        <v>7747014</v>
      </c>
      <c r="AB60" s="10">
        <v>7112700</v>
      </c>
      <c r="AC60" s="10">
        <v>7688716</v>
      </c>
    </row>
    <row r="61" spans="2:29" ht="11.45" customHeight="1" x14ac:dyDescent="0.25">
      <c r="B61" s="7" t="s">
        <v>45</v>
      </c>
      <c r="C61" s="9">
        <v>6019126</v>
      </c>
      <c r="D61" s="9">
        <v>6175118</v>
      </c>
      <c r="E61" s="9">
        <v>5980710</v>
      </c>
      <c r="F61" s="9">
        <v>5722002</v>
      </c>
      <c r="G61" s="9">
        <v>5539651</v>
      </c>
      <c r="H61" s="9">
        <v>5313110</v>
      </c>
      <c r="I61" s="9">
        <v>5310297</v>
      </c>
      <c r="J61" s="9">
        <v>5320556</v>
      </c>
      <c r="K61" s="9">
        <v>5442215</v>
      </c>
      <c r="L61" s="9">
        <v>5662198</v>
      </c>
      <c r="M61" s="9">
        <v>5797417</v>
      </c>
      <c r="N61" s="9">
        <v>5974685</v>
      </c>
      <c r="O61" s="9">
        <v>6165971</v>
      </c>
      <c r="P61" s="9">
        <v>6460476</v>
      </c>
      <c r="Q61" s="9">
        <v>6172380</v>
      </c>
      <c r="R61" s="9">
        <v>5927815</v>
      </c>
      <c r="S61" s="9">
        <v>5792925</v>
      </c>
      <c r="T61" s="9">
        <v>5650971</v>
      </c>
      <c r="U61" s="9">
        <v>5628429</v>
      </c>
      <c r="V61" s="9">
        <v>5645978</v>
      </c>
      <c r="W61" s="9">
        <v>5666897</v>
      </c>
      <c r="X61" s="9">
        <v>5692180</v>
      </c>
      <c r="Y61" s="9">
        <v>5793060</v>
      </c>
      <c r="Z61" s="9">
        <v>5791589</v>
      </c>
      <c r="AA61" s="9">
        <v>5712238</v>
      </c>
      <c r="AB61" s="9">
        <v>5480723</v>
      </c>
      <c r="AC61" s="9">
        <v>5523904</v>
      </c>
    </row>
    <row r="62" spans="2:29" ht="11.45" customHeight="1" x14ac:dyDescent="0.25">
      <c r="B62" s="7" t="s">
        <v>46</v>
      </c>
      <c r="C62" s="10">
        <v>9350721</v>
      </c>
      <c r="D62" s="10">
        <v>9388222</v>
      </c>
      <c r="E62" s="10">
        <v>9364577</v>
      </c>
      <c r="F62" s="10">
        <v>9318890</v>
      </c>
      <c r="G62" s="10">
        <v>9263628</v>
      </c>
      <c r="H62" s="10">
        <v>9234760</v>
      </c>
      <c r="I62" s="10">
        <v>8836230</v>
      </c>
      <c r="J62" s="10">
        <v>8838481</v>
      </c>
      <c r="K62" s="10">
        <v>8704698</v>
      </c>
      <c r="L62" s="10">
        <v>8757628</v>
      </c>
      <c r="M62" s="10">
        <v>8873944</v>
      </c>
      <c r="N62" s="10">
        <v>8925768</v>
      </c>
      <c r="O62" s="10">
        <v>9038690</v>
      </c>
      <c r="P62" s="10">
        <v>9311575</v>
      </c>
      <c r="Q62" s="10">
        <v>9092566</v>
      </c>
      <c r="R62" s="10">
        <v>9097036</v>
      </c>
      <c r="S62" s="10">
        <v>9081465</v>
      </c>
      <c r="T62" s="10">
        <v>8975459</v>
      </c>
      <c r="U62" s="10">
        <v>8941593</v>
      </c>
      <c r="V62" s="10">
        <v>9043221</v>
      </c>
      <c r="W62" s="10">
        <v>9054958</v>
      </c>
      <c r="X62" s="10">
        <v>9271160</v>
      </c>
      <c r="Y62" s="10">
        <v>9407578</v>
      </c>
      <c r="Z62" s="10">
        <v>9558326</v>
      </c>
      <c r="AA62" s="10">
        <v>9542315</v>
      </c>
      <c r="AB62" s="10">
        <v>8744379</v>
      </c>
      <c r="AC62" s="10">
        <v>9088648</v>
      </c>
    </row>
    <row r="63" spans="2:29" ht="11.45" customHeight="1" x14ac:dyDescent="0.25">
      <c r="B63" s="7" t="s">
        <v>47</v>
      </c>
      <c r="C63" s="9">
        <v>3706831</v>
      </c>
      <c r="D63" s="9">
        <v>3725510</v>
      </c>
      <c r="E63" s="9">
        <v>3819311</v>
      </c>
      <c r="F63" s="9">
        <v>3908531</v>
      </c>
      <c r="G63" s="9">
        <v>3983185</v>
      </c>
      <c r="H63" s="9">
        <v>4038877</v>
      </c>
      <c r="I63" s="9">
        <v>4086550</v>
      </c>
      <c r="J63" s="9">
        <v>4072128</v>
      </c>
      <c r="K63" s="9">
        <v>4021640</v>
      </c>
      <c r="L63" s="9">
        <v>4001178</v>
      </c>
      <c r="M63" s="9">
        <v>4039378</v>
      </c>
      <c r="N63" s="9">
        <v>4142840</v>
      </c>
      <c r="O63" s="9">
        <v>4172813</v>
      </c>
      <c r="P63" s="9">
        <v>4216786</v>
      </c>
      <c r="Q63" s="9">
        <v>4047044</v>
      </c>
      <c r="R63" s="9">
        <v>3967990</v>
      </c>
      <c r="S63" s="9">
        <v>4003930</v>
      </c>
      <c r="T63" s="9">
        <v>3938409</v>
      </c>
      <c r="U63" s="9">
        <v>3946826</v>
      </c>
      <c r="V63" s="9">
        <v>3938742</v>
      </c>
      <c r="W63" s="9">
        <v>3977497</v>
      </c>
      <c r="X63" s="9">
        <v>4057307</v>
      </c>
      <c r="Y63" s="9">
        <v>4095180</v>
      </c>
      <c r="Z63" s="9">
        <v>4089619</v>
      </c>
      <c r="AA63" s="9">
        <v>4122911</v>
      </c>
      <c r="AB63" s="9">
        <v>3982709</v>
      </c>
      <c r="AC63" s="9">
        <v>4221210</v>
      </c>
    </row>
    <row r="64" spans="2:29" ht="11.45" customHeight="1" x14ac:dyDescent="0.25">
      <c r="B64" s="7" t="s">
        <v>48</v>
      </c>
      <c r="C64" s="10">
        <v>58168381</v>
      </c>
      <c r="D64" s="10">
        <v>57682821</v>
      </c>
      <c r="E64" s="10">
        <v>57301714</v>
      </c>
      <c r="F64" s="10">
        <v>57865881</v>
      </c>
      <c r="G64" s="10">
        <v>58306738</v>
      </c>
      <c r="H64" s="10">
        <v>58546226</v>
      </c>
      <c r="I64" s="10">
        <v>58097389</v>
      </c>
      <c r="J64" s="10">
        <v>57461348</v>
      </c>
      <c r="K64" s="10">
        <v>56634570</v>
      </c>
      <c r="L64" s="10">
        <v>56797160</v>
      </c>
      <c r="M64" s="10">
        <v>56304911</v>
      </c>
      <c r="N64" s="10">
        <v>57527471</v>
      </c>
      <c r="O64" s="10">
        <v>58562791</v>
      </c>
      <c r="P64" s="10">
        <v>59107021</v>
      </c>
      <c r="Q64" s="10">
        <v>57541115</v>
      </c>
      <c r="R64" s="10">
        <v>58581224</v>
      </c>
      <c r="S64" s="10">
        <v>59328001</v>
      </c>
      <c r="T64" s="10">
        <v>59143211</v>
      </c>
      <c r="U64" s="10">
        <v>59148407</v>
      </c>
      <c r="V64" s="10">
        <v>59858672</v>
      </c>
      <c r="W64" s="10">
        <v>60460401</v>
      </c>
      <c r="X64" s="10">
        <v>60978246</v>
      </c>
      <c r="Y64" s="10">
        <v>61483908</v>
      </c>
      <c r="Z64" s="10">
        <v>61964170</v>
      </c>
      <c r="AA64" s="10">
        <v>62141255</v>
      </c>
      <c r="AB64" s="10">
        <v>59065847</v>
      </c>
      <c r="AC64" s="10">
        <v>60455663</v>
      </c>
    </row>
    <row r="65" spans="2:29" ht="11.45" customHeight="1" x14ac:dyDescent="0.25">
      <c r="B65" s="7" t="s">
        <v>49</v>
      </c>
      <c r="C65" s="9">
        <v>1290790</v>
      </c>
      <c r="D65" s="9">
        <v>1259625</v>
      </c>
      <c r="E65" s="9">
        <v>1250485</v>
      </c>
      <c r="F65" s="9">
        <v>1251814</v>
      </c>
      <c r="G65" s="9">
        <v>1173911</v>
      </c>
      <c r="H65" s="9">
        <v>1157649</v>
      </c>
      <c r="I65" s="9">
        <v>1159834</v>
      </c>
      <c r="J65" s="9">
        <v>1160928</v>
      </c>
      <c r="K65" s="9">
        <v>1189177</v>
      </c>
      <c r="L65" s="9">
        <v>1189294</v>
      </c>
      <c r="M65" s="9">
        <v>1229727</v>
      </c>
      <c r="N65" s="9">
        <v>1285036</v>
      </c>
      <c r="O65" s="9">
        <v>1285825</v>
      </c>
      <c r="P65" s="9">
        <v>1263505</v>
      </c>
      <c r="Q65" s="9">
        <v>1056412</v>
      </c>
      <c r="R65" s="9">
        <v>1027524</v>
      </c>
      <c r="S65" s="9">
        <v>1120616</v>
      </c>
      <c r="T65" s="9">
        <v>1119155</v>
      </c>
      <c r="U65" s="9">
        <v>1121185</v>
      </c>
      <c r="V65" s="9">
        <v>1125886</v>
      </c>
      <c r="W65" s="9">
        <v>1153372</v>
      </c>
      <c r="X65" s="9">
        <v>1158943</v>
      </c>
      <c r="Y65" s="9">
        <v>1191062</v>
      </c>
      <c r="Z65" s="9">
        <v>1160590</v>
      </c>
      <c r="AA65" s="9">
        <v>1166480</v>
      </c>
      <c r="AB65" s="9">
        <v>1096645</v>
      </c>
      <c r="AC65" s="9">
        <v>1090255</v>
      </c>
    </row>
    <row r="66" spans="2:29" ht="11.45" customHeight="1" x14ac:dyDescent="0.25">
      <c r="B66" s="7" t="s">
        <v>50</v>
      </c>
      <c r="C66" s="10">
        <v>2938906</v>
      </c>
      <c r="D66" s="10">
        <v>2962348</v>
      </c>
      <c r="E66" s="10">
        <v>2983693</v>
      </c>
      <c r="F66" s="10">
        <v>3050290</v>
      </c>
      <c r="G66" s="10">
        <v>3209131</v>
      </c>
      <c r="H66" s="10">
        <v>3327033</v>
      </c>
      <c r="I66" s="10">
        <v>3379444</v>
      </c>
      <c r="J66" s="10">
        <v>3401973</v>
      </c>
      <c r="K66" s="10">
        <v>3409322</v>
      </c>
      <c r="L66" s="10">
        <v>3489830</v>
      </c>
      <c r="M66" s="10">
        <v>3653733</v>
      </c>
      <c r="N66" s="10">
        <v>3772139</v>
      </c>
      <c r="O66" s="10">
        <v>3871936</v>
      </c>
      <c r="P66" s="10">
        <v>3757778</v>
      </c>
      <c r="Q66" s="10">
        <v>3344235</v>
      </c>
      <c r="R66" s="10">
        <v>3203079</v>
      </c>
      <c r="S66" s="10">
        <v>3146289</v>
      </c>
      <c r="T66" s="10">
        <v>3122714</v>
      </c>
      <c r="U66" s="10">
        <v>3242657</v>
      </c>
      <c r="V66" s="10">
        <v>3350270</v>
      </c>
      <c r="W66" s="10">
        <v>3453925</v>
      </c>
      <c r="X66" s="10">
        <v>3633602</v>
      </c>
      <c r="Y66" s="10">
        <v>3796539</v>
      </c>
      <c r="Z66" s="10">
        <v>3942787</v>
      </c>
      <c r="AA66" s="10">
        <v>4068301</v>
      </c>
      <c r="AB66" s="10">
        <v>3688565</v>
      </c>
      <c r="AC66" s="10">
        <v>3960294</v>
      </c>
    </row>
    <row r="67" spans="2:29" ht="11.45" customHeight="1" x14ac:dyDescent="0.25">
      <c r="B67" s="7" t="s">
        <v>51</v>
      </c>
      <c r="C67" s="9">
        <v>8984630</v>
      </c>
      <c r="D67" s="9">
        <v>8930700</v>
      </c>
      <c r="E67" s="9">
        <v>8891189</v>
      </c>
      <c r="F67" s="9">
        <v>9272884</v>
      </c>
      <c r="G67" s="9">
        <v>9270340</v>
      </c>
      <c r="H67" s="9">
        <v>9299219</v>
      </c>
      <c r="I67" s="9">
        <v>9284608</v>
      </c>
      <c r="J67" s="9">
        <v>9465217</v>
      </c>
      <c r="K67" s="9">
        <v>9564337</v>
      </c>
      <c r="L67" s="9">
        <v>9735132</v>
      </c>
      <c r="M67" s="9">
        <v>10071111</v>
      </c>
      <c r="N67" s="9">
        <v>10190830</v>
      </c>
      <c r="O67" s="9">
        <v>10270706</v>
      </c>
      <c r="P67" s="9">
        <v>10336126</v>
      </c>
      <c r="Q67" s="9">
        <v>10148379</v>
      </c>
      <c r="R67" s="9">
        <v>9587642</v>
      </c>
      <c r="S67" s="9">
        <v>9268543</v>
      </c>
      <c r="T67" s="9">
        <v>9080870</v>
      </c>
      <c r="U67" s="9">
        <v>9058323</v>
      </c>
      <c r="V67" s="9">
        <v>9158616</v>
      </c>
      <c r="W67" s="9">
        <v>8823481</v>
      </c>
      <c r="X67" s="9">
        <v>9159918</v>
      </c>
      <c r="Y67" s="9">
        <v>9132782</v>
      </c>
      <c r="Z67" s="9">
        <v>9620558</v>
      </c>
      <c r="AA67" s="9">
        <v>9612781</v>
      </c>
      <c r="AB67" s="9">
        <v>8475969</v>
      </c>
      <c r="AC67" s="9">
        <v>9515148</v>
      </c>
    </row>
    <row r="68" spans="2:29" ht="11.45" customHeight="1" x14ac:dyDescent="0.25">
      <c r="B68" s="7" t="s">
        <v>52</v>
      </c>
      <c r="C68" s="10">
        <v>24056454</v>
      </c>
      <c r="D68" s="10">
        <v>24467619</v>
      </c>
      <c r="E68" s="10">
        <v>25423000</v>
      </c>
      <c r="F68" s="10">
        <v>26676910</v>
      </c>
      <c r="G68" s="10">
        <v>27985967</v>
      </c>
      <c r="H68" s="10">
        <v>29326206</v>
      </c>
      <c r="I68" s="10">
        <v>30469189</v>
      </c>
      <c r="J68" s="10">
        <v>31248173</v>
      </c>
      <c r="K68" s="10">
        <v>32072816</v>
      </c>
      <c r="L68" s="10">
        <v>32965055</v>
      </c>
      <c r="M68" s="10">
        <v>34029987</v>
      </c>
      <c r="N68" s="10">
        <v>35211548</v>
      </c>
      <c r="O68" s="10">
        <v>36095061</v>
      </c>
      <c r="P68" s="10">
        <v>36338856</v>
      </c>
      <c r="Q68" s="10">
        <v>34168083</v>
      </c>
      <c r="R68" s="10">
        <v>33392886</v>
      </c>
      <c r="S68" s="10">
        <v>32685721</v>
      </c>
      <c r="T68" s="10">
        <v>31111891</v>
      </c>
      <c r="U68" s="10">
        <v>30228796</v>
      </c>
      <c r="V68" s="10">
        <v>30543000</v>
      </c>
      <c r="W68" s="10">
        <v>31458249</v>
      </c>
      <c r="X68" s="10">
        <v>32261468</v>
      </c>
      <c r="Y68" s="10">
        <v>32952217</v>
      </c>
      <c r="Z68" s="10">
        <v>33765616</v>
      </c>
      <c r="AA68" s="10">
        <v>34348535</v>
      </c>
      <c r="AB68" s="10">
        <v>30576946</v>
      </c>
      <c r="AC68" s="10">
        <v>32787923</v>
      </c>
    </row>
    <row r="69" spans="2:29" ht="11.45" customHeight="1" x14ac:dyDescent="0.25">
      <c r="B69" s="7" t="s">
        <v>53</v>
      </c>
      <c r="C69" s="9">
        <v>37443135</v>
      </c>
      <c r="D69" s="9">
        <v>37569075</v>
      </c>
      <c r="E69" s="9">
        <v>37836247</v>
      </c>
      <c r="F69" s="9">
        <v>38282800</v>
      </c>
      <c r="G69" s="9">
        <v>39107296</v>
      </c>
      <c r="H69" s="9">
        <v>39617701</v>
      </c>
      <c r="I69" s="9">
        <v>39691245</v>
      </c>
      <c r="J69" s="9">
        <v>39012783</v>
      </c>
      <c r="K69" s="9">
        <v>39121543</v>
      </c>
      <c r="L69" s="9">
        <v>39800789</v>
      </c>
      <c r="M69" s="9">
        <v>40110465</v>
      </c>
      <c r="N69" s="9">
        <v>40142836</v>
      </c>
      <c r="O69" s="9">
        <v>41320197</v>
      </c>
      <c r="P69" s="9">
        <v>41711103</v>
      </c>
      <c r="Q69" s="9">
        <v>40922261</v>
      </c>
      <c r="R69" s="9">
        <v>41177446</v>
      </c>
      <c r="S69" s="9">
        <v>41649169</v>
      </c>
      <c r="T69" s="9">
        <v>41639912</v>
      </c>
      <c r="U69" s="9">
        <v>41306925</v>
      </c>
      <c r="V69" s="9">
        <v>41292763</v>
      </c>
      <c r="W69" s="9">
        <v>41400748</v>
      </c>
      <c r="X69" s="9">
        <v>41784943</v>
      </c>
      <c r="Y69" s="9">
        <v>41847290</v>
      </c>
      <c r="Z69" s="9">
        <v>42482169</v>
      </c>
      <c r="AA69" s="9">
        <v>43118594</v>
      </c>
      <c r="AB69" s="9">
        <v>39840947</v>
      </c>
      <c r="AC69" s="9">
        <v>43169828</v>
      </c>
    </row>
    <row r="70" spans="2:29" ht="11.45" customHeight="1" x14ac:dyDescent="0.25">
      <c r="B70" s="7" t="s">
        <v>54</v>
      </c>
      <c r="C70" s="10">
        <v>2994849</v>
      </c>
      <c r="D70" s="10">
        <v>2991927</v>
      </c>
      <c r="E70" s="10">
        <v>2992653</v>
      </c>
      <c r="F70" s="10">
        <v>2983495</v>
      </c>
      <c r="G70" s="10">
        <v>2985015</v>
      </c>
      <c r="H70" s="10">
        <v>2976888</v>
      </c>
      <c r="I70" s="10">
        <v>2956398</v>
      </c>
      <c r="J70" s="10">
        <v>2978169</v>
      </c>
      <c r="K70" s="10">
        <v>3050461</v>
      </c>
      <c r="L70" s="10">
        <v>3076415</v>
      </c>
      <c r="M70" s="10">
        <v>3104539</v>
      </c>
      <c r="N70" s="10">
        <v>3203550</v>
      </c>
      <c r="O70" s="10">
        <v>3305289</v>
      </c>
      <c r="P70" s="10">
        <v>3375520</v>
      </c>
      <c r="Q70" s="10">
        <v>3348213</v>
      </c>
      <c r="R70" s="10">
        <v>3243477</v>
      </c>
      <c r="S70" s="10">
        <v>3111101</v>
      </c>
      <c r="T70" s="10">
        <v>2973660</v>
      </c>
      <c r="U70" s="10">
        <v>2867716</v>
      </c>
      <c r="V70" s="10">
        <v>2915942</v>
      </c>
      <c r="W70" s="10">
        <v>2852730</v>
      </c>
      <c r="X70" s="10">
        <v>2871795</v>
      </c>
      <c r="Y70" s="10">
        <v>2924820</v>
      </c>
      <c r="Z70" s="10">
        <v>2979823</v>
      </c>
      <c r="AA70" s="10">
        <v>3247530</v>
      </c>
      <c r="AB70" s="10">
        <v>3182677</v>
      </c>
      <c r="AC70" s="10">
        <v>3212856</v>
      </c>
    </row>
    <row r="71" spans="2:29" ht="11.45" customHeight="1" x14ac:dyDescent="0.25">
      <c r="B71" s="7" t="s">
        <v>55</v>
      </c>
      <c r="C71" s="9">
        <v>39711156</v>
      </c>
      <c r="D71" s="9">
        <v>40148671</v>
      </c>
      <c r="E71" s="9">
        <v>40155761</v>
      </c>
      <c r="F71" s="9">
        <v>40891906</v>
      </c>
      <c r="G71" s="9">
        <v>41305385</v>
      </c>
      <c r="H71" s="9">
        <v>41686015</v>
      </c>
      <c r="I71" s="9">
        <v>42259453</v>
      </c>
      <c r="J71" s="9">
        <v>42618245</v>
      </c>
      <c r="K71" s="9">
        <v>42911627</v>
      </c>
      <c r="L71" s="9">
        <v>43132075</v>
      </c>
      <c r="M71" s="9">
        <v>43262191</v>
      </c>
      <c r="N71" s="9">
        <v>44151296</v>
      </c>
      <c r="O71" s="9">
        <v>44837910</v>
      </c>
      <c r="P71" s="9">
        <v>44665457</v>
      </c>
      <c r="Q71" s="9">
        <v>43104919</v>
      </c>
      <c r="R71" s="9">
        <v>42873727</v>
      </c>
      <c r="S71" s="9">
        <v>42874627</v>
      </c>
      <c r="T71" s="9">
        <v>41822830</v>
      </c>
      <c r="U71" s="9">
        <v>40742474</v>
      </c>
      <c r="V71" s="9">
        <v>40698994</v>
      </c>
      <c r="W71" s="9">
        <v>41025829</v>
      </c>
      <c r="X71" s="9">
        <v>41712758</v>
      </c>
      <c r="Y71" s="9">
        <v>42167316</v>
      </c>
      <c r="Z71" s="9">
        <v>42583840</v>
      </c>
      <c r="AA71" s="9">
        <v>42598804</v>
      </c>
      <c r="AB71" s="9">
        <v>37590976</v>
      </c>
      <c r="AC71" s="9">
        <v>41440389</v>
      </c>
    </row>
    <row r="72" spans="2:29" ht="11.45" customHeight="1" x14ac:dyDescent="0.25">
      <c r="B72" s="7" t="s">
        <v>56</v>
      </c>
      <c r="C72" s="10">
        <v>562158</v>
      </c>
      <c r="D72" s="10">
        <v>564833</v>
      </c>
      <c r="E72" s="10">
        <v>570606</v>
      </c>
      <c r="F72" s="10">
        <v>581451</v>
      </c>
      <c r="G72" s="10">
        <v>594419</v>
      </c>
      <c r="H72" s="10">
        <v>606351</v>
      </c>
      <c r="I72" s="10">
        <v>627349</v>
      </c>
      <c r="J72" s="10">
        <v>631389</v>
      </c>
      <c r="K72" s="10">
        <v>651665</v>
      </c>
      <c r="L72" s="10">
        <v>664283</v>
      </c>
      <c r="M72" s="10">
        <v>676963</v>
      </c>
      <c r="N72" s="10">
        <v>684138</v>
      </c>
      <c r="O72" s="10">
        <v>725794</v>
      </c>
      <c r="P72" s="10">
        <v>753643</v>
      </c>
      <c r="Q72" s="10">
        <v>745565</v>
      </c>
      <c r="R72" s="10">
        <v>749327</v>
      </c>
      <c r="S72" s="10">
        <v>752321</v>
      </c>
      <c r="T72" s="10">
        <v>724840</v>
      </c>
      <c r="U72" s="10">
        <v>671342</v>
      </c>
      <c r="V72" s="10">
        <v>659747</v>
      </c>
      <c r="W72" s="10">
        <v>673397</v>
      </c>
      <c r="X72" s="10">
        <v>710685</v>
      </c>
      <c r="Y72" s="10">
        <v>741587</v>
      </c>
      <c r="Z72" s="10">
        <v>779440</v>
      </c>
      <c r="AA72" s="10">
        <v>819554</v>
      </c>
      <c r="AB72" s="10">
        <v>777170</v>
      </c>
      <c r="AC72" s="10">
        <v>842875</v>
      </c>
    </row>
    <row r="73" spans="2:29" ht="11.45" customHeight="1" x14ac:dyDescent="0.25">
      <c r="B73" s="7" t="s">
        <v>57</v>
      </c>
      <c r="C73" s="9">
        <v>1985922</v>
      </c>
      <c r="D73" s="9">
        <v>1995183</v>
      </c>
      <c r="E73" s="9">
        <v>2079214</v>
      </c>
      <c r="F73" s="9">
        <v>2070219</v>
      </c>
      <c r="G73" s="9">
        <v>2034661</v>
      </c>
      <c r="H73" s="9">
        <v>1969402</v>
      </c>
      <c r="I73" s="9">
        <v>2009850</v>
      </c>
      <c r="J73" s="9">
        <v>2005440</v>
      </c>
      <c r="K73" s="9">
        <v>2011766</v>
      </c>
      <c r="L73" s="9">
        <v>1979501</v>
      </c>
      <c r="M73" s="9">
        <v>2041381</v>
      </c>
      <c r="N73" s="9">
        <v>2143518</v>
      </c>
      <c r="O73" s="9">
        <v>2182306</v>
      </c>
      <c r="P73" s="9">
        <v>2112513</v>
      </c>
      <c r="Q73" s="9">
        <v>1764264</v>
      </c>
      <c r="R73" s="9">
        <v>1632306</v>
      </c>
      <c r="S73" s="9">
        <v>1671254</v>
      </c>
      <c r="T73" s="9">
        <v>1680177</v>
      </c>
      <c r="U73" s="9">
        <v>1713053</v>
      </c>
      <c r="V73" s="9">
        <v>1699326</v>
      </c>
      <c r="W73" s="9">
        <v>1690648</v>
      </c>
      <c r="X73" s="9">
        <v>1686172</v>
      </c>
      <c r="Y73" s="9">
        <v>1671429</v>
      </c>
      <c r="Z73" s="9">
        <v>1716871</v>
      </c>
      <c r="AA73" s="9">
        <v>1751075</v>
      </c>
      <c r="AB73" s="9">
        <v>1644981</v>
      </c>
      <c r="AC73" s="9">
        <v>1651803</v>
      </c>
    </row>
    <row r="74" spans="2:29" ht="11.45" customHeight="1" x14ac:dyDescent="0.25">
      <c r="B74" s="7" t="s">
        <v>58</v>
      </c>
      <c r="C74" s="10">
        <v>2607136</v>
      </c>
      <c r="D74" s="10">
        <v>2627761</v>
      </c>
      <c r="E74" s="10">
        <v>2651707</v>
      </c>
      <c r="F74" s="10">
        <v>2701374</v>
      </c>
      <c r="G74" s="10">
        <v>2564765</v>
      </c>
      <c r="H74" s="10">
        <v>2625578</v>
      </c>
      <c r="I74" s="10">
        <v>2508212</v>
      </c>
      <c r="J74" s="10">
        <v>2557915</v>
      </c>
      <c r="K74" s="10">
        <v>2591160</v>
      </c>
      <c r="L74" s="10">
        <v>2693630</v>
      </c>
      <c r="M74" s="10">
        <v>2715952</v>
      </c>
      <c r="N74" s="10">
        <v>2694363</v>
      </c>
      <c r="O74" s="10">
        <v>2792975</v>
      </c>
      <c r="P74" s="10">
        <v>2804311</v>
      </c>
      <c r="Q74" s="10">
        <v>2496693</v>
      </c>
      <c r="R74" s="10">
        <v>2401763</v>
      </c>
      <c r="S74" s="10">
        <v>2383112</v>
      </c>
      <c r="T74" s="10">
        <v>2425306</v>
      </c>
      <c r="U74" s="10">
        <v>2436842</v>
      </c>
      <c r="V74" s="10">
        <v>2475161</v>
      </c>
      <c r="W74" s="10">
        <v>2545302</v>
      </c>
      <c r="X74" s="10">
        <v>2635787</v>
      </c>
      <c r="Y74" s="10">
        <v>2559135</v>
      </c>
      <c r="Z74" s="10">
        <v>2605497</v>
      </c>
      <c r="AA74" s="10">
        <v>2621643</v>
      </c>
      <c r="AB74" s="10">
        <v>2472351</v>
      </c>
      <c r="AC74" s="10">
        <v>2541613</v>
      </c>
    </row>
    <row r="75" spans="2:29" ht="11.45" customHeight="1" x14ac:dyDescent="0.25">
      <c r="B75" s="7" t="s">
        <v>59</v>
      </c>
      <c r="C75" s="9">
        <v>350544</v>
      </c>
      <c r="D75" s="9">
        <v>354526</v>
      </c>
      <c r="E75" s="9">
        <v>367848</v>
      </c>
      <c r="F75" s="9">
        <v>383538</v>
      </c>
      <c r="G75" s="9">
        <v>400932</v>
      </c>
      <c r="H75" s="9">
        <v>423638</v>
      </c>
      <c r="I75" s="9">
        <v>444537</v>
      </c>
      <c r="J75" s="9">
        <v>455394</v>
      </c>
      <c r="K75" s="9">
        <v>463931</v>
      </c>
      <c r="L75" s="9">
        <v>474752</v>
      </c>
      <c r="M75" s="9">
        <v>481751</v>
      </c>
      <c r="N75" s="9">
        <v>500338</v>
      </c>
      <c r="O75" s="9">
        <v>526874</v>
      </c>
      <c r="P75" s="9">
        <v>551943</v>
      </c>
      <c r="Q75" s="9">
        <v>535146</v>
      </c>
      <c r="R75" s="9">
        <v>546073</v>
      </c>
      <c r="S75" s="9">
        <v>561666</v>
      </c>
      <c r="T75" s="9">
        <v>573176</v>
      </c>
      <c r="U75" s="9">
        <v>580732</v>
      </c>
      <c r="V75" s="9">
        <v>597449</v>
      </c>
      <c r="W75" s="9">
        <v>615741</v>
      </c>
      <c r="X75" s="9">
        <v>633782</v>
      </c>
      <c r="Y75" s="9">
        <v>651779</v>
      </c>
      <c r="Z75" s="9">
        <v>670959</v>
      </c>
      <c r="AA75" s="9">
        <v>691880</v>
      </c>
      <c r="AB75" s="9">
        <v>664100</v>
      </c>
      <c r="AC75" s="9">
        <v>711893</v>
      </c>
    </row>
    <row r="76" spans="2:29" ht="11.45" customHeight="1" x14ac:dyDescent="0.25">
      <c r="B76" s="7" t="s">
        <v>60</v>
      </c>
      <c r="C76" s="10">
        <v>7625267</v>
      </c>
      <c r="D76" s="10">
        <v>7603959</v>
      </c>
      <c r="E76" s="10">
        <v>7715629</v>
      </c>
      <c r="F76" s="10">
        <v>7748562</v>
      </c>
      <c r="G76" s="10">
        <v>7930719</v>
      </c>
      <c r="H76" s="10">
        <v>7900305</v>
      </c>
      <c r="I76" s="10">
        <v>7775513</v>
      </c>
      <c r="J76" s="10">
        <v>7707939</v>
      </c>
      <c r="K76" s="10">
        <v>7743907</v>
      </c>
      <c r="L76" s="10">
        <v>7680647</v>
      </c>
      <c r="M76" s="10">
        <v>7525224</v>
      </c>
      <c r="N76" s="10">
        <v>7508804</v>
      </c>
      <c r="O76" s="10">
        <v>7356138</v>
      </c>
      <c r="P76" s="10">
        <v>7224387</v>
      </c>
      <c r="Q76" s="10">
        <v>6959855</v>
      </c>
      <c r="R76" s="10">
        <v>6936071</v>
      </c>
      <c r="S76" s="10">
        <v>6879959</v>
      </c>
      <c r="T76" s="10">
        <v>6883326</v>
      </c>
      <c r="U76" s="10">
        <v>6966856</v>
      </c>
      <c r="V76" s="10">
        <v>7338997</v>
      </c>
      <c r="W76" s="10">
        <v>7507100</v>
      </c>
      <c r="X76" s="10">
        <v>7820399</v>
      </c>
      <c r="Y76" s="10">
        <v>7892955</v>
      </c>
      <c r="Z76" s="10">
        <v>7963947</v>
      </c>
      <c r="AA76" s="10">
        <v>8006144</v>
      </c>
      <c r="AB76" s="10">
        <v>7651592</v>
      </c>
      <c r="AC76" s="10">
        <v>7908518</v>
      </c>
    </row>
    <row r="77" spans="2:29" ht="11.45" customHeight="1" x14ac:dyDescent="0.25">
      <c r="B77" s="7" t="s">
        <v>61</v>
      </c>
      <c r="C77" s="9">
        <v>294847</v>
      </c>
      <c r="D77" s="9">
        <v>304647</v>
      </c>
      <c r="E77" s="9">
        <v>307204</v>
      </c>
      <c r="F77" s="9">
        <v>308729</v>
      </c>
      <c r="G77" s="9">
        <v>311462</v>
      </c>
      <c r="H77" s="9">
        <v>328073</v>
      </c>
      <c r="I77" s="9">
        <v>327438</v>
      </c>
      <c r="J77" s="9">
        <v>329140</v>
      </c>
      <c r="K77" s="9">
        <v>329772</v>
      </c>
      <c r="L77" s="9">
        <v>318484</v>
      </c>
      <c r="M77" s="9">
        <v>321653</v>
      </c>
      <c r="N77" s="9">
        <v>328690</v>
      </c>
      <c r="O77" s="9">
        <v>339860</v>
      </c>
      <c r="P77" s="9">
        <v>349085</v>
      </c>
      <c r="Q77" s="9">
        <v>349558</v>
      </c>
      <c r="R77" s="9">
        <v>346131</v>
      </c>
      <c r="S77" s="9">
        <v>345137</v>
      </c>
      <c r="T77" s="9">
        <v>347947</v>
      </c>
      <c r="U77" s="9">
        <v>360027</v>
      </c>
      <c r="V77" s="9">
        <v>371309</v>
      </c>
      <c r="W77" s="9">
        <v>385408</v>
      </c>
      <c r="X77" s="9">
        <v>418840</v>
      </c>
      <c r="Y77" s="9">
        <v>435812</v>
      </c>
      <c r="Z77" s="9">
        <v>472268</v>
      </c>
      <c r="AA77" s="9">
        <v>516584</v>
      </c>
      <c r="AB77" s="9">
        <v>490415</v>
      </c>
      <c r="AC77" s="9">
        <v>505813</v>
      </c>
    </row>
    <row r="78" spans="2:29" ht="11.45" customHeight="1" x14ac:dyDescent="0.25">
      <c r="B78" s="7" t="s">
        <v>62</v>
      </c>
      <c r="C78" s="10">
        <v>10855737</v>
      </c>
      <c r="D78" s="10">
        <v>11196053</v>
      </c>
      <c r="E78" s="10">
        <v>11428754</v>
      </c>
      <c r="F78" s="10">
        <v>11670319</v>
      </c>
      <c r="G78" s="10">
        <v>11992987</v>
      </c>
      <c r="H78" s="10">
        <v>12103363</v>
      </c>
      <c r="I78" s="10">
        <v>12260221</v>
      </c>
      <c r="J78" s="10">
        <v>12197711</v>
      </c>
      <c r="K78" s="10">
        <v>12054997</v>
      </c>
      <c r="L78" s="10">
        <v>12092734</v>
      </c>
      <c r="M78" s="10">
        <v>12053974</v>
      </c>
      <c r="N78" s="10">
        <v>12283167</v>
      </c>
      <c r="O78" s="10">
        <v>12634571</v>
      </c>
      <c r="P78" s="10">
        <v>12834608</v>
      </c>
      <c r="Q78" s="10">
        <v>12646511</v>
      </c>
      <c r="R78" s="10">
        <v>12555250</v>
      </c>
      <c r="S78" s="10">
        <v>12661903</v>
      </c>
      <c r="T78" s="10">
        <v>12549475</v>
      </c>
      <c r="U78" s="10">
        <v>12439253</v>
      </c>
      <c r="V78" s="10">
        <v>12523791</v>
      </c>
      <c r="W78" s="10">
        <v>12623528</v>
      </c>
      <c r="X78" s="10">
        <v>12927763</v>
      </c>
      <c r="Y78" s="10">
        <v>13228217</v>
      </c>
      <c r="Z78" s="10">
        <v>13583155</v>
      </c>
      <c r="AA78" s="10">
        <v>13943543</v>
      </c>
      <c r="AB78" s="10">
        <v>13353961</v>
      </c>
      <c r="AC78" s="10">
        <v>13974568</v>
      </c>
    </row>
    <row r="79" spans="2:29" ht="11.45" customHeight="1" x14ac:dyDescent="0.25">
      <c r="B79" s="7" t="s">
        <v>63</v>
      </c>
      <c r="C79" s="9">
        <v>6362111</v>
      </c>
      <c r="D79" s="9">
        <v>6503774</v>
      </c>
      <c r="E79" s="9">
        <v>6581994</v>
      </c>
      <c r="F79" s="9">
        <v>6569488</v>
      </c>
      <c r="G79" s="9">
        <v>6682894</v>
      </c>
      <c r="H79" s="9">
        <v>6749594</v>
      </c>
      <c r="I79" s="9">
        <v>6746731</v>
      </c>
      <c r="J79" s="9">
        <v>6730279</v>
      </c>
      <c r="K79" s="9">
        <v>6741645</v>
      </c>
      <c r="L79" s="9">
        <v>6793307</v>
      </c>
      <c r="M79" s="9">
        <v>6779468</v>
      </c>
      <c r="N79" s="9">
        <v>6831827</v>
      </c>
      <c r="O79" s="9">
        <v>6915056</v>
      </c>
      <c r="P79" s="9">
        <v>7018097</v>
      </c>
      <c r="Q79" s="9">
        <v>6790828</v>
      </c>
      <c r="R79" s="9">
        <v>6814810</v>
      </c>
      <c r="S79" s="9">
        <v>6946302</v>
      </c>
      <c r="T79" s="9">
        <v>6916348</v>
      </c>
      <c r="U79" s="9">
        <v>6883846</v>
      </c>
      <c r="V79" s="9">
        <v>6916021</v>
      </c>
      <c r="W79" s="9">
        <v>6863767</v>
      </c>
      <c r="X79" s="9">
        <v>7011041</v>
      </c>
      <c r="Y79" s="9">
        <v>7080960</v>
      </c>
      <c r="Z79" s="9">
        <v>7225844</v>
      </c>
      <c r="AA79" s="9">
        <v>7344462</v>
      </c>
      <c r="AB79" s="9">
        <v>6696917</v>
      </c>
      <c r="AC79" s="9">
        <v>7028656</v>
      </c>
    </row>
    <row r="80" spans="2:29" ht="11.45" customHeight="1" x14ac:dyDescent="0.25">
      <c r="B80" s="7" t="s">
        <v>64</v>
      </c>
      <c r="C80" s="10">
        <v>30784730</v>
      </c>
      <c r="D80" s="10">
        <v>31156097</v>
      </c>
      <c r="E80" s="10">
        <v>31596516</v>
      </c>
      <c r="F80" s="10">
        <v>31964724</v>
      </c>
      <c r="G80" s="10">
        <v>31197575</v>
      </c>
      <c r="H80" s="10">
        <v>30219168</v>
      </c>
      <c r="I80" s="10">
        <v>29577575</v>
      </c>
      <c r="J80" s="10">
        <v>28612913</v>
      </c>
      <c r="K80" s="10">
        <v>28357454</v>
      </c>
      <c r="L80" s="10">
        <v>28683797</v>
      </c>
      <c r="M80" s="10">
        <v>29225184</v>
      </c>
      <c r="N80" s="10">
        <v>30176517</v>
      </c>
      <c r="O80" s="10">
        <v>31488117</v>
      </c>
      <c r="P80" s="10">
        <v>32558740</v>
      </c>
      <c r="Q80" s="10">
        <v>32431428</v>
      </c>
      <c r="R80" s="10">
        <v>31490671</v>
      </c>
      <c r="S80" s="10">
        <v>31588538</v>
      </c>
      <c r="T80" s="10">
        <v>31544036</v>
      </c>
      <c r="U80" s="10">
        <v>31465038</v>
      </c>
      <c r="V80" s="10">
        <v>32112035</v>
      </c>
      <c r="W80" s="10">
        <v>32722676</v>
      </c>
      <c r="X80" s="10">
        <v>33028202</v>
      </c>
      <c r="Y80" s="10">
        <v>33108980</v>
      </c>
      <c r="Z80" s="10">
        <v>32842692</v>
      </c>
      <c r="AA80" s="10">
        <v>33806733</v>
      </c>
      <c r="AB80" s="10">
        <v>33546957</v>
      </c>
      <c r="AC80" s="10">
        <v>35459696</v>
      </c>
    </row>
    <row r="81" spans="2:29" ht="11.45" customHeight="1" x14ac:dyDescent="0.25">
      <c r="B81" s="7" t="s">
        <v>65</v>
      </c>
      <c r="C81" s="9">
        <v>8594726</v>
      </c>
      <c r="D81" s="9">
        <v>8743595</v>
      </c>
      <c r="E81" s="9">
        <v>8948871</v>
      </c>
      <c r="F81" s="9">
        <v>9275077</v>
      </c>
      <c r="G81" s="9">
        <v>9427196</v>
      </c>
      <c r="H81" s="9">
        <v>9683202</v>
      </c>
      <c r="I81" s="9">
        <v>9767341</v>
      </c>
      <c r="J81" s="9">
        <v>9769342</v>
      </c>
      <c r="K81" s="9">
        <v>9639132</v>
      </c>
      <c r="L81" s="9">
        <v>9602129</v>
      </c>
      <c r="M81" s="9">
        <v>9568468</v>
      </c>
      <c r="N81" s="9">
        <v>9546496</v>
      </c>
      <c r="O81" s="9">
        <v>9634638</v>
      </c>
      <c r="P81" s="9">
        <v>9603284</v>
      </c>
      <c r="Q81" s="9">
        <v>9343718</v>
      </c>
      <c r="R81" s="9">
        <v>9224524</v>
      </c>
      <c r="S81" s="9">
        <v>8918626</v>
      </c>
      <c r="T81" s="9">
        <v>8453116</v>
      </c>
      <c r="U81" s="9">
        <v>8257205</v>
      </c>
      <c r="V81" s="9">
        <v>8421756</v>
      </c>
      <c r="W81" s="9">
        <v>8577921</v>
      </c>
      <c r="X81" s="9">
        <v>8757435</v>
      </c>
      <c r="Y81" s="9">
        <v>8993236</v>
      </c>
      <c r="Z81" s="9">
        <v>9261851</v>
      </c>
      <c r="AA81" s="9">
        <v>9362594</v>
      </c>
      <c r="AB81" s="9">
        <v>8594651</v>
      </c>
      <c r="AC81" s="9">
        <v>8980701</v>
      </c>
    </row>
    <row r="82" spans="2:29" ht="11.45" customHeight="1" x14ac:dyDescent="0.25">
      <c r="B82" s="7" t="s">
        <v>66</v>
      </c>
      <c r="C82" s="10">
        <v>21174583</v>
      </c>
      <c r="D82" s="10">
        <v>20916149</v>
      </c>
      <c r="E82" s="10">
        <v>21083271</v>
      </c>
      <c r="F82" s="10">
        <v>20432237</v>
      </c>
      <c r="G82" s="10">
        <v>20083160</v>
      </c>
      <c r="H82" s="10">
        <v>19959764</v>
      </c>
      <c r="I82" s="10">
        <v>19742440</v>
      </c>
      <c r="J82" s="10">
        <v>17876158</v>
      </c>
      <c r="K82" s="10">
        <v>17579561</v>
      </c>
      <c r="L82" s="10">
        <v>17332959</v>
      </c>
      <c r="M82" s="10">
        <v>17191595</v>
      </c>
      <c r="N82" s="10">
        <v>17173356</v>
      </c>
      <c r="O82" s="10">
        <v>17458094</v>
      </c>
      <c r="P82" s="10">
        <v>17176308</v>
      </c>
      <c r="Q82" s="10">
        <v>16370519</v>
      </c>
      <c r="R82" s="10">
        <v>16060021</v>
      </c>
      <c r="S82" s="10">
        <v>15760767</v>
      </c>
      <c r="T82" s="10">
        <v>15661331</v>
      </c>
      <c r="U82" s="10">
        <v>15480252</v>
      </c>
      <c r="V82" s="10">
        <v>15477810</v>
      </c>
      <c r="W82" s="10">
        <v>15224096</v>
      </c>
      <c r="X82" s="10">
        <v>15249386</v>
      </c>
      <c r="Y82" s="10">
        <v>15413569</v>
      </c>
      <c r="Z82" s="10">
        <v>15437386</v>
      </c>
      <c r="AA82" s="10">
        <v>15596019</v>
      </c>
      <c r="AB82" s="10">
        <v>14879402</v>
      </c>
      <c r="AC82" s="10">
        <v>15565325</v>
      </c>
    </row>
    <row r="83" spans="2:29" ht="11.45" customHeight="1" x14ac:dyDescent="0.25">
      <c r="B83" s="7" t="s">
        <v>67</v>
      </c>
      <c r="C83" s="9">
        <v>1619189</v>
      </c>
      <c r="D83" s="9">
        <v>1561899</v>
      </c>
      <c r="E83" s="9">
        <v>1522340</v>
      </c>
      <c r="F83" s="9">
        <v>1532456</v>
      </c>
      <c r="G83" s="9">
        <v>1560500</v>
      </c>
      <c r="H83" s="9">
        <v>1564272</v>
      </c>
      <c r="I83" s="9">
        <v>1560136</v>
      </c>
      <c r="J83" s="9">
        <v>1604302</v>
      </c>
      <c r="K83" s="9">
        <v>1601414</v>
      </c>
      <c r="L83" s="9">
        <v>1622557</v>
      </c>
      <c r="M83" s="9">
        <v>1577524</v>
      </c>
      <c r="N83" s="9">
        <v>1574799</v>
      </c>
      <c r="O83" s="9">
        <v>1615361</v>
      </c>
      <c r="P83" s="9">
        <v>1674345</v>
      </c>
      <c r="Q83" s="9">
        <v>1652349</v>
      </c>
      <c r="R83" s="9">
        <v>1618844</v>
      </c>
      <c r="S83" s="9">
        <v>1575597</v>
      </c>
      <c r="T83" s="9">
        <v>1543376</v>
      </c>
      <c r="U83" s="9">
        <v>1542634</v>
      </c>
      <c r="V83" s="9">
        <v>1567244</v>
      </c>
      <c r="W83" s="9">
        <v>1592998</v>
      </c>
      <c r="X83" s="9">
        <v>1588934</v>
      </c>
      <c r="Y83" s="9">
        <v>1604529</v>
      </c>
      <c r="Z83" s="9">
        <v>1636416</v>
      </c>
      <c r="AA83" s="9">
        <v>1674621</v>
      </c>
      <c r="AB83" s="9">
        <v>1591772</v>
      </c>
      <c r="AC83" s="9">
        <v>1676287</v>
      </c>
    </row>
    <row r="84" spans="2:29" ht="11.45" customHeight="1" x14ac:dyDescent="0.25">
      <c r="B84" s="7" t="s">
        <v>68</v>
      </c>
      <c r="C84" s="10">
        <v>3904725</v>
      </c>
      <c r="D84" s="10">
        <v>3914229</v>
      </c>
      <c r="E84" s="10">
        <v>3895901</v>
      </c>
      <c r="F84" s="10">
        <v>3860286</v>
      </c>
      <c r="G84" s="10">
        <v>3750882</v>
      </c>
      <c r="H84" s="10">
        <v>3676330</v>
      </c>
      <c r="I84" s="10">
        <v>3667216</v>
      </c>
      <c r="J84" s="10">
        <v>3575522</v>
      </c>
      <c r="K84" s="10">
        <v>3497782</v>
      </c>
      <c r="L84" s="10">
        <v>3581070</v>
      </c>
      <c r="M84" s="10">
        <v>3696301</v>
      </c>
      <c r="N84" s="10">
        <v>3783828</v>
      </c>
      <c r="O84" s="10">
        <v>3899391</v>
      </c>
      <c r="P84" s="10">
        <v>4029924</v>
      </c>
      <c r="Q84" s="10">
        <v>3922370</v>
      </c>
      <c r="R84" s="10">
        <v>3916851</v>
      </c>
      <c r="S84" s="10">
        <v>3959528</v>
      </c>
      <c r="T84" s="10">
        <v>3952764</v>
      </c>
      <c r="U84" s="10">
        <v>3883821</v>
      </c>
      <c r="V84" s="10">
        <v>3911884</v>
      </c>
      <c r="W84" s="10">
        <v>3976689</v>
      </c>
      <c r="X84" s="10">
        <v>4038652</v>
      </c>
      <c r="Y84" s="10">
        <v>4065534</v>
      </c>
      <c r="Z84" s="10">
        <v>4123329</v>
      </c>
      <c r="AA84" s="10">
        <v>4137228</v>
      </c>
      <c r="AB84" s="10">
        <v>3771291</v>
      </c>
      <c r="AC84" s="10">
        <v>3772064</v>
      </c>
    </row>
    <row r="85" spans="2:29" ht="11.45" customHeight="1" x14ac:dyDescent="0.25">
      <c r="B85" s="7" t="s">
        <v>69</v>
      </c>
      <c r="C85" s="9">
        <v>3566600</v>
      </c>
      <c r="D85" s="9">
        <v>3623800</v>
      </c>
      <c r="E85" s="9">
        <v>3737800</v>
      </c>
      <c r="F85" s="9">
        <v>3789700</v>
      </c>
      <c r="G85" s="9">
        <v>3867000</v>
      </c>
      <c r="H85" s="9">
        <v>3920500</v>
      </c>
      <c r="I85" s="9">
        <v>3946800</v>
      </c>
      <c r="J85" s="9">
        <v>3978100</v>
      </c>
      <c r="K85" s="9">
        <v>3973100</v>
      </c>
      <c r="L85" s="9">
        <v>3997100</v>
      </c>
      <c r="M85" s="9">
        <v>4032400</v>
      </c>
      <c r="N85" s="9">
        <v>4095200</v>
      </c>
      <c r="O85" s="9">
        <v>4176400</v>
      </c>
      <c r="P85" s="9">
        <v>4258700</v>
      </c>
      <c r="Q85" s="9">
        <v>4097300</v>
      </c>
      <c r="R85" s="9">
        <v>4081400</v>
      </c>
      <c r="S85" s="9">
        <v>4122300</v>
      </c>
      <c r="T85" s="9">
        <v>4116800</v>
      </c>
      <c r="U85" s="9">
        <v>4064400</v>
      </c>
      <c r="V85" s="9">
        <v>4031800</v>
      </c>
      <c r="W85" s="9">
        <v>4040500</v>
      </c>
      <c r="X85" s="9">
        <v>4062400</v>
      </c>
      <c r="Y85" s="9">
        <v>4070600</v>
      </c>
      <c r="Z85" s="9">
        <v>4171700</v>
      </c>
      <c r="AA85" s="9">
        <v>4205200</v>
      </c>
      <c r="AB85" s="9">
        <v>4086200</v>
      </c>
      <c r="AC85" s="9">
        <v>4174900</v>
      </c>
    </row>
    <row r="86" spans="2:29" ht="11.45" customHeight="1" x14ac:dyDescent="0.25">
      <c r="B86" s="7" t="s">
        <v>70</v>
      </c>
      <c r="C86" s="10">
        <v>6827490</v>
      </c>
      <c r="D86" s="10">
        <v>6825410</v>
      </c>
      <c r="E86" s="10">
        <v>6756940</v>
      </c>
      <c r="F86" s="10">
        <v>6866180</v>
      </c>
      <c r="G86" s="10">
        <v>7052700</v>
      </c>
      <c r="H86" s="10">
        <v>7142440</v>
      </c>
      <c r="I86" s="10">
        <v>7189450</v>
      </c>
      <c r="J86" s="10">
        <v>7090630</v>
      </c>
      <c r="K86" s="10">
        <v>6991600</v>
      </c>
      <c r="L86" s="10">
        <v>7055700</v>
      </c>
      <c r="M86" s="10">
        <v>7048850</v>
      </c>
      <c r="N86" s="10">
        <v>7175160</v>
      </c>
      <c r="O86" s="10">
        <v>7398490</v>
      </c>
      <c r="P86" s="10">
        <v>7500610</v>
      </c>
      <c r="Q86" s="10">
        <v>7279030</v>
      </c>
      <c r="R86" s="10">
        <v>7453130</v>
      </c>
      <c r="S86" s="10">
        <v>7629400</v>
      </c>
      <c r="T86" s="10">
        <v>7620570</v>
      </c>
      <c r="U86" s="10">
        <v>7652910</v>
      </c>
      <c r="V86" s="10">
        <v>7769280</v>
      </c>
      <c r="W86" s="10">
        <v>7894410</v>
      </c>
      <c r="X86" s="10">
        <v>8112150</v>
      </c>
      <c r="Y86" s="10">
        <v>8247070</v>
      </c>
      <c r="Z86" s="10">
        <v>8380670</v>
      </c>
      <c r="AA86" s="10">
        <v>8356430</v>
      </c>
      <c r="AB86" s="10">
        <v>8085970</v>
      </c>
      <c r="AC86" s="10">
        <v>8296400</v>
      </c>
    </row>
    <row r="87" spans="2:29" ht="11.45" customHeight="1" x14ac:dyDescent="0.25">
      <c r="B87" s="7" t="s">
        <v>71</v>
      </c>
      <c r="C87" s="9">
        <v>235261</v>
      </c>
      <c r="D87" s="9">
        <v>238315</v>
      </c>
      <c r="E87" s="9">
        <v>240916</v>
      </c>
      <c r="F87" s="9">
        <v>245150</v>
      </c>
      <c r="G87" s="9">
        <v>251424</v>
      </c>
      <c r="H87" s="9">
        <v>256541</v>
      </c>
      <c r="I87" s="9">
        <v>257164</v>
      </c>
      <c r="J87" s="9">
        <v>253741</v>
      </c>
      <c r="K87" s="9">
        <v>250851</v>
      </c>
      <c r="L87" s="9">
        <v>253197</v>
      </c>
      <c r="M87" s="9">
        <v>260959</v>
      </c>
      <c r="N87" s="9">
        <v>270496</v>
      </c>
      <c r="O87" s="9">
        <v>276745</v>
      </c>
      <c r="P87" s="9">
        <v>291399</v>
      </c>
      <c r="Q87" s="9">
        <v>252889</v>
      </c>
      <c r="R87" s="9">
        <v>248276</v>
      </c>
      <c r="S87" s="9">
        <v>252641</v>
      </c>
      <c r="T87" s="9">
        <v>254961</v>
      </c>
      <c r="U87" s="9">
        <v>261084</v>
      </c>
      <c r="V87" s="9">
        <v>265608</v>
      </c>
      <c r="W87" s="9">
        <v>272808</v>
      </c>
      <c r="X87" s="9">
        <v>286823</v>
      </c>
      <c r="Y87" s="9">
        <v>296442</v>
      </c>
      <c r="Z87" s="9">
        <v>303182</v>
      </c>
      <c r="AA87" s="9">
        <v>299582</v>
      </c>
      <c r="AB87" s="9">
        <v>282341</v>
      </c>
      <c r="AC87" s="9">
        <v>285506</v>
      </c>
    </row>
    <row r="88" spans="2:29" ht="11.45" customHeight="1" x14ac:dyDescent="0.25">
      <c r="B88" s="7" t="s">
        <v>73</v>
      </c>
      <c r="C88" s="9">
        <v>3123000</v>
      </c>
      <c r="D88" s="9">
        <v>3177000</v>
      </c>
      <c r="E88" s="9">
        <v>3261000</v>
      </c>
      <c r="F88" s="9">
        <v>3344000</v>
      </c>
      <c r="G88" s="9">
        <v>3372000</v>
      </c>
      <c r="H88" s="9">
        <v>3352000</v>
      </c>
      <c r="I88" s="9">
        <v>3299000</v>
      </c>
      <c r="J88" s="9">
        <v>3274000</v>
      </c>
      <c r="K88" s="9">
        <v>3201000</v>
      </c>
      <c r="L88" s="9">
        <v>3262000</v>
      </c>
      <c r="M88" s="9">
        <v>3313000</v>
      </c>
      <c r="N88" s="9">
        <v>3417000</v>
      </c>
      <c r="O88" s="9">
        <v>3581000</v>
      </c>
      <c r="P88" s="9">
        <v>3708000</v>
      </c>
      <c r="Q88" s="9">
        <v>3639000</v>
      </c>
      <c r="R88" s="9">
        <v>3649000</v>
      </c>
      <c r="S88" s="9">
        <v>3714000</v>
      </c>
      <c r="T88" s="9">
        <v>3782000</v>
      </c>
      <c r="U88" s="9">
        <v>3797000</v>
      </c>
      <c r="V88" s="9">
        <v>3844000</v>
      </c>
      <c r="W88" s="9">
        <v>3866000</v>
      </c>
      <c r="X88" s="9">
        <v>3885000</v>
      </c>
      <c r="Y88" s="9">
        <v>3900000</v>
      </c>
      <c r="Z88" s="9">
        <v>3963000</v>
      </c>
      <c r="AA88" s="9">
        <v>4023000</v>
      </c>
      <c r="AB88" s="9">
        <v>3936000</v>
      </c>
      <c r="AC88" s="9">
        <v>4026000</v>
      </c>
    </row>
    <row r="89" spans="2:29" ht="11.45" customHeight="1" x14ac:dyDescent="0.25">
      <c r="B89" s="7" t="s">
        <v>74</v>
      </c>
      <c r="C89" s="10">
        <v>6735840</v>
      </c>
      <c r="D89" s="10">
        <v>6625708</v>
      </c>
      <c r="E89" s="10">
        <v>6579331</v>
      </c>
      <c r="F89" s="10">
        <v>6698582</v>
      </c>
      <c r="G89" s="10">
        <v>6840202</v>
      </c>
      <c r="H89" s="10">
        <v>6888293</v>
      </c>
      <c r="I89" s="10">
        <v>6839768</v>
      </c>
      <c r="J89" s="10">
        <v>6799733</v>
      </c>
      <c r="K89" s="10">
        <v>6829976</v>
      </c>
      <c r="L89" s="10">
        <v>6973987</v>
      </c>
      <c r="M89" s="10">
        <v>7004352</v>
      </c>
      <c r="N89" s="10">
        <v>7111458</v>
      </c>
      <c r="O89" s="10">
        <v>7250022</v>
      </c>
      <c r="P89" s="10">
        <v>7381705</v>
      </c>
      <c r="Q89" s="10">
        <v>7377512</v>
      </c>
      <c r="R89" s="10">
        <v>7221331</v>
      </c>
      <c r="S89" s="10">
        <v>7394332</v>
      </c>
      <c r="T89" s="10">
        <v>7452555</v>
      </c>
      <c r="U89" s="10">
        <v>7448384</v>
      </c>
      <c r="V89" s="10">
        <v>7549158</v>
      </c>
      <c r="W89" s="10">
        <v>7724346</v>
      </c>
      <c r="X89" s="10">
        <v>7833706</v>
      </c>
      <c r="Y89" s="10">
        <v>7815687</v>
      </c>
      <c r="Z89" s="10">
        <v>7857372</v>
      </c>
      <c r="AA89" s="10">
        <v>7903188</v>
      </c>
      <c r="AB89" s="10">
        <v>7608207</v>
      </c>
      <c r="AC89" s="10">
        <v>7828655</v>
      </c>
    </row>
    <row r="90" spans="2:29" ht="11.45" customHeight="1" x14ac:dyDescent="0.25">
      <c r="B90" s="7" t="s">
        <v>75</v>
      </c>
      <c r="C90" s="9">
        <v>44547982</v>
      </c>
      <c r="D90" s="9">
        <v>45025049</v>
      </c>
      <c r="E90" s="9">
        <v>45224437</v>
      </c>
      <c r="F90" s="9">
        <v>46097514</v>
      </c>
      <c r="G90" s="9">
        <v>46515690</v>
      </c>
      <c r="H90" s="9">
        <v>46697399</v>
      </c>
      <c r="I90" s="9">
        <v>47074508</v>
      </c>
      <c r="J90" s="9">
        <v>46982889</v>
      </c>
      <c r="K90" s="9">
        <v>47113494</v>
      </c>
      <c r="L90" s="9">
        <v>47212419</v>
      </c>
      <c r="M90" s="9">
        <v>48249271</v>
      </c>
      <c r="N90" s="9">
        <v>48565806</v>
      </c>
      <c r="O90" s="9">
        <v>49025091</v>
      </c>
      <c r="P90" s="9">
        <v>48798582</v>
      </c>
      <c r="Q90" s="9">
        <v>47854656</v>
      </c>
      <c r="R90" s="9">
        <v>47643888</v>
      </c>
      <c r="S90" s="9">
        <v>48274745</v>
      </c>
      <c r="T90" s="9">
        <v>49233128</v>
      </c>
      <c r="U90" s="9">
        <v>50113903</v>
      </c>
      <c r="V90" s="9">
        <v>51506656</v>
      </c>
      <c r="W90" s="9">
        <v>51854295</v>
      </c>
      <c r="X90" s="9">
        <v>53094754</v>
      </c>
      <c r="Y90" s="9">
        <v>53567554</v>
      </c>
      <c r="Z90" s="9">
        <v>54028650</v>
      </c>
      <c r="AA90" s="9">
        <v>54749027</v>
      </c>
      <c r="AB90" s="9" t="s">
        <v>132</v>
      </c>
      <c r="AC90" s="9" t="s">
        <v>132</v>
      </c>
    </row>
    <row r="93" spans="2:29" ht="11.45" customHeight="1" x14ac:dyDescent="0.25">
      <c r="B93" s="5" t="s">
        <v>129</v>
      </c>
      <c r="C93" s="142" t="s">
        <v>101</v>
      </c>
      <c r="D93" s="142" t="s">
        <v>102</v>
      </c>
      <c r="E93" s="142" t="s">
        <v>103</v>
      </c>
      <c r="F93" s="142" t="s">
        <v>104</v>
      </c>
      <c r="G93" s="142" t="s">
        <v>105</v>
      </c>
      <c r="H93" s="142" t="s">
        <v>106</v>
      </c>
      <c r="I93" s="142" t="s">
        <v>107</v>
      </c>
      <c r="J93" s="142" t="s">
        <v>108</v>
      </c>
      <c r="K93" s="142" t="s">
        <v>109</v>
      </c>
      <c r="L93" s="142" t="s">
        <v>110</v>
      </c>
      <c r="M93" s="142" t="s">
        <v>111</v>
      </c>
      <c r="N93" s="142" t="s">
        <v>112</v>
      </c>
      <c r="O93" s="142" t="s">
        <v>113</v>
      </c>
      <c r="P93" s="142" t="s">
        <v>114</v>
      </c>
      <c r="Q93" s="142" t="s">
        <v>115</v>
      </c>
      <c r="R93" s="142" t="s">
        <v>116</v>
      </c>
      <c r="S93" s="142" t="s">
        <v>117</v>
      </c>
      <c r="T93" s="142" t="s">
        <v>118</v>
      </c>
      <c r="U93" s="142" t="s">
        <v>119</v>
      </c>
      <c r="V93" s="142" t="s">
        <v>120</v>
      </c>
      <c r="W93" s="142" t="s">
        <v>121</v>
      </c>
      <c r="X93" s="142" t="s">
        <v>122</v>
      </c>
      <c r="Y93" s="142" t="s">
        <v>123</v>
      </c>
      <c r="Z93" s="142" t="s">
        <v>124</v>
      </c>
      <c r="AA93" s="142" t="s">
        <v>125</v>
      </c>
      <c r="AB93" s="142" t="s">
        <v>196</v>
      </c>
      <c r="AC93" s="142" t="s">
        <v>200</v>
      </c>
    </row>
    <row r="94" spans="2:29" ht="11.45" customHeight="1" x14ac:dyDescent="0.25">
      <c r="B94" s="6" t="s">
        <v>130</v>
      </c>
      <c r="C94" s="8" t="s">
        <v>131</v>
      </c>
      <c r="D94" s="8" t="s">
        <v>131</v>
      </c>
      <c r="E94" s="8" t="s">
        <v>131</v>
      </c>
      <c r="F94" s="8" t="s">
        <v>131</v>
      </c>
      <c r="G94" s="8" t="s">
        <v>131</v>
      </c>
      <c r="H94" s="8" t="s">
        <v>131</v>
      </c>
      <c r="I94" s="8" t="s">
        <v>131</v>
      </c>
      <c r="J94" s="8" t="s">
        <v>131</v>
      </c>
      <c r="K94" s="8" t="s">
        <v>131</v>
      </c>
      <c r="L94" s="8" t="s">
        <v>131</v>
      </c>
      <c r="M94" s="8" t="s">
        <v>131</v>
      </c>
      <c r="N94" s="8" t="s">
        <v>131</v>
      </c>
      <c r="O94" s="8" t="s">
        <v>131</v>
      </c>
      <c r="P94" s="8" t="s">
        <v>131</v>
      </c>
      <c r="Q94" s="8" t="s">
        <v>131</v>
      </c>
      <c r="R94" s="8" t="s">
        <v>131</v>
      </c>
      <c r="S94" s="8" t="s">
        <v>131</v>
      </c>
      <c r="T94" s="8" t="s">
        <v>131</v>
      </c>
      <c r="U94" s="8" t="s">
        <v>131</v>
      </c>
      <c r="V94" s="8" t="s">
        <v>131</v>
      </c>
      <c r="W94" s="8" t="s">
        <v>131</v>
      </c>
      <c r="X94" s="8" t="s">
        <v>131</v>
      </c>
      <c r="Y94" s="8" t="s">
        <v>131</v>
      </c>
      <c r="Z94" s="8" t="s">
        <v>131</v>
      </c>
      <c r="AA94" s="8" t="s">
        <v>131</v>
      </c>
      <c r="AB94" s="8" t="s">
        <v>131</v>
      </c>
      <c r="AC94" s="8" t="s">
        <v>131</v>
      </c>
    </row>
    <row r="95" spans="2:29" ht="11.45" customHeight="1" x14ac:dyDescent="0.25">
      <c r="B95" s="7" t="s">
        <v>42</v>
      </c>
      <c r="C95" s="10">
        <f>C12/C58*1000</f>
        <v>30.360459757132119</v>
      </c>
      <c r="D95" s="65">
        <f t="shared" ref="D95:AC95" si="0">D12/D58*1000</f>
        <v>31.438192200915413</v>
      </c>
      <c r="E95" s="65">
        <f t="shared" si="0"/>
        <v>31.921568927907401</v>
      </c>
      <c r="F95" s="65">
        <f t="shared" si="0"/>
        <v>31.883856019365837</v>
      </c>
      <c r="G95" s="65">
        <f t="shared" si="0"/>
        <v>31.876719974098098</v>
      </c>
      <c r="H95" s="65">
        <f t="shared" si="0"/>
        <v>32.52339933511832</v>
      </c>
      <c r="I95" s="65">
        <f t="shared" si="0"/>
        <v>33.086197466114285</v>
      </c>
      <c r="J95" s="65">
        <f t="shared" si="0"/>
        <v>34.581768149890166</v>
      </c>
      <c r="K95" s="65">
        <f t="shared" si="0"/>
        <v>35.772094521723474</v>
      </c>
      <c r="L95" s="65">
        <f t="shared" si="0"/>
        <v>35.754626064347931</v>
      </c>
      <c r="M95" s="65">
        <f t="shared" si="0"/>
        <v>33.979664567099839</v>
      </c>
      <c r="N95" s="65">
        <f t="shared" si="0"/>
        <v>34.120106254865128</v>
      </c>
      <c r="O95" s="65">
        <f t="shared" si="0"/>
        <v>34.076119714487859</v>
      </c>
      <c r="P95" s="65">
        <f t="shared" si="0"/>
        <v>33.546705159721299</v>
      </c>
      <c r="Q95" s="65">
        <f t="shared" si="0"/>
        <v>34.673178713496249</v>
      </c>
      <c r="R95" s="65">
        <f t="shared" si="0"/>
        <v>35.486618250418211</v>
      </c>
      <c r="S95" s="65">
        <f t="shared" si="0"/>
        <v>36.26297703322421</v>
      </c>
      <c r="T95" s="65">
        <f t="shared" si="0"/>
        <v>37.415118415916723</v>
      </c>
      <c r="U95" s="65">
        <f t="shared" si="0"/>
        <v>38.858164853672747</v>
      </c>
      <c r="V95" s="65">
        <f t="shared" si="0"/>
        <v>39.321685044022033</v>
      </c>
      <c r="W95" s="65">
        <f t="shared" si="0"/>
        <v>39.701323834538897</v>
      </c>
      <c r="X95" s="65">
        <f t="shared" si="0"/>
        <v>36.966225456172289</v>
      </c>
      <c r="Y95" s="65">
        <f t="shared" si="0"/>
        <v>38.887906555671513</v>
      </c>
      <c r="Z95" s="65">
        <f t="shared" si="0"/>
        <v>39.873154868521858</v>
      </c>
      <c r="AA95" s="65">
        <f t="shared" si="0"/>
        <v>39.712940521274177</v>
      </c>
      <c r="AB95" s="65">
        <f t="shared" si="0"/>
        <v>43.043970324365631</v>
      </c>
      <c r="AC95" s="65">
        <f t="shared" si="0"/>
        <v>41.321095260084519</v>
      </c>
    </row>
    <row r="96" spans="2:29" ht="11.45" customHeight="1" x14ac:dyDescent="0.25">
      <c r="B96" s="7" t="s">
        <v>43</v>
      </c>
      <c r="C96" s="65">
        <f t="shared" ref="C96:C113" si="1">C13/C59*1000</f>
        <v>37.45487908373449</v>
      </c>
      <c r="D96" s="65">
        <f t="shared" ref="D96:AC96" si="2">D13/D59*1000</f>
        <v>38.742648906970757</v>
      </c>
      <c r="E96" s="65">
        <f t="shared" si="2"/>
        <v>39.34639553217982</v>
      </c>
      <c r="F96" s="65">
        <f t="shared" si="2"/>
        <v>39.017562210760239</v>
      </c>
      <c r="G96" s="65">
        <f t="shared" si="2"/>
        <v>38.67202440245326</v>
      </c>
      <c r="H96" s="65">
        <f t="shared" si="2"/>
        <v>39.077156404874117</v>
      </c>
      <c r="I96" s="65">
        <f t="shared" si="2"/>
        <v>39.463810030238044</v>
      </c>
      <c r="J96" s="65">
        <f t="shared" si="2"/>
        <v>40.770557021275998</v>
      </c>
      <c r="K96" s="65">
        <f t="shared" si="2"/>
        <v>42.040299625298964</v>
      </c>
      <c r="L96" s="65">
        <f t="shared" si="2"/>
        <v>41.880150766622151</v>
      </c>
      <c r="M96" s="65">
        <f t="shared" si="2"/>
        <v>39.71263548938925</v>
      </c>
      <c r="N96" s="65">
        <f t="shared" si="2"/>
        <v>39.851800257014197</v>
      </c>
      <c r="O96" s="65">
        <f t="shared" si="2"/>
        <v>39.764541303607345</v>
      </c>
      <c r="P96" s="65">
        <f t="shared" si="2"/>
        <v>39.192074903552395</v>
      </c>
      <c r="Q96" s="65">
        <f t="shared" si="2"/>
        <v>40.55459663978813</v>
      </c>
      <c r="R96" s="65">
        <f t="shared" si="2"/>
        <v>41.287412125249318</v>
      </c>
      <c r="S96" s="65">
        <f t="shared" si="2"/>
        <v>42.059867605359628</v>
      </c>
      <c r="T96" s="65">
        <f t="shared" si="2"/>
        <v>43.458620547769279</v>
      </c>
      <c r="U96" s="65">
        <f t="shared" si="2"/>
        <v>45.157412880355338</v>
      </c>
      <c r="V96" s="65">
        <f t="shared" si="2"/>
        <v>45.687787876024366</v>
      </c>
      <c r="W96" s="65">
        <f t="shared" si="2"/>
        <v>46.019189051728944</v>
      </c>
      <c r="X96" s="65">
        <f t="shared" si="2"/>
        <v>42.650993708916246</v>
      </c>
      <c r="Y96" s="65">
        <f t="shared" si="2"/>
        <v>44.869829777085997</v>
      </c>
      <c r="Z96" s="65">
        <f t="shared" si="2"/>
        <v>45.87791343944847</v>
      </c>
      <c r="AA96" s="65">
        <f t="shared" si="2"/>
        <v>45.696769051512206</v>
      </c>
      <c r="AB96" s="65">
        <f t="shared" si="2"/>
        <v>50.124350169466894</v>
      </c>
      <c r="AC96" s="65">
        <f t="shared" si="2"/>
        <v>47.866889372066979</v>
      </c>
    </row>
    <row r="97" spans="1:29" ht="11.45" customHeight="1" x14ac:dyDescent="0.25">
      <c r="B97" s="7" t="s">
        <v>44</v>
      </c>
      <c r="C97" s="65">
        <f t="shared" si="1"/>
        <v>50.948176359689292</v>
      </c>
      <c r="D97" s="65">
        <f t="shared" ref="D97:AC97" si="3">D14/D60*1000</f>
        <v>52.762510677055914</v>
      </c>
      <c r="E97" s="65">
        <f t="shared" si="3"/>
        <v>52.957949344188734</v>
      </c>
      <c r="F97" s="65">
        <f t="shared" si="3"/>
        <v>53.151514289272178</v>
      </c>
      <c r="G97" s="65">
        <f t="shared" si="3"/>
        <v>52.97278509194166</v>
      </c>
      <c r="H97" s="65">
        <f t="shared" si="3"/>
        <v>53.113240699553728</v>
      </c>
      <c r="I97" s="65">
        <f t="shared" si="3"/>
        <v>53.943849973108001</v>
      </c>
      <c r="J97" s="65">
        <f t="shared" si="3"/>
        <v>54.710729220814251</v>
      </c>
      <c r="K97" s="65">
        <f t="shared" si="3"/>
        <v>56.641489431590848</v>
      </c>
      <c r="L97" s="65">
        <f t="shared" si="3"/>
        <v>56.900387870107984</v>
      </c>
      <c r="M97" s="65">
        <f t="shared" si="3"/>
        <v>55.41419876539053</v>
      </c>
      <c r="N97" s="65">
        <f t="shared" si="3"/>
        <v>55.799135313908501</v>
      </c>
      <c r="O97" s="65">
        <f t="shared" si="3"/>
        <v>56.050674312565384</v>
      </c>
      <c r="P97" s="65">
        <f t="shared" si="3"/>
        <v>55.571192977150581</v>
      </c>
      <c r="Q97" s="65">
        <f t="shared" si="3"/>
        <v>56.427629319434395</v>
      </c>
      <c r="R97" s="65">
        <f t="shared" si="3"/>
        <v>56.587829959357862</v>
      </c>
      <c r="S97" s="65">
        <f t="shared" si="3"/>
        <v>56.175668542309971</v>
      </c>
      <c r="T97" s="65">
        <f t="shared" si="3"/>
        <v>56.604354914704928</v>
      </c>
      <c r="U97" s="65">
        <f t="shared" si="3"/>
        <v>57.581196994058502</v>
      </c>
      <c r="V97" s="65">
        <f t="shared" si="3"/>
        <v>58.607990654295769</v>
      </c>
      <c r="W97" s="65">
        <f t="shared" si="3"/>
        <v>59.857854109847338</v>
      </c>
      <c r="X97" s="65">
        <f t="shared" si="3"/>
        <v>56.629467787600596</v>
      </c>
      <c r="Y97" s="65">
        <f t="shared" si="3"/>
        <v>58.892094662812987</v>
      </c>
      <c r="Z97" s="65">
        <f t="shared" si="3"/>
        <v>60.40162140106758</v>
      </c>
      <c r="AA97" s="65">
        <f t="shared" si="3"/>
        <v>60.527656204054878</v>
      </c>
      <c r="AB97" s="65">
        <f t="shared" si="3"/>
        <v>66.559576532118612</v>
      </c>
      <c r="AC97" s="65">
        <f t="shared" si="3"/>
        <v>62.146462426236063</v>
      </c>
    </row>
    <row r="98" spans="1:29" ht="11.45" customHeight="1" x14ac:dyDescent="0.25">
      <c r="B98" s="7" t="s">
        <v>45</v>
      </c>
      <c r="C98" s="65">
        <f t="shared" si="1"/>
        <v>4.7095209503838262</v>
      </c>
      <c r="D98" s="65">
        <f t="shared" ref="D98:AC98" si="4">D15/D61*1000</f>
        <v>4.7718278419942743</v>
      </c>
      <c r="E98" s="65">
        <f t="shared" si="4"/>
        <v>5.1275851863741924</v>
      </c>
      <c r="F98" s="65">
        <f t="shared" si="4"/>
        <v>5.7666879529227701</v>
      </c>
      <c r="G98" s="65">
        <f t="shared" si="4"/>
        <v>6.2040370413226391</v>
      </c>
      <c r="H98" s="65">
        <f t="shared" si="4"/>
        <v>6.7840492668135992</v>
      </c>
      <c r="I98" s="65">
        <f t="shared" si="4"/>
        <v>7.2258105337611056</v>
      </c>
      <c r="J98" s="65">
        <f t="shared" si="4"/>
        <v>7.7271059641135249</v>
      </c>
      <c r="K98" s="65">
        <f t="shared" si="4"/>
        <v>8.0490572312927728</v>
      </c>
      <c r="L98" s="65">
        <f t="shared" si="4"/>
        <v>8.2122525563394291</v>
      </c>
      <c r="M98" s="65">
        <f t="shared" si="4"/>
        <v>7.9518344117733806</v>
      </c>
      <c r="N98" s="65">
        <f t="shared" si="4"/>
        <v>7.8571004161725675</v>
      </c>
      <c r="O98" s="65">
        <f t="shared" si="4"/>
        <v>7.7580481646767394</v>
      </c>
      <c r="P98" s="65">
        <f t="shared" si="4"/>
        <v>7.4231217637833504</v>
      </c>
      <c r="Q98" s="65">
        <f t="shared" si="4"/>
        <v>7.6415580375803174</v>
      </c>
      <c r="R98" s="65">
        <f t="shared" si="4"/>
        <v>8.0333309997022511</v>
      </c>
      <c r="S98" s="65">
        <f t="shared" si="4"/>
        <v>8.4623225745197796</v>
      </c>
      <c r="T98" s="65">
        <f t="shared" si="4"/>
        <v>8.8984353308484501</v>
      </c>
      <c r="U98" s="65">
        <f t="shared" si="4"/>
        <v>9.2272106479445668</v>
      </c>
      <c r="V98" s="65">
        <f t="shared" si="4"/>
        <v>9.4806603922296535</v>
      </c>
      <c r="W98" s="65">
        <f t="shared" si="4"/>
        <v>9.7706557927557185</v>
      </c>
      <c r="X98" s="65">
        <f t="shared" si="4"/>
        <v>9.4318872558492526</v>
      </c>
      <c r="Y98" s="65">
        <f t="shared" si="4"/>
        <v>10.0267561530521</v>
      </c>
      <c r="Z98" s="65">
        <f t="shared" si="4"/>
        <v>10.582380759408171</v>
      </c>
      <c r="AA98" s="65">
        <f t="shared" si="4"/>
        <v>10.840217091794845</v>
      </c>
      <c r="AB98" s="65">
        <f t="shared" si="4"/>
        <v>11.613084624054162</v>
      </c>
      <c r="AC98" s="65">
        <f t="shared" si="4"/>
        <v>11.817240125824055</v>
      </c>
    </row>
    <row r="99" spans="1:29" ht="11.45" customHeight="1" x14ac:dyDescent="0.25">
      <c r="B99" s="7" t="s">
        <v>46</v>
      </c>
      <c r="C99" s="65">
        <f t="shared" si="1"/>
        <v>12.706667218495772</v>
      </c>
      <c r="D99" s="65">
        <f t="shared" ref="D99:AC99" si="5">D16/D62*1000</f>
        <v>13.197866433069009</v>
      </c>
      <c r="E99" s="65">
        <f t="shared" si="5"/>
        <v>13.619921113361555</v>
      </c>
      <c r="F99" s="65">
        <f t="shared" si="5"/>
        <v>13.954666274631421</v>
      </c>
      <c r="G99" s="65">
        <f t="shared" si="5"/>
        <v>14.4125929927238</v>
      </c>
      <c r="H99" s="65">
        <f t="shared" si="5"/>
        <v>15.147128891276006</v>
      </c>
      <c r="I99" s="65">
        <f t="shared" si="5"/>
        <v>16.864069857846616</v>
      </c>
      <c r="J99" s="65">
        <f t="shared" si="5"/>
        <v>18.060116891126427</v>
      </c>
      <c r="K99" s="65">
        <f t="shared" si="5"/>
        <v>19.290870286367202</v>
      </c>
      <c r="L99" s="65">
        <f t="shared" si="5"/>
        <v>19.84391207299511</v>
      </c>
      <c r="M99" s="65">
        <f t="shared" si="5"/>
        <v>18.518924617960174</v>
      </c>
      <c r="N99" s="65">
        <f t="shared" si="5"/>
        <v>19.021242765888605</v>
      </c>
      <c r="O99" s="65">
        <f t="shared" si="5"/>
        <v>19.115933835544752</v>
      </c>
      <c r="P99" s="65">
        <f t="shared" si="5"/>
        <v>18.40319172642652</v>
      </c>
      <c r="Q99" s="65">
        <f t="shared" si="5"/>
        <v>18.844262444726827</v>
      </c>
      <c r="R99" s="65">
        <f t="shared" si="5"/>
        <v>19.368770223620089</v>
      </c>
      <c r="S99" s="65">
        <f t="shared" si="5"/>
        <v>20.245951506722758</v>
      </c>
      <c r="T99" s="65">
        <f t="shared" si="5"/>
        <v>21.006669408216339</v>
      </c>
      <c r="U99" s="65">
        <f t="shared" si="5"/>
        <v>22.184078385137862</v>
      </c>
      <c r="V99" s="65">
        <f t="shared" si="5"/>
        <v>22.586697814860436</v>
      </c>
      <c r="W99" s="65">
        <f t="shared" si="5"/>
        <v>23.369385037456826</v>
      </c>
      <c r="X99" s="65">
        <f t="shared" si="5"/>
        <v>21.671613908076228</v>
      </c>
      <c r="Y99" s="65">
        <f t="shared" si="5"/>
        <v>22.196563238699696</v>
      </c>
      <c r="Z99" s="65">
        <f t="shared" si="5"/>
        <v>22.480819340122945</v>
      </c>
      <c r="AA99" s="65">
        <f t="shared" si="5"/>
        <v>22.644850856422156</v>
      </c>
      <c r="AB99" s="65">
        <f t="shared" si="5"/>
        <v>24.86279471646872</v>
      </c>
      <c r="AC99" s="65">
        <f t="shared" si="5"/>
        <v>24.568351640420008</v>
      </c>
    </row>
    <row r="100" spans="1:29" ht="11.45" customHeight="1" x14ac:dyDescent="0.25">
      <c r="B100" s="7" t="s">
        <v>47</v>
      </c>
      <c r="C100" s="65">
        <f t="shared" si="1"/>
        <v>57.475644290230662</v>
      </c>
      <c r="D100" s="65">
        <f t="shared" ref="D100:AC100" si="6">D17/D63*1000</f>
        <v>59.833955619499079</v>
      </c>
      <c r="E100" s="65">
        <f t="shared" si="6"/>
        <v>58.940421452979344</v>
      </c>
      <c r="F100" s="65">
        <f t="shared" si="6"/>
        <v>57.772139967675834</v>
      </c>
      <c r="G100" s="65">
        <f t="shared" si="6"/>
        <v>56.944405042698243</v>
      </c>
      <c r="H100" s="65">
        <f t="shared" si="6"/>
        <v>57.331753356192827</v>
      </c>
      <c r="I100" s="65">
        <f t="shared" si="6"/>
        <v>57.598365369321307</v>
      </c>
      <c r="J100" s="65">
        <f t="shared" si="6"/>
        <v>59.967245626856517</v>
      </c>
      <c r="K100" s="65">
        <f t="shared" si="6"/>
        <v>61.087342477198355</v>
      </c>
      <c r="L100" s="65">
        <f t="shared" si="6"/>
        <v>61.509435471253717</v>
      </c>
      <c r="M100" s="65">
        <f t="shared" si="6"/>
        <v>58.153384011102695</v>
      </c>
      <c r="N100" s="65">
        <f t="shared" si="6"/>
        <v>57.560345077289973</v>
      </c>
      <c r="O100" s="65">
        <f t="shared" si="6"/>
        <v>57.978251122204611</v>
      </c>
      <c r="P100" s="65">
        <f t="shared" si="6"/>
        <v>57.372510722621449</v>
      </c>
      <c r="Q100" s="65">
        <f t="shared" si="6"/>
        <v>60.639765715420928</v>
      </c>
      <c r="R100" s="65">
        <f t="shared" si="6"/>
        <v>62.547713073873673</v>
      </c>
      <c r="S100" s="65">
        <f t="shared" si="6"/>
        <v>63.197508447949886</v>
      </c>
      <c r="T100" s="65">
        <f t="shared" si="6"/>
        <v>66.163849412288059</v>
      </c>
      <c r="U100" s="65">
        <f t="shared" si="6"/>
        <v>68.143414480395137</v>
      </c>
      <c r="V100" s="65">
        <f t="shared" si="6"/>
        <v>69.349299852592523</v>
      </c>
      <c r="W100" s="65">
        <f t="shared" si="6"/>
        <v>69.828713887150627</v>
      </c>
      <c r="X100" s="65">
        <f t="shared" si="6"/>
        <v>66.833813660144529</v>
      </c>
      <c r="Y100" s="65">
        <f t="shared" si="6"/>
        <v>70.713985710029831</v>
      </c>
      <c r="Z100" s="65">
        <f t="shared" si="6"/>
        <v>71.780623084937758</v>
      </c>
      <c r="AA100" s="65">
        <f t="shared" si="6"/>
        <v>72.228505538926257</v>
      </c>
      <c r="AB100" s="65">
        <f t="shared" si="6"/>
        <v>77.629171501106413</v>
      </c>
      <c r="AC100" s="65">
        <f t="shared" si="6"/>
        <v>75.551559860798207</v>
      </c>
    </row>
    <row r="101" spans="1:29" ht="11.45" customHeight="1" x14ac:dyDescent="0.25">
      <c r="B101" s="7" t="s">
        <v>48</v>
      </c>
      <c r="C101" s="65">
        <f t="shared" si="1"/>
        <v>41.900707190045388</v>
      </c>
      <c r="D101" s="65">
        <f t="shared" ref="D101:AC101" si="7">D18/D64*1000</f>
        <v>43.564766015864585</v>
      </c>
      <c r="E101" s="65">
        <f t="shared" si="7"/>
        <v>44.714721796978012</v>
      </c>
      <c r="F101" s="65">
        <f t="shared" si="7"/>
        <v>44.30555891821642</v>
      </c>
      <c r="G101" s="65">
        <f t="shared" si="7"/>
        <v>43.731305977021037</v>
      </c>
      <c r="H101" s="65">
        <f t="shared" si="7"/>
        <v>44.240785050773383</v>
      </c>
      <c r="I101" s="65">
        <f t="shared" si="7"/>
        <v>44.977439519700269</v>
      </c>
      <c r="J101" s="65">
        <f t="shared" si="7"/>
        <v>47.266468583368422</v>
      </c>
      <c r="K101" s="65">
        <f t="shared" si="7"/>
        <v>49.565800534902969</v>
      </c>
      <c r="L101" s="65">
        <f t="shared" si="7"/>
        <v>49.893316848941041</v>
      </c>
      <c r="M101" s="65">
        <f t="shared" si="7"/>
        <v>47.202156131638326</v>
      </c>
      <c r="N101" s="65">
        <f t="shared" si="7"/>
        <v>48.322252858986275</v>
      </c>
      <c r="O101" s="65">
        <f t="shared" si="7"/>
        <v>49.246631705104356</v>
      </c>
      <c r="P101" s="65">
        <f t="shared" si="7"/>
        <v>49.039702068557986</v>
      </c>
      <c r="Q101" s="65">
        <f t="shared" si="7"/>
        <v>50.605920653431895</v>
      </c>
      <c r="R101" s="65">
        <f t="shared" si="7"/>
        <v>50.824018289546153</v>
      </c>
      <c r="S101" s="65">
        <f t="shared" si="7"/>
        <v>50.905381086411452</v>
      </c>
      <c r="T101" s="65">
        <f t="shared" si="7"/>
        <v>52.243810367347152</v>
      </c>
      <c r="U101" s="65">
        <f t="shared" si="7"/>
        <v>53.753932882757091</v>
      </c>
      <c r="V101" s="65">
        <f t="shared" si="7"/>
        <v>53.76348309230783</v>
      </c>
      <c r="W101" s="65">
        <f t="shared" si="7"/>
        <v>53.592456325256592</v>
      </c>
      <c r="X101" s="65">
        <f t="shared" si="7"/>
        <v>50.839392789356388</v>
      </c>
      <c r="Y101" s="65">
        <f t="shared" si="7"/>
        <v>52.468377579382235</v>
      </c>
      <c r="Z101" s="65">
        <f t="shared" si="7"/>
        <v>53.192402964487378</v>
      </c>
      <c r="AA101" s="65">
        <f t="shared" si="7"/>
        <v>52.756459456765079</v>
      </c>
      <c r="AB101" s="65">
        <f t="shared" si="7"/>
        <v>55.183192412359716</v>
      </c>
      <c r="AC101" s="65">
        <f t="shared" si="7"/>
        <v>53.960736482205157</v>
      </c>
    </row>
    <row r="102" spans="1:29" ht="11.45" customHeight="1" x14ac:dyDescent="0.25">
      <c r="B102" s="7" t="s">
        <v>49</v>
      </c>
      <c r="C102" s="65">
        <f t="shared" si="1"/>
        <v>9.0759147498818553</v>
      </c>
      <c r="D102" s="65">
        <f t="shared" ref="D102:AC102" si="8">D19/D65*1000</f>
        <v>10.160801825940259</v>
      </c>
      <c r="E102" s="65">
        <f t="shared" si="8"/>
        <v>10.798850046182082</v>
      </c>
      <c r="F102" s="65">
        <f t="shared" si="8"/>
        <v>11.500031154788172</v>
      </c>
      <c r="G102" s="65">
        <f t="shared" si="8"/>
        <v>13.20491928263727</v>
      </c>
      <c r="H102" s="65">
        <f t="shared" si="8"/>
        <v>14.228233255503179</v>
      </c>
      <c r="I102" s="65">
        <f t="shared" si="8"/>
        <v>15.555846784970953</v>
      </c>
      <c r="J102" s="65">
        <f t="shared" si="8"/>
        <v>16.985291077482842</v>
      </c>
      <c r="K102" s="65">
        <f t="shared" si="8"/>
        <v>17.746979633813972</v>
      </c>
      <c r="L102" s="65">
        <f t="shared" si="8"/>
        <v>17.212060264324887</v>
      </c>
      <c r="M102" s="65">
        <f t="shared" si="8"/>
        <v>14.104756584184944</v>
      </c>
      <c r="N102" s="65">
        <f t="shared" si="8"/>
        <v>13.989257888494953</v>
      </c>
      <c r="O102" s="65">
        <f t="shared" si="8"/>
        <v>15.087045282211809</v>
      </c>
      <c r="P102" s="65">
        <f t="shared" si="8"/>
        <v>15.840301383848894</v>
      </c>
      <c r="Q102" s="65">
        <f t="shared" si="8"/>
        <v>19.276380805973425</v>
      </c>
      <c r="R102" s="65">
        <f t="shared" si="8"/>
        <v>20.45051989053297</v>
      </c>
      <c r="S102" s="65">
        <f t="shared" si="8"/>
        <v>19.052824517943705</v>
      </c>
      <c r="T102" s="65">
        <f t="shared" si="8"/>
        <v>19.613994486911999</v>
      </c>
      <c r="U102" s="65">
        <f t="shared" si="8"/>
        <v>20.851153021133889</v>
      </c>
      <c r="V102" s="65">
        <f t="shared" si="8"/>
        <v>21.614266453264364</v>
      </c>
      <c r="W102" s="65">
        <f t="shared" si="8"/>
        <v>21.760628834409019</v>
      </c>
      <c r="X102" s="65">
        <f t="shared" si="8"/>
        <v>21.070837823775634</v>
      </c>
      <c r="Y102" s="65">
        <f t="shared" si="8"/>
        <v>22.113962161499568</v>
      </c>
      <c r="Z102" s="65">
        <f t="shared" si="8"/>
        <v>22.521906961114606</v>
      </c>
      <c r="AA102" s="65">
        <f t="shared" si="8"/>
        <v>21.741650092586241</v>
      </c>
      <c r="AB102" s="65">
        <f t="shared" si="8"/>
        <v>22.935589912870618</v>
      </c>
      <c r="AC102" s="65">
        <f t="shared" si="8"/>
        <v>23.129451366882058</v>
      </c>
    </row>
    <row r="103" spans="1:29" ht="11.45" customHeight="1" x14ac:dyDescent="0.25">
      <c r="B103" s="7" t="s">
        <v>50</v>
      </c>
      <c r="C103" s="65">
        <f t="shared" si="1"/>
        <v>47.247513190282369</v>
      </c>
      <c r="D103" s="65">
        <f t="shared" ref="D103:AC103" si="9">D20/D66*1000</f>
        <v>50.699715225895133</v>
      </c>
      <c r="E103" s="65">
        <f t="shared" si="9"/>
        <v>52.254638798294593</v>
      </c>
      <c r="F103" s="65">
        <f t="shared" si="9"/>
        <v>54.22782751803927</v>
      </c>
      <c r="G103" s="65">
        <f t="shared" si="9"/>
        <v>52.212390207816377</v>
      </c>
      <c r="H103" s="65">
        <f t="shared" si="9"/>
        <v>52.980478402228044</v>
      </c>
      <c r="I103" s="65">
        <f t="shared" si="9"/>
        <v>55.336084870765724</v>
      </c>
      <c r="J103" s="65">
        <f t="shared" si="9"/>
        <v>57.493019491924251</v>
      </c>
      <c r="K103" s="65">
        <f t="shared" si="9"/>
        <v>61.854849732586125</v>
      </c>
      <c r="L103" s="65">
        <f t="shared" si="9"/>
        <v>59.071416086170395</v>
      </c>
      <c r="M103" s="65">
        <f t="shared" si="9"/>
        <v>52.825343285894178</v>
      </c>
      <c r="N103" s="65">
        <f t="shared" si="9"/>
        <v>52.087264016516883</v>
      </c>
      <c r="O103" s="65">
        <f t="shared" si="9"/>
        <v>51.964727722772281</v>
      </c>
      <c r="P103" s="65">
        <f t="shared" si="9"/>
        <v>52.05006788586234</v>
      </c>
      <c r="Q103" s="65">
        <f t="shared" si="9"/>
        <v>59.762726004601952</v>
      </c>
      <c r="R103" s="65">
        <f t="shared" si="9"/>
        <v>67.782343176674701</v>
      </c>
      <c r="S103" s="65">
        <f t="shared" si="9"/>
        <v>84.532380846133336</v>
      </c>
      <c r="T103" s="65">
        <f t="shared" si="9"/>
        <v>86.006851732179115</v>
      </c>
      <c r="U103" s="65">
        <f t="shared" si="9"/>
        <v>89.21927296041487</v>
      </c>
      <c r="V103" s="65">
        <f t="shared" si="9"/>
        <v>94.425374671295145</v>
      </c>
      <c r="W103" s="65">
        <f t="shared" si="9"/>
        <v>96.423547123924237</v>
      </c>
      <c r="X103" s="65">
        <f t="shared" si="9"/>
        <v>98.707893709877965</v>
      </c>
      <c r="Y103" s="65">
        <f t="shared" si="9"/>
        <v>110.03888014847207</v>
      </c>
      <c r="Z103" s="65">
        <f t="shared" si="9"/>
        <v>115.26364472643336</v>
      </c>
      <c r="AA103" s="65">
        <f t="shared" si="9"/>
        <v>109.38578536838841</v>
      </c>
      <c r="AB103" s="65">
        <f t="shared" si="9"/>
        <v>123.8004752525711</v>
      </c>
      <c r="AC103" s="65">
        <f t="shared" si="9"/>
        <v>129.4740491488763</v>
      </c>
    </row>
    <row r="104" spans="1:29" ht="11.45" customHeight="1" x14ac:dyDescent="0.25">
      <c r="B104" s="7" t="s">
        <v>51</v>
      </c>
      <c r="C104" s="65">
        <f t="shared" si="1"/>
        <v>16.084068013930459</v>
      </c>
      <c r="D104" s="65">
        <f t="shared" ref="D104:AC104" si="10">D21/D67*1000</f>
        <v>16.825041710056322</v>
      </c>
      <c r="E104" s="65">
        <f t="shared" si="10"/>
        <v>17.565952090322227</v>
      </c>
      <c r="F104" s="65">
        <f t="shared" si="10"/>
        <v>17.636487202902572</v>
      </c>
      <c r="G104" s="65">
        <f t="shared" si="10"/>
        <v>18.727187999577147</v>
      </c>
      <c r="H104" s="65">
        <f t="shared" si="10"/>
        <v>19.826052058780419</v>
      </c>
      <c r="I104" s="65">
        <f t="shared" si="10"/>
        <v>20.069107925719642</v>
      </c>
      <c r="J104" s="65">
        <f t="shared" si="10"/>
        <v>20.718595252491305</v>
      </c>
      <c r="K104" s="65">
        <f t="shared" si="10"/>
        <v>21.110517122096386</v>
      </c>
      <c r="L104" s="65">
        <f t="shared" si="10"/>
        <v>20.801022523372051</v>
      </c>
      <c r="M104" s="65">
        <f t="shared" si="10"/>
        <v>19.446414601129906</v>
      </c>
      <c r="N104" s="65">
        <f t="shared" si="10"/>
        <v>18.096877290662295</v>
      </c>
      <c r="O104" s="65">
        <f t="shared" si="10"/>
        <v>16.362575269898681</v>
      </c>
      <c r="P104" s="65">
        <f t="shared" si="10"/>
        <v>15.08862217817391</v>
      </c>
      <c r="Q104" s="65">
        <f t="shared" si="10"/>
        <v>15.111871560965549</v>
      </c>
      <c r="R104" s="65">
        <f t="shared" si="10"/>
        <v>16.014177417137603</v>
      </c>
      <c r="S104" s="65">
        <f t="shared" si="10"/>
        <v>16.566681516177891</v>
      </c>
      <c r="T104" s="65">
        <f t="shared" si="10"/>
        <v>16.850411909872072</v>
      </c>
      <c r="U104" s="65">
        <f t="shared" si="10"/>
        <v>17.271762113141694</v>
      </c>
      <c r="V104" s="65">
        <f t="shared" si="10"/>
        <v>17.377483672205496</v>
      </c>
      <c r="W104" s="65">
        <f t="shared" si="10"/>
        <v>18.357097385940989</v>
      </c>
      <c r="X104" s="65">
        <f t="shared" si="10"/>
        <v>16.073975771398825</v>
      </c>
      <c r="Y104" s="65">
        <f t="shared" si="10"/>
        <v>17.431643501399684</v>
      </c>
      <c r="Z104" s="65">
        <f t="shared" si="10"/>
        <v>17.383659035161994</v>
      </c>
      <c r="AA104" s="65">
        <f t="shared" si="10"/>
        <v>17.791334266327301</v>
      </c>
      <c r="AB104" s="65">
        <f t="shared" si="10"/>
        <v>20.516049551384626</v>
      </c>
      <c r="AC104" s="65">
        <f t="shared" si="10"/>
        <v>18.521109708435432</v>
      </c>
    </row>
    <row r="105" spans="1:29" ht="11.45" customHeight="1" x14ac:dyDescent="0.25">
      <c r="B105" s="7" t="s">
        <v>52</v>
      </c>
      <c r="C105" s="65">
        <f t="shared" si="1"/>
        <v>33.459045959142607</v>
      </c>
      <c r="D105" s="65">
        <f t="shared" ref="D105:AC105" si="11">D22/D68*1000</f>
        <v>34.642684275899505</v>
      </c>
      <c r="E105" s="65">
        <f t="shared" si="11"/>
        <v>34.664713055107576</v>
      </c>
      <c r="F105" s="65">
        <f t="shared" si="11"/>
        <v>33.919633120927422</v>
      </c>
      <c r="G105" s="65">
        <f t="shared" si="11"/>
        <v>33.193993260979688</v>
      </c>
      <c r="H105" s="65">
        <f t="shared" si="11"/>
        <v>32.56462837368052</v>
      </c>
      <c r="I105" s="65">
        <f t="shared" si="11"/>
        <v>32.394232744429132</v>
      </c>
      <c r="J105" s="65">
        <f t="shared" si="11"/>
        <v>32.907843924187183</v>
      </c>
      <c r="K105" s="65">
        <f t="shared" si="11"/>
        <v>33.334678189779154</v>
      </c>
      <c r="L105" s="65">
        <f t="shared" si="11"/>
        <v>32.790329031758027</v>
      </c>
      <c r="M105" s="65">
        <f t="shared" si="11"/>
        <v>30.726694077197269</v>
      </c>
      <c r="N105" s="65">
        <f t="shared" si="11"/>
        <v>29.643570342320647</v>
      </c>
      <c r="O105" s="65">
        <f t="shared" si="11"/>
        <v>28.845248384536596</v>
      </c>
      <c r="P105" s="65">
        <f t="shared" si="11"/>
        <v>27.85310577746311</v>
      </c>
      <c r="Q105" s="65">
        <f t="shared" si="11"/>
        <v>29.24457307130751</v>
      </c>
      <c r="R105" s="65">
        <f t="shared" si="11"/>
        <v>30.246981348063176</v>
      </c>
      <c r="S105" s="65">
        <f t="shared" si="11"/>
        <v>31.99442961652888</v>
      </c>
      <c r="T105" s="65">
        <f t="shared" si="11"/>
        <v>34.505424308667067</v>
      </c>
      <c r="U105" s="65">
        <f t="shared" si="11"/>
        <v>36.587795292938559</v>
      </c>
      <c r="V105" s="65">
        <f t="shared" si="11"/>
        <v>37.099891955603582</v>
      </c>
      <c r="W105" s="65">
        <f t="shared" si="11"/>
        <v>36.76695419379508</v>
      </c>
      <c r="X105" s="65">
        <f t="shared" si="11"/>
        <v>31.956512332296843</v>
      </c>
      <c r="Y105" s="65">
        <f t="shared" si="11"/>
        <v>33.252299837671018</v>
      </c>
      <c r="Z105" s="65">
        <f t="shared" si="11"/>
        <v>34.69384358336599</v>
      </c>
      <c r="AA105" s="65">
        <f t="shared" si="11"/>
        <v>35.000939632505428</v>
      </c>
      <c r="AB105" s="65">
        <f t="shared" si="11"/>
        <v>40.854668742915003</v>
      </c>
      <c r="AC105" s="65">
        <f t="shared" si="11"/>
        <v>39.299592108960361</v>
      </c>
    </row>
    <row r="106" spans="1:29" ht="11.45" customHeight="1" x14ac:dyDescent="0.25">
      <c r="B106" s="7" t="s">
        <v>53</v>
      </c>
      <c r="C106" s="65">
        <f t="shared" si="1"/>
        <v>44.032725892209612</v>
      </c>
      <c r="D106" s="65">
        <f t="shared" ref="D106:AC106" si="12">D23/D69*1000</f>
        <v>45.697260313169807</v>
      </c>
      <c r="E106" s="65">
        <f t="shared" si="12"/>
        <v>46.228472395795485</v>
      </c>
      <c r="F106" s="65">
        <f t="shared" si="12"/>
        <v>46.159186370902852</v>
      </c>
      <c r="G106" s="65">
        <f t="shared" si="12"/>
        <v>45.590137451589598</v>
      </c>
      <c r="H106" s="65">
        <f t="shared" si="12"/>
        <v>46.386237808195887</v>
      </c>
      <c r="I106" s="65">
        <f t="shared" si="12"/>
        <v>47.106368167589601</v>
      </c>
      <c r="J106" s="65">
        <f t="shared" si="12"/>
        <v>49.234485527474419</v>
      </c>
      <c r="K106" s="65">
        <f t="shared" si="12"/>
        <v>50.398732994759435</v>
      </c>
      <c r="L106" s="65">
        <f t="shared" si="12"/>
        <v>49.852104690688421</v>
      </c>
      <c r="M106" s="65">
        <f t="shared" si="12"/>
        <v>48.171381209367681</v>
      </c>
      <c r="N106" s="65">
        <f t="shared" si="12"/>
        <v>48.996294133279477</v>
      </c>
      <c r="O106" s="65">
        <f t="shared" si="12"/>
        <v>48.806625970345685</v>
      </c>
      <c r="P106" s="65">
        <f t="shared" si="12"/>
        <v>48.5411522203093</v>
      </c>
      <c r="Q106" s="65">
        <f t="shared" si="12"/>
        <v>49.884772984562119</v>
      </c>
      <c r="R106" s="65">
        <f t="shared" si="12"/>
        <v>50.170360250123338</v>
      </c>
      <c r="S106" s="65">
        <f t="shared" si="12"/>
        <v>50.008587206145698</v>
      </c>
      <c r="T106" s="65">
        <f t="shared" si="12"/>
        <v>50.359698166509091</v>
      </c>
      <c r="U106" s="65">
        <f t="shared" si="12"/>
        <v>51.758183403872351</v>
      </c>
      <c r="V106" s="65">
        <f t="shared" si="12"/>
        <v>52.616166663393294</v>
      </c>
      <c r="W106" s="65">
        <f t="shared" si="12"/>
        <v>53.584099495013952</v>
      </c>
      <c r="X106" s="65">
        <f t="shared" si="12"/>
        <v>49.217374784979363</v>
      </c>
      <c r="Y106" s="65">
        <f t="shared" si="12"/>
        <v>52.359483732399397</v>
      </c>
      <c r="Z106" s="65">
        <f t="shared" si="12"/>
        <v>53.110958152819371</v>
      </c>
      <c r="AA106" s="65">
        <f t="shared" si="12"/>
        <v>53.371016689458848</v>
      </c>
      <c r="AB106" s="65">
        <f t="shared" si="12"/>
        <v>58.649637519911359</v>
      </c>
      <c r="AC106" s="65">
        <f t="shared" si="12"/>
        <v>54.493538867006841</v>
      </c>
    </row>
    <row r="107" spans="1:29" ht="11.45" customHeight="1" x14ac:dyDescent="0.25">
      <c r="B107" s="7" t="s">
        <v>54</v>
      </c>
      <c r="C107" s="65">
        <f t="shared" si="1"/>
        <v>10.290669078808314</v>
      </c>
      <c r="D107" s="65">
        <f t="shared" ref="D107:AC107" si="13">D24/D70*1000</f>
        <v>10.532777036338118</v>
      </c>
      <c r="E107" s="65">
        <f t="shared" si="13"/>
        <v>10.906743949265083</v>
      </c>
      <c r="F107" s="65">
        <f t="shared" si="13"/>
        <v>11.520682957403984</v>
      </c>
      <c r="G107" s="65">
        <f t="shared" si="13"/>
        <v>12.195985614812654</v>
      </c>
      <c r="H107" s="65">
        <f t="shared" si="13"/>
        <v>12.747070094676051</v>
      </c>
      <c r="I107" s="65">
        <f t="shared" si="13"/>
        <v>13.377968730867764</v>
      </c>
      <c r="J107" s="65">
        <f t="shared" si="13"/>
        <v>13.904214300800255</v>
      </c>
      <c r="K107" s="65">
        <f t="shared" si="13"/>
        <v>14.243552040167044</v>
      </c>
      <c r="L107" s="65">
        <f t="shared" si="13"/>
        <v>14.40485110103806</v>
      </c>
      <c r="M107" s="65">
        <f t="shared" si="13"/>
        <v>13.465896224850132</v>
      </c>
      <c r="N107" s="65">
        <f t="shared" si="13"/>
        <v>12.810475878322485</v>
      </c>
      <c r="O107" s="65">
        <f t="shared" si="13"/>
        <v>12.444327863614951</v>
      </c>
      <c r="P107" s="65">
        <f t="shared" si="13"/>
        <v>11.7820365454804</v>
      </c>
      <c r="Q107" s="65">
        <f t="shared" si="13"/>
        <v>11.820544272422334</v>
      </c>
      <c r="R107" s="65">
        <f t="shared" si="13"/>
        <v>12.123224551923753</v>
      </c>
      <c r="S107" s="65">
        <f t="shared" si="13"/>
        <v>12.92417057498294</v>
      </c>
      <c r="T107" s="65">
        <f t="shared" si="13"/>
        <v>13.99568208873913</v>
      </c>
      <c r="U107" s="65">
        <f t="shared" si="13"/>
        <v>14.919608496796751</v>
      </c>
      <c r="V107" s="65">
        <f t="shared" si="13"/>
        <v>15.038845079908999</v>
      </c>
      <c r="W107" s="65">
        <f t="shared" si="13"/>
        <v>15.868729252330224</v>
      </c>
      <c r="X107" s="65">
        <f t="shared" si="13"/>
        <v>14.616781490322255</v>
      </c>
      <c r="Y107" s="65">
        <f t="shared" si="13"/>
        <v>16.030183053999906</v>
      </c>
      <c r="Z107" s="65">
        <f t="shared" si="13"/>
        <v>17.052959185830836</v>
      </c>
      <c r="AA107" s="65">
        <f t="shared" si="13"/>
        <v>16.275661810668414</v>
      </c>
      <c r="AB107" s="65">
        <f t="shared" si="13"/>
        <v>17.143115685317738</v>
      </c>
      <c r="AC107" s="65">
        <f t="shared" si="13"/>
        <v>17.461753654692274</v>
      </c>
    </row>
    <row r="108" spans="1:29" ht="11.45" customHeight="1" x14ac:dyDescent="0.25">
      <c r="B108" s="7" t="s">
        <v>55</v>
      </c>
      <c r="C108" s="65">
        <f t="shared" si="1"/>
        <v>37.38430077432146</v>
      </c>
      <c r="D108" s="65">
        <f t="shared" ref="D108:AC108" si="14">D25/D71*1000</f>
        <v>38.41361025374912</v>
      </c>
      <c r="E108" s="65">
        <f t="shared" si="14"/>
        <v>39.143354797833368</v>
      </c>
      <c r="F108" s="65">
        <f t="shared" si="14"/>
        <v>38.583706516394713</v>
      </c>
      <c r="G108" s="65">
        <f t="shared" si="14"/>
        <v>38.212988451747876</v>
      </c>
      <c r="H108" s="65">
        <f t="shared" si="14"/>
        <v>38.49129498226204</v>
      </c>
      <c r="I108" s="65">
        <f t="shared" si="14"/>
        <v>38.266934027754687</v>
      </c>
      <c r="J108" s="65">
        <f t="shared" si="14"/>
        <v>38.679070430985604</v>
      </c>
      <c r="K108" s="65">
        <f t="shared" si="14"/>
        <v>39.026625580987641</v>
      </c>
      <c r="L108" s="65">
        <f t="shared" si="14"/>
        <v>38.506753964422067</v>
      </c>
      <c r="M108" s="65">
        <f t="shared" si="14"/>
        <v>36.2682578882794</v>
      </c>
      <c r="N108" s="65">
        <f t="shared" si="14"/>
        <v>36.18024712117171</v>
      </c>
      <c r="O108" s="65">
        <f t="shared" si="14"/>
        <v>35.904913944472433</v>
      </c>
      <c r="P108" s="65">
        <f t="shared" si="14"/>
        <v>35.025747077881682</v>
      </c>
      <c r="Q108" s="65">
        <f t="shared" si="14"/>
        <v>35.747161478252629</v>
      </c>
      <c r="R108" s="65">
        <f t="shared" si="14"/>
        <v>35.914927573243169</v>
      </c>
      <c r="S108" s="65">
        <f t="shared" si="14"/>
        <v>36.248940428099822</v>
      </c>
      <c r="T108" s="65">
        <f t="shared" si="14"/>
        <v>37.668570013076589</v>
      </c>
      <c r="U108" s="65">
        <f t="shared" si="14"/>
        <v>39.379908544581752</v>
      </c>
      <c r="V108" s="65">
        <f t="shared" si="14"/>
        <v>39.812841565567936</v>
      </c>
      <c r="W108" s="65">
        <f t="shared" si="14"/>
        <v>39.773197514180637</v>
      </c>
      <c r="X108" s="65">
        <f t="shared" si="14"/>
        <v>35.872044231647301</v>
      </c>
      <c r="Y108" s="65">
        <f t="shared" si="14"/>
        <v>38.666672547999028</v>
      </c>
      <c r="Z108" s="65">
        <f t="shared" si="14"/>
        <v>40.179805297032864</v>
      </c>
      <c r="AA108" s="65">
        <f t="shared" si="14"/>
        <v>40.538602914767274</v>
      </c>
      <c r="AB108" s="65">
        <f t="shared" si="14"/>
        <v>46.179934248049321</v>
      </c>
      <c r="AC108" s="65">
        <f t="shared" si="14"/>
        <v>42.060367724829995</v>
      </c>
    </row>
    <row r="109" spans="1:29" ht="11.45" customHeight="1" x14ac:dyDescent="0.25">
      <c r="B109" s="7" t="s">
        <v>56</v>
      </c>
      <c r="C109" s="65">
        <f t="shared" si="1"/>
        <v>21.243849593886413</v>
      </c>
      <c r="D109" s="65">
        <f t="shared" ref="D109:AC109" si="15">D26/D72*1000</f>
        <v>22.40449832074259</v>
      </c>
      <c r="E109" s="65">
        <f t="shared" si="15"/>
        <v>23.054436861862651</v>
      </c>
      <c r="F109" s="65">
        <f t="shared" si="15"/>
        <v>23.466637773432328</v>
      </c>
      <c r="G109" s="65">
        <f t="shared" si="15"/>
        <v>23.556952250853353</v>
      </c>
      <c r="H109" s="65">
        <f t="shared" si="15"/>
        <v>24.254103646237905</v>
      </c>
      <c r="I109" s="65">
        <f t="shared" si="15"/>
        <v>24.579938758171288</v>
      </c>
      <c r="J109" s="65">
        <f t="shared" si="15"/>
        <v>25.573933027024545</v>
      </c>
      <c r="K109" s="65">
        <f t="shared" si="15"/>
        <v>26.041447676336766</v>
      </c>
      <c r="L109" s="65">
        <f t="shared" si="15"/>
        <v>26.478473783011157</v>
      </c>
      <c r="M109" s="65">
        <f t="shared" si="15"/>
        <v>25.458998497702236</v>
      </c>
      <c r="N109" s="65">
        <f t="shared" si="15"/>
        <v>25.776232280621745</v>
      </c>
      <c r="O109" s="65">
        <f t="shared" si="15"/>
        <v>24.398107451976731</v>
      </c>
      <c r="P109" s="65">
        <f t="shared" si="15"/>
        <v>22.686603604093712</v>
      </c>
      <c r="Q109" s="65">
        <f t="shared" si="15"/>
        <v>21.421740559173244</v>
      </c>
      <c r="R109" s="65">
        <f t="shared" si="15"/>
        <v>20.935586199349551</v>
      </c>
      <c r="S109" s="65">
        <f t="shared" si="15"/>
        <v>21.532032204338307</v>
      </c>
      <c r="T109" s="65">
        <f t="shared" si="15"/>
        <v>23.817670106506263</v>
      </c>
      <c r="U109" s="65">
        <f t="shared" si="15"/>
        <v>27.199251648191233</v>
      </c>
      <c r="V109" s="65">
        <f t="shared" si="15"/>
        <v>29.444317291325309</v>
      </c>
      <c r="W109" s="65">
        <f t="shared" si="15"/>
        <v>30.598888916939043</v>
      </c>
      <c r="X109" s="65">
        <f t="shared" si="15"/>
        <v>28.083609475365314</v>
      </c>
      <c r="Y109" s="65">
        <f t="shared" si="15"/>
        <v>29.978950547946496</v>
      </c>
      <c r="Z109" s="65">
        <f t="shared" si="15"/>
        <v>30.883069896335829</v>
      </c>
      <c r="AA109" s="65">
        <f t="shared" si="15"/>
        <v>30.434480217288915</v>
      </c>
      <c r="AB109" s="65">
        <f t="shared" si="15"/>
        <v>33.359110619298221</v>
      </c>
      <c r="AC109" s="65">
        <f t="shared" si="15"/>
        <v>31.917544119827973</v>
      </c>
    </row>
    <row r="110" spans="1:29" ht="11.45" customHeight="1" x14ac:dyDescent="0.25">
      <c r="B110" s="7" t="s">
        <v>57</v>
      </c>
      <c r="C110" s="65">
        <f t="shared" si="1"/>
        <v>6.416314437324325</v>
      </c>
      <c r="D110" s="65">
        <f t="shared" ref="D110:AC110" si="16">D27/D73*1000</f>
        <v>6.7466493048507328</v>
      </c>
      <c r="E110" s="65">
        <f t="shared" si="16"/>
        <v>6.8998188738629116</v>
      </c>
      <c r="F110" s="65">
        <f t="shared" si="16"/>
        <v>7.4769867342537193</v>
      </c>
      <c r="G110" s="65">
        <f t="shared" si="16"/>
        <v>8.2436828542936631</v>
      </c>
      <c r="H110" s="65">
        <f t="shared" si="16"/>
        <v>9.2619485508799126</v>
      </c>
      <c r="I110" s="65">
        <f t="shared" si="16"/>
        <v>10.155235465333234</v>
      </c>
      <c r="J110" s="65">
        <f t="shared" si="16"/>
        <v>11.433750199457476</v>
      </c>
      <c r="K110" s="65">
        <f t="shared" si="16"/>
        <v>12.483260975680075</v>
      </c>
      <c r="L110" s="65">
        <f t="shared" si="16"/>
        <v>12.453795173632141</v>
      </c>
      <c r="M110" s="65">
        <f t="shared" si="16"/>
        <v>10.418388336131276</v>
      </c>
      <c r="N110" s="65">
        <f t="shared" si="16"/>
        <v>9.4973310231124728</v>
      </c>
      <c r="O110" s="65">
        <f t="shared" si="16"/>
        <v>9.5745051335605549</v>
      </c>
      <c r="P110" s="65">
        <f t="shared" si="16"/>
        <v>10.574940840600744</v>
      </c>
      <c r="Q110" s="65">
        <f t="shared" si="16"/>
        <v>12.841955625688671</v>
      </c>
      <c r="R110" s="65">
        <f t="shared" si="16"/>
        <v>14.132582983827788</v>
      </c>
      <c r="S110" s="65">
        <f t="shared" si="16"/>
        <v>14.29148411911056</v>
      </c>
      <c r="T110" s="65">
        <f t="shared" si="16"/>
        <v>14.499960420836615</v>
      </c>
      <c r="U110" s="65">
        <f t="shared" si="16"/>
        <v>14.704974101793699</v>
      </c>
      <c r="V110" s="65">
        <f t="shared" si="16"/>
        <v>15.370741105591277</v>
      </c>
      <c r="W110" s="65">
        <f t="shared" si="16"/>
        <v>15.546346726225684</v>
      </c>
      <c r="X110" s="65">
        <f t="shared" si="16"/>
        <v>15.044135473723914</v>
      </c>
      <c r="Y110" s="65">
        <f t="shared" si="16"/>
        <v>16.284867619264713</v>
      </c>
      <c r="Z110" s="65">
        <f t="shared" si="16"/>
        <v>16.124915616840173</v>
      </c>
      <c r="AA110" s="65">
        <f t="shared" si="16"/>
        <v>15.727196150935853</v>
      </c>
      <c r="AB110" s="65">
        <f t="shared" si="16"/>
        <v>16.722563968823955</v>
      </c>
      <c r="AC110" s="65">
        <f t="shared" si="16"/>
        <v>16.985621166688766</v>
      </c>
    </row>
    <row r="111" spans="1:29" ht="11.45" customHeight="1" x14ac:dyDescent="0.25">
      <c r="B111" s="7" t="s">
        <v>58</v>
      </c>
      <c r="C111" s="65">
        <f t="shared" si="1"/>
        <v>7.5902446209173586</v>
      </c>
      <c r="D111" s="65">
        <f t="shared" ref="D111:AC111" si="17">D28/D74*1000</f>
        <v>7.7881131503207479</v>
      </c>
      <c r="E111" s="65">
        <f t="shared" si="17"/>
        <v>8.2182156625901737</v>
      </c>
      <c r="F111" s="65">
        <f t="shared" si="17"/>
        <v>8.6092114605382299</v>
      </c>
      <c r="G111" s="65">
        <f t="shared" si="17"/>
        <v>10.024583148943471</v>
      </c>
      <c r="H111" s="65">
        <f t="shared" si="17"/>
        <v>10.429094088996786</v>
      </c>
      <c r="I111" s="65">
        <f t="shared" si="17"/>
        <v>11.761166918904783</v>
      </c>
      <c r="J111" s="65">
        <f t="shared" si="17"/>
        <v>12.385517110615481</v>
      </c>
      <c r="K111" s="65">
        <f t="shared" si="17"/>
        <v>13.581060220133066</v>
      </c>
      <c r="L111" s="65">
        <f t="shared" si="17"/>
        <v>13.404030991635823</v>
      </c>
      <c r="M111" s="65">
        <f t="shared" si="17"/>
        <v>11.321223644600494</v>
      </c>
      <c r="N111" s="65">
        <f t="shared" si="17"/>
        <v>11.460705183377296</v>
      </c>
      <c r="O111" s="65">
        <f t="shared" si="17"/>
        <v>11.755207261074661</v>
      </c>
      <c r="P111" s="65">
        <f t="shared" si="17"/>
        <v>12.220827147916189</v>
      </c>
      <c r="Q111" s="65">
        <f t="shared" si="17"/>
        <v>14.282052298780828</v>
      </c>
      <c r="R111" s="65">
        <f t="shared" si="17"/>
        <v>15.40664087172631</v>
      </c>
      <c r="S111" s="65">
        <f t="shared" si="17"/>
        <v>15.967063234963362</v>
      </c>
      <c r="T111" s="65">
        <f t="shared" si="17"/>
        <v>16.108482805880989</v>
      </c>
      <c r="U111" s="65">
        <f t="shared" si="17"/>
        <v>16.771665951259866</v>
      </c>
      <c r="V111" s="65">
        <f t="shared" si="17"/>
        <v>17.32416598354612</v>
      </c>
      <c r="W111" s="65">
        <f t="shared" si="17"/>
        <v>17.634724681000524</v>
      </c>
      <c r="X111" s="65">
        <f t="shared" si="17"/>
        <v>17.036657362677637</v>
      </c>
      <c r="Y111" s="65">
        <f t="shared" si="17"/>
        <v>18.669003393724832</v>
      </c>
      <c r="Z111" s="65">
        <f t="shared" si="17"/>
        <v>18.788891332440606</v>
      </c>
      <c r="AA111" s="65">
        <f t="shared" si="17"/>
        <v>18.811256910265815</v>
      </c>
      <c r="AB111" s="65">
        <f t="shared" si="17"/>
        <v>20.551612614875477</v>
      </c>
      <c r="AC111" s="65">
        <f t="shared" si="17"/>
        <v>20.562925984404391</v>
      </c>
    </row>
    <row r="112" spans="1:29" ht="11.45" customHeight="1" x14ac:dyDescent="0.25">
      <c r="A112" s="31" t="s">
        <v>59</v>
      </c>
      <c r="B112" s="7" t="s">
        <v>59</v>
      </c>
      <c r="C112" s="65">
        <f t="shared" si="1"/>
        <v>96.120315851933</v>
      </c>
      <c r="D112" s="65">
        <f t="shared" ref="D112:AC112" si="18">D29/D75*1000</f>
        <v>100.88004828982923</v>
      </c>
      <c r="E112" s="65">
        <f t="shared" si="18"/>
        <v>100.76091211587395</v>
      </c>
      <c r="F112" s="65">
        <f t="shared" si="18"/>
        <v>99.628459240023162</v>
      </c>
      <c r="G112" s="65">
        <f t="shared" si="18"/>
        <v>97.703351191723286</v>
      </c>
      <c r="H112" s="65">
        <f t="shared" si="18"/>
        <v>95.866282061571425</v>
      </c>
      <c r="I112" s="65">
        <f t="shared" si="18"/>
        <v>93.331938623781596</v>
      </c>
      <c r="J112" s="65">
        <f t="shared" si="18"/>
        <v>97.321659925251538</v>
      </c>
      <c r="K112" s="65">
        <f t="shared" si="18"/>
        <v>103.30372404517053</v>
      </c>
      <c r="L112" s="65">
        <f t="shared" si="18"/>
        <v>100.48972937449446</v>
      </c>
      <c r="M112" s="65">
        <f t="shared" si="18"/>
        <v>95.758597283658986</v>
      </c>
      <c r="N112" s="65">
        <f t="shared" si="18"/>
        <v>95.568195899571904</v>
      </c>
      <c r="O112" s="65">
        <f t="shared" si="18"/>
        <v>91.092747032497343</v>
      </c>
      <c r="P112" s="65">
        <f t="shared" si="18"/>
        <v>88.152580973035256</v>
      </c>
      <c r="Q112" s="65">
        <f t="shared" si="18"/>
        <v>93.740212951231996</v>
      </c>
      <c r="R112" s="65">
        <f t="shared" si="18"/>
        <v>93.744792362925836</v>
      </c>
      <c r="S112" s="65">
        <f t="shared" si="18"/>
        <v>95.353466294915492</v>
      </c>
      <c r="T112" s="65">
        <f t="shared" si="18"/>
        <v>98.182408195737437</v>
      </c>
      <c r="U112" s="65">
        <f t="shared" si="18"/>
        <v>97.785381208543697</v>
      </c>
      <c r="V112" s="65">
        <f t="shared" si="18"/>
        <v>96.228129932429383</v>
      </c>
      <c r="W112" s="65">
        <f t="shared" si="18"/>
        <v>96.00952348471192</v>
      </c>
      <c r="X112" s="65">
        <f t="shared" si="18"/>
        <v>92.450243143541471</v>
      </c>
      <c r="Y112" s="65">
        <f t="shared" si="18"/>
        <v>96.416423358224179</v>
      </c>
      <c r="Z112" s="65">
        <f t="shared" si="18"/>
        <v>92.269423317967266</v>
      </c>
      <c r="AA112" s="65">
        <f t="shared" si="18"/>
        <v>89.348297392611443</v>
      </c>
      <c r="AB112" s="65">
        <f t="shared" si="18"/>
        <v>93.149826833308254</v>
      </c>
      <c r="AC112" s="65">
        <f t="shared" si="18"/>
        <v>87.389958884270541</v>
      </c>
    </row>
    <row r="113" spans="1:31" ht="11.45" customHeight="1" x14ac:dyDescent="0.25">
      <c r="A113" s="31" t="s">
        <v>60</v>
      </c>
      <c r="B113" s="7" t="s">
        <v>60</v>
      </c>
      <c r="C113" s="65">
        <f t="shared" si="1"/>
        <v>9.4517477224076227</v>
      </c>
      <c r="D113" s="65">
        <f t="shared" ref="D113:AC113" si="19">D30/D76*1000</f>
        <v>9.8875993413431065</v>
      </c>
      <c r="E113" s="65">
        <f t="shared" si="19"/>
        <v>10.157694207432732</v>
      </c>
      <c r="F113" s="65">
        <f t="shared" si="19"/>
        <v>10.603244834331841</v>
      </c>
      <c r="G113" s="65">
        <f t="shared" si="19"/>
        <v>10.784091581103807</v>
      </c>
      <c r="H113" s="65">
        <f t="shared" si="19"/>
        <v>11.360687973438999</v>
      </c>
      <c r="I113" s="65">
        <f t="shared" si="19"/>
        <v>12.031103285403805</v>
      </c>
      <c r="J113" s="65">
        <f t="shared" si="19"/>
        <v>12.608156343738578</v>
      </c>
      <c r="K113" s="65">
        <f t="shared" si="19"/>
        <v>12.584035422946068</v>
      </c>
      <c r="L113" s="65">
        <f t="shared" si="19"/>
        <v>12.792138474792552</v>
      </c>
      <c r="M113" s="65">
        <f t="shared" si="19"/>
        <v>12.166468400143303</v>
      </c>
      <c r="N113" s="65">
        <f t="shared" si="19"/>
        <v>12.349769683693967</v>
      </c>
      <c r="O113" s="65">
        <f t="shared" si="19"/>
        <v>12.859682621506014</v>
      </c>
      <c r="P113" s="65">
        <f t="shared" si="19"/>
        <v>12.918715456411736</v>
      </c>
      <c r="Q113" s="65">
        <f t="shared" si="19"/>
        <v>13.772284049021136</v>
      </c>
      <c r="R113" s="65">
        <f t="shared" si="19"/>
        <v>14.453888952405476</v>
      </c>
      <c r="S113" s="65">
        <f t="shared" si="19"/>
        <v>15.101020224103079</v>
      </c>
      <c r="T113" s="65">
        <f t="shared" si="19"/>
        <v>15.482980175572099</v>
      </c>
      <c r="U113" s="65">
        <f t="shared" si="19"/>
        <v>15.912801987008198</v>
      </c>
      <c r="V113" s="65">
        <f t="shared" si="19"/>
        <v>15.989773534448918</v>
      </c>
      <c r="W113" s="65">
        <f t="shared" si="19"/>
        <v>16.399288673389194</v>
      </c>
      <c r="X113" s="65">
        <f t="shared" si="19"/>
        <v>15.016740194458109</v>
      </c>
      <c r="Y113" s="65">
        <f t="shared" si="19"/>
        <v>16.013786978387689</v>
      </c>
      <c r="Z113" s="65">
        <f t="shared" si="19"/>
        <v>16.572586432330603</v>
      </c>
      <c r="AA113" s="65">
        <f t="shared" si="19"/>
        <v>16.449479299897678</v>
      </c>
      <c r="AB113" s="65">
        <f t="shared" si="19"/>
        <v>17.240281499588583</v>
      </c>
      <c r="AC113" s="65">
        <f t="shared" si="19"/>
        <v>16.737421600355464</v>
      </c>
    </row>
    <row r="114" spans="1:31" ht="11.45" customHeight="1" x14ac:dyDescent="0.25">
      <c r="A114" s="31" t="s">
        <v>62</v>
      </c>
      <c r="B114" s="7" t="s">
        <v>62</v>
      </c>
      <c r="C114" s="65">
        <f t="shared" ref="C114:C126" si="20">C32/C78*1000</f>
        <v>49.760177498773231</v>
      </c>
      <c r="D114" s="65">
        <f t="shared" ref="D114:AC114" si="21">D32/D78*1000</f>
        <v>50.390767174824909</v>
      </c>
      <c r="E114" s="65">
        <f t="shared" si="21"/>
        <v>50.527599071604833</v>
      </c>
      <c r="F114" s="65">
        <f t="shared" si="21"/>
        <v>49.590221141341544</v>
      </c>
      <c r="G114" s="65">
        <f t="shared" si="21"/>
        <v>48.285377112474151</v>
      </c>
      <c r="H114" s="65">
        <f t="shared" si="21"/>
        <v>48.851868691371152</v>
      </c>
      <c r="I114" s="65">
        <f t="shared" si="21"/>
        <v>49.223998490728668</v>
      </c>
      <c r="J114" s="65">
        <f t="shared" si="21"/>
        <v>51.183390063922644</v>
      </c>
      <c r="K114" s="65">
        <f t="shared" si="21"/>
        <v>53.851162302238642</v>
      </c>
      <c r="L114" s="65">
        <f t="shared" si="21"/>
        <v>54.993858295402838</v>
      </c>
      <c r="M114" s="65">
        <f t="shared" si="21"/>
        <v>53.341006044977362</v>
      </c>
      <c r="N114" s="65">
        <f t="shared" si="21"/>
        <v>53.124784512007366</v>
      </c>
      <c r="O114" s="65">
        <f t="shared" si="21"/>
        <v>52.742613896427507</v>
      </c>
      <c r="P114" s="65">
        <f t="shared" si="21"/>
        <v>51.535660458036588</v>
      </c>
      <c r="Q114" s="65">
        <f t="shared" si="21"/>
        <v>52.495443209593532</v>
      </c>
      <c r="R114" s="65">
        <f t="shared" si="21"/>
        <v>53.751442623603673</v>
      </c>
      <c r="S114" s="65">
        <f t="shared" si="21"/>
        <v>54.32817642024267</v>
      </c>
      <c r="T114" s="65">
        <f t="shared" si="21"/>
        <v>56.045181172917587</v>
      </c>
      <c r="U114" s="65">
        <f t="shared" si="21"/>
        <v>58.117292091414171</v>
      </c>
      <c r="V114" s="65">
        <f t="shared" si="21"/>
        <v>59.001631375036524</v>
      </c>
      <c r="W114" s="65">
        <f t="shared" si="21"/>
        <v>59.934877159538914</v>
      </c>
      <c r="X114" s="65">
        <f t="shared" si="21"/>
        <v>56.169733309622089</v>
      </c>
      <c r="Y114" s="65">
        <f t="shared" si="21"/>
        <v>58.563788301930636</v>
      </c>
      <c r="Z114" s="65">
        <f t="shared" si="21"/>
        <v>60.27266861049587</v>
      </c>
      <c r="AA114" s="65">
        <f t="shared" si="21"/>
        <v>58.388043842228619</v>
      </c>
      <c r="AB114" s="65">
        <f t="shared" si="21"/>
        <v>61.634214747219943</v>
      </c>
      <c r="AC114" s="65">
        <f t="shared" si="21"/>
        <v>60.045927716692212</v>
      </c>
    </row>
    <row r="115" spans="1:31" ht="11.45" customHeight="1" x14ac:dyDescent="0.25">
      <c r="A115" s="31" t="s">
        <v>63</v>
      </c>
      <c r="B115" s="7" t="s">
        <v>63</v>
      </c>
      <c r="C115" s="65">
        <f t="shared" si="20"/>
        <v>40.673653760520679</v>
      </c>
      <c r="D115" s="65">
        <f t="shared" ref="D115:AC115" si="22">D33/D79*1000</f>
        <v>41.228938766937482</v>
      </c>
      <c r="E115" s="65">
        <f t="shared" si="22"/>
        <v>41.344644191410694</v>
      </c>
      <c r="F115" s="65">
        <f t="shared" si="22"/>
        <v>41.996636571982478</v>
      </c>
      <c r="G115" s="65">
        <f t="shared" si="22"/>
        <v>41.82508356409663</v>
      </c>
      <c r="H115" s="65">
        <f t="shared" si="22"/>
        <v>42.544603423554065</v>
      </c>
      <c r="I115" s="65">
        <f t="shared" si="22"/>
        <v>43.610157274686067</v>
      </c>
      <c r="J115" s="65">
        <f t="shared" si="22"/>
        <v>45.268554245670941</v>
      </c>
      <c r="K115" s="65">
        <f t="shared" si="22"/>
        <v>46.942385723365739</v>
      </c>
      <c r="L115" s="65">
        <f t="shared" si="22"/>
        <v>47.37373123281489</v>
      </c>
      <c r="M115" s="65">
        <f t="shared" si="22"/>
        <v>45.569534364643367</v>
      </c>
      <c r="N115" s="65">
        <f t="shared" si="22"/>
        <v>46.066593899406413</v>
      </c>
      <c r="O115" s="65">
        <f t="shared" si="22"/>
        <v>46.99396505248837</v>
      </c>
      <c r="P115" s="65">
        <f t="shared" si="22"/>
        <v>46.513449443631231</v>
      </c>
      <c r="Q115" s="65">
        <f t="shared" si="22"/>
        <v>48.00747419902256</v>
      </c>
      <c r="R115" s="65">
        <f t="shared" si="22"/>
        <v>48.194652528830595</v>
      </c>
      <c r="S115" s="65">
        <f t="shared" si="22"/>
        <v>47.791400373896785</v>
      </c>
      <c r="T115" s="65">
        <f t="shared" si="22"/>
        <v>48.997158616078892</v>
      </c>
      <c r="U115" s="65">
        <f t="shared" si="22"/>
        <v>50.408826693682563</v>
      </c>
      <c r="V115" s="65">
        <f t="shared" si="22"/>
        <v>51.543423595735185</v>
      </c>
      <c r="W115" s="65">
        <f t="shared" si="22"/>
        <v>52.864163366850882</v>
      </c>
      <c r="X115" s="65">
        <f t="shared" si="22"/>
        <v>48.570518985696992</v>
      </c>
      <c r="Y115" s="65">
        <f t="shared" si="22"/>
        <v>50.253623802422268</v>
      </c>
      <c r="Z115" s="65">
        <f t="shared" si="22"/>
        <v>52.434248511315772</v>
      </c>
      <c r="AA115" s="65">
        <f t="shared" si="22"/>
        <v>51.054781139857489</v>
      </c>
      <c r="AB115" s="65">
        <f t="shared" si="22"/>
        <v>55.456996107313266</v>
      </c>
      <c r="AC115" s="65">
        <f t="shared" si="22"/>
        <v>53.061139996039074</v>
      </c>
    </row>
    <row r="116" spans="1:31" ht="11.45" customHeight="1" x14ac:dyDescent="0.25">
      <c r="A116" s="31" t="s">
        <v>64</v>
      </c>
      <c r="B116" s="7" t="s">
        <v>64</v>
      </c>
      <c r="C116" s="65">
        <f t="shared" si="20"/>
        <v>7.3479611482705876</v>
      </c>
      <c r="D116" s="65">
        <f t="shared" ref="D116:AC116" si="23">D34/D80*1000</f>
        <v>7.581225594463902</v>
      </c>
      <c r="E116" s="65">
        <f t="shared" si="23"/>
        <v>7.5750250439004096</v>
      </c>
      <c r="F116" s="65">
        <f t="shared" si="23"/>
        <v>7.6237385938323765</v>
      </c>
      <c r="G116" s="65">
        <f t="shared" si="23"/>
        <v>8.0723069020588945</v>
      </c>
      <c r="H116" s="65">
        <f t="shared" si="23"/>
        <v>8.7856158051737232</v>
      </c>
      <c r="I116" s="65">
        <f t="shared" si="23"/>
        <v>9.2559379868025022</v>
      </c>
      <c r="J116" s="65">
        <f t="shared" si="23"/>
        <v>10.159171839651558</v>
      </c>
      <c r="K116" s="65">
        <f t="shared" si="23"/>
        <v>10.947633027986223</v>
      </c>
      <c r="L116" s="65">
        <f t="shared" si="23"/>
        <v>11.272583612274204</v>
      </c>
      <c r="M116" s="65">
        <f t="shared" si="23"/>
        <v>11.383144756248583</v>
      </c>
      <c r="N116" s="65">
        <f t="shared" si="23"/>
        <v>11.367677058290061</v>
      </c>
      <c r="O116" s="65">
        <f t="shared" si="23"/>
        <v>11.460174007864618</v>
      </c>
      <c r="P116" s="65">
        <f t="shared" si="23"/>
        <v>11.23206856284979</v>
      </c>
      <c r="Q116" s="65">
        <f t="shared" si="23"/>
        <v>11.344631509904527</v>
      </c>
      <c r="R116" s="65">
        <f t="shared" si="23"/>
        <v>12.131027630373453</v>
      </c>
      <c r="S116" s="65">
        <f t="shared" si="23"/>
        <v>12.645821088649306</v>
      </c>
      <c r="T116" s="65">
        <f t="shared" si="23"/>
        <v>13.030618529600968</v>
      </c>
      <c r="U116" s="65">
        <f t="shared" si="23"/>
        <v>13.717548982461105</v>
      </c>
      <c r="V116" s="65">
        <f t="shared" si="23"/>
        <v>14.280150728535267</v>
      </c>
      <c r="W116" s="65">
        <f t="shared" si="23"/>
        <v>14.64153176225563</v>
      </c>
      <c r="X116" s="65">
        <f t="shared" si="23"/>
        <v>14.207222058288247</v>
      </c>
      <c r="Y116" s="65">
        <f t="shared" si="23"/>
        <v>15.112105537530907</v>
      </c>
      <c r="Z116" s="65">
        <f t="shared" si="23"/>
        <v>16.065829804694449</v>
      </c>
      <c r="AA116" s="65">
        <f t="shared" si="23"/>
        <v>15.81118767081102</v>
      </c>
      <c r="AB116" s="65">
        <f t="shared" si="23"/>
        <v>16.263683767204281</v>
      </c>
      <c r="AC116" s="65">
        <f t="shared" si="23"/>
        <v>15.852750119459566</v>
      </c>
    </row>
    <row r="117" spans="1:31" ht="11.45" customHeight="1" x14ac:dyDescent="0.25">
      <c r="A117" s="31" t="s">
        <v>65</v>
      </c>
      <c r="B117" s="7" t="s">
        <v>65</v>
      </c>
      <c r="C117" s="65">
        <f t="shared" si="20"/>
        <v>18.2873892663943</v>
      </c>
      <c r="D117" s="65">
        <f t="shared" ref="D117:AC117" si="24">D35/D81*1000</f>
        <v>18.642594950932654</v>
      </c>
      <c r="E117" s="65">
        <f t="shared" si="24"/>
        <v>18.621354582047278</v>
      </c>
      <c r="F117" s="65">
        <f t="shared" si="24"/>
        <v>18.086146346817387</v>
      </c>
      <c r="G117" s="65">
        <f t="shared" si="24"/>
        <v>17.646816720475524</v>
      </c>
      <c r="H117" s="65">
        <f t="shared" si="24"/>
        <v>17.464791088732841</v>
      </c>
      <c r="I117" s="65">
        <f t="shared" si="24"/>
        <v>17.398747519923795</v>
      </c>
      <c r="J117" s="65">
        <f t="shared" si="24"/>
        <v>17.678611312819225</v>
      </c>
      <c r="K117" s="65">
        <f t="shared" si="24"/>
        <v>18.423557224862158</v>
      </c>
      <c r="L117" s="65">
        <f t="shared" si="24"/>
        <v>18.613757428170359</v>
      </c>
      <c r="M117" s="65">
        <f t="shared" si="24"/>
        <v>18.192149464261156</v>
      </c>
      <c r="N117" s="65">
        <f t="shared" si="24"/>
        <v>18.516113137218095</v>
      </c>
      <c r="O117" s="65">
        <f t="shared" si="24"/>
        <v>18.16075497595239</v>
      </c>
      <c r="P117" s="65">
        <f t="shared" si="24"/>
        <v>17.630677172517235</v>
      </c>
      <c r="Q117" s="65">
        <f t="shared" si="24"/>
        <v>18.005166679901944</v>
      </c>
      <c r="R117" s="65">
        <f t="shared" si="24"/>
        <v>18.288466700287188</v>
      </c>
      <c r="S117" s="65">
        <f t="shared" si="24"/>
        <v>19.172269360773733</v>
      </c>
      <c r="T117" s="65">
        <f t="shared" si="24"/>
        <v>20.577441502044923</v>
      </c>
      <c r="U117" s="65">
        <f t="shared" si="24"/>
        <v>21.731966204060573</v>
      </c>
      <c r="V117" s="65">
        <f t="shared" si="24"/>
        <v>21.922173950420795</v>
      </c>
      <c r="W117" s="65">
        <f t="shared" si="24"/>
        <v>22.107314814393838</v>
      </c>
      <c r="X117" s="65">
        <f t="shared" si="24"/>
        <v>19.994930022318176</v>
      </c>
      <c r="Y117" s="65">
        <f t="shared" si="24"/>
        <v>20.505622225414744</v>
      </c>
      <c r="Z117" s="65">
        <f t="shared" si="24"/>
        <v>21.287548244945857</v>
      </c>
      <c r="AA117" s="65">
        <f t="shared" si="24"/>
        <v>21.707947605118839</v>
      </c>
      <c r="AB117" s="65">
        <f t="shared" si="24"/>
        <v>24.136442538504472</v>
      </c>
      <c r="AC117" s="65">
        <f t="shared" si="24"/>
        <v>23.498822642018702</v>
      </c>
    </row>
    <row r="118" spans="1:31" ht="11.45" customHeight="1" x14ac:dyDescent="0.25">
      <c r="A118" s="31" t="s">
        <v>66</v>
      </c>
      <c r="B118" s="7" t="s">
        <v>66</v>
      </c>
      <c r="C118" s="65">
        <f t="shared" si="20"/>
        <v>4.5368449522713155</v>
      </c>
      <c r="D118" s="65">
        <f t="shared" ref="D118:AC118" si="25">D36/D82*1000</f>
        <v>4.7193725766631323</v>
      </c>
      <c r="E118" s="65">
        <f t="shared" si="25"/>
        <v>4.9517411221437122</v>
      </c>
      <c r="F118" s="65">
        <f t="shared" si="25"/>
        <v>5.3678459191717485</v>
      </c>
      <c r="G118" s="65">
        <f t="shared" si="25"/>
        <v>5.5856150127768736</v>
      </c>
      <c r="H118" s="65">
        <f t="shared" si="25"/>
        <v>6.2163961457660522</v>
      </c>
      <c r="I118" s="65">
        <f t="shared" si="25"/>
        <v>6.537342901890546</v>
      </c>
      <c r="J118" s="65">
        <f t="shared" si="25"/>
        <v>7.8331540815425784</v>
      </c>
      <c r="K118" s="65">
        <f t="shared" si="25"/>
        <v>8.5244563274361624</v>
      </c>
      <c r="L118" s="65">
        <f t="shared" si="25"/>
        <v>9.4663928992158812</v>
      </c>
      <c r="M118" s="65">
        <f t="shared" si="25"/>
        <v>9.1203055911915101</v>
      </c>
      <c r="N118" s="65">
        <f t="shared" si="25"/>
        <v>8.657125607831107</v>
      </c>
      <c r="O118" s="65">
        <f t="shared" si="25"/>
        <v>8.8811986004886894</v>
      </c>
      <c r="P118" s="65">
        <f t="shared" si="25"/>
        <v>9.2075666086099535</v>
      </c>
      <c r="Q118" s="65">
        <f t="shared" si="25"/>
        <v>9.6998329741408931</v>
      </c>
      <c r="R118" s="65">
        <f t="shared" si="25"/>
        <v>10.299370094223415</v>
      </c>
      <c r="S118" s="65">
        <f t="shared" si="25"/>
        <v>10.77530681089315</v>
      </c>
      <c r="T118" s="65">
        <f t="shared" si="25"/>
        <v>11.148963009593501</v>
      </c>
      <c r="U118" s="65">
        <f t="shared" si="25"/>
        <v>12.227333250130552</v>
      </c>
      <c r="V118" s="65">
        <f t="shared" si="25"/>
        <v>12.833630856044879</v>
      </c>
      <c r="W118" s="65">
        <f t="shared" si="25"/>
        <v>13.543017595264772</v>
      </c>
      <c r="X118" s="65">
        <f t="shared" si="25"/>
        <v>13.062945616302191</v>
      </c>
      <c r="Y118" s="65">
        <f t="shared" si="25"/>
        <v>13.595540396906127</v>
      </c>
      <c r="Z118" s="65">
        <f t="shared" si="25"/>
        <v>14.0347919006495</v>
      </c>
      <c r="AA118" s="65">
        <f t="shared" si="25"/>
        <v>14.165512365687679</v>
      </c>
      <c r="AB118" s="65">
        <f t="shared" si="25"/>
        <v>14.871068071149635</v>
      </c>
      <c r="AC118" s="65">
        <f t="shared" si="25"/>
        <v>14.306061710886217</v>
      </c>
    </row>
    <row r="119" spans="1:31" ht="11.45" customHeight="1" x14ac:dyDescent="0.25">
      <c r="A119" s="31" t="s">
        <v>67</v>
      </c>
      <c r="B119" s="7" t="s">
        <v>67</v>
      </c>
      <c r="C119" s="65">
        <f t="shared" si="20"/>
        <v>15.689706390050819</v>
      </c>
      <c r="D119" s="65">
        <f t="shared" ref="D119:AC119" si="26">D37/D83*1000</f>
        <v>16.896419038619012</v>
      </c>
      <c r="E119" s="65">
        <f t="shared" si="26"/>
        <v>17.929831706451907</v>
      </c>
      <c r="F119" s="65">
        <f t="shared" si="26"/>
        <v>18.455603293014615</v>
      </c>
      <c r="G119" s="65">
        <f t="shared" si="26"/>
        <v>18.738289009932714</v>
      </c>
      <c r="H119" s="65">
        <f t="shared" si="26"/>
        <v>19.545130258676242</v>
      </c>
      <c r="I119" s="65">
        <f t="shared" si="26"/>
        <v>20.319959285600742</v>
      </c>
      <c r="J119" s="65">
        <f t="shared" si="26"/>
        <v>20.976474504176892</v>
      </c>
      <c r="K119" s="65">
        <f t="shared" si="26"/>
        <v>22.557752086593474</v>
      </c>
      <c r="L119" s="65">
        <f t="shared" si="26"/>
        <v>22.934171187822677</v>
      </c>
      <c r="M119" s="65">
        <f t="shared" si="26"/>
        <v>21.91389798190075</v>
      </c>
      <c r="N119" s="65">
        <f t="shared" si="26"/>
        <v>22.209945523206454</v>
      </c>
      <c r="O119" s="65">
        <f t="shared" si="26"/>
        <v>21.722698517544995</v>
      </c>
      <c r="P119" s="65">
        <f t="shared" si="26"/>
        <v>20.42016430305582</v>
      </c>
      <c r="Q119" s="65">
        <f t="shared" si="26"/>
        <v>20.595891061755115</v>
      </c>
      <c r="R119" s="65">
        <f t="shared" si="26"/>
        <v>21.753980000543599</v>
      </c>
      <c r="S119" s="65">
        <f t="shared" si="26"/>
        <v>22.877931349196526</v>
      </c>
      <c r="T119" s="65">
        <f t="shared" si="26"/>
        <v>24.092897647754015</v>
      </c>
      <c r="U119" s="65">
        <f t="shared" si="26"/>
        <v>25.424436386077318</v>
      </c>
      <c r="V119" s="65">
        <f t="shared" si="26"/>
        <v>26.12439415942891</v>
      </c>
      <c r="W119" s="65">
        <f t="shared" si="26"/>
        <v>26.639895341990389</v>
      </c>
      <c r="X119" s="65">
        <f t="shared" si="26"/>
        <v>25.891069106709278</v>
      </c>
      <c r="Y119" s="65">
        <f t="shared" si="26"/>
        <v>27.661450805812795</v>
      </c>
      <c r="Z119" s="65">
        <f t="shared" si="26"/>
        <v>27.843592338378503</v>
      </c>
      <c r="AA119" s="65">
        <f t="shared" si="26"/>
        <v>27.919750200194553</v>
      </c>
      <c r="AB119" s="65">
        <f t="shared" si="26"/>
        <v>29.889079591800837</v>
      </c>
      <c r="AC119" s="65">
        <f t="shared" si="26"/>
        <v>28.684885106190052</v>
      </c>
    </row>
    <row r="120" spans="1:31" ht="11.45" customHeight="1" x14ac:dyDescent="0.25">
      <c r="A120" s="31" t="s">
        <v>68</v>
      </c>
      <c r="B120" s="7" t="s">
        <v>68</v>
      </c>
      <c r="C120" s="65">
        <f t="shared" si="20"/>
        <v>10.748055240765995</v>
      </c>
      <c r="D120" s="65">
        <f t="shared" ref="D120:AC120" si="27">D38/D84*1000</f>
        <v>10.788152660460081</v>
      </c>
      <c r="E120" s="65">
        <f t="shared" si="27"/>
        <v>11.286580434153743</v>
      </c>
      <c r="F120" s="65">
        <f t="shared" si="27"/>
        <v>11.856867599965392</v>
      </c>
      <c r="G120" s="65">
        <f t="shared" si="27"/>
        <v>12.703972025779535</v>
      </c>
      <c r="H120" s="65">
        <f t="shared" si="27"/>
        <v>13.564152293183692</v>
      </c>
      <c r="I120" s="65">
        <f t="shared" si="27"/>
        <v>14.408832204047977</v>
      </c>
      <c r="J120" s="65">
        <f t="shared" si="27"/>
        <v>16.304136850507422</v>
      </c>
      <c r="K120" s="65">
        <f t="shared" si="27"/>
        <v>18.515933811769859</v>
      </c>
      <c r="L120" s="65">
        <f t="shared" si="27"/>
        <v>19.168740069308896</v>
      </c>
      <c r="M120" s="65">
        <f t="shared" si="27"/>
        <v>17.618938500950005</v>
      </c>
      <c r="N120" s="65">
        <f t="shared" si="27"/>
        <v>18.414076961214938</v>
      </c>
      <c r="O120" s="65">
        <f t="shared" si="27"/>
        <v>18.193866683284647</v>
      </c>
      <c r="P120" s="65">
        <f t="shared" si="27"/>
        <v>18.03664287465471</v>
      </c>
      <c r="Q120" s="65">
        <f t="shared" si="27"/>
        <v>18.577186751887254</v>
      </c>
      <c r="R120" s="65">
        <f t="shared" si="27"/>
        <v>19.096488480159191</v>
      </c>
      <c r="S120" s="65">
        <f t="shared" si="27"/>
        <v>19.820114922788779</v>
      </c>
      <c r="T120" s="65">
        <f t="shared" si="27"/>
        <v>20.266097343529744</v>
      </c>
      <c r="U120" s="65">
        <f t="shared" si="27"/>
        <v>21.086579427836661</v>
      </c>
      <c r="V120" s="65">
        <f t="shared" si="27"/>
        <v>21.765931709631474</v>
      </c>
      <c r="W120" s="65">
        <f t="shared" si="27"/>
        <v>21.803892635305399</v>
      </c>
      <c r="X120" s="65">
        <f t="shared" si="27"/>
        <v>20.961201905982492</v>
      </c>
      <c r="Y120" s="65">
        <f t="shared" si="27"/>
        <v>21.8769539253638</v>
      </c>
      <c r="Z120" s="65">
        <f t="shared" si="27"/>
        <v>21.590709836639277</v>
      </c>
      <c r="AA120" s="65">
        <f t="shared" si="27"/>
        <v>22.476837147964773</v>
      </c>
      <c r="AB120" s="65">
        <f t="shared" si="27"/>
        <v>24.947186520478002</v>
      </c>
      <c r="AC120" s="65">
        <f t="shared" si="27"/>
        <v>25.020890419674743</v>
      </c>
    </row>
    <row r="121" spans="1:31" ht="11.45" customHeight="1" x14ac:dyDescent="0.25">
      <c r="A121" s="31" t="s">
        <v>69</v>
      </c>
      <c r="B121" s="7" t="s">
        <v>69</v>
      </c>
      <c r="C121" s="65">
        <f t="shared" si="20"/>
        <v>43.893932596870975</v>
      </c>
      <c r="D121" s="65">
        <f t="shared" ref="D121:AC121" si="28">D39/D85*1000</f>
        <v>45.981317953529441</v>
      </c>
      <c r="E121" s="65">
        <f t="shared" si="28"/>
        <v>45.818208571887205</v>
      </c>
      <c r="F121" s="65">
        <f t="shared" si="28"/>
        <v>45.784785075335783</v>
      </c>
      <c r="G121" s="65">
        <f t="shared" si="28"/>
        <v>45.398991466252909</v>
      </c>
      <c r="H121" s="65">
        <f t="shared" si="28"/>
        <v>46.516005611529138</v>
      </c>
      <c r="I121" s="65">
        <f t="shared" si="28"/>
        <v>47.398272017837236</v>
      </c>
      <c r="J121" s="65">
        <f t="shared" si="28"/>
        <v>48.807219526909833</v>
      </c>
      <c r="K121" s="65">
        <f t="shared" si="28"/>
        <v>51.810097908434223</v>
      </c>
      <c r="L121" s="65">
        <f t="shared" si="28"/>
        <v>51.970553651397267</v>
      </c>
      <c r="M121" s="65">
        <f t="shared" si="28"/>
        <v>47.072909433587931</v>
      </c>
      <c r="N121" s="65">
        <f t="shared" si="28"/>
        <v>47.840715960148465</v>
      </c>
      <c r="O121" s="65">
        <f t="shared" si="28"/>
        <v>47.721554448807581</v>
      </c>
      <c r="P121" s="65">
        <f t="shared" si="28"/>
        <v>45.841360039448659</v>
      </c>
      <c r="Q121" s="65">
        <f t="shared" si="28"/>
        <v>47.101042149708348</v>
      </c>
      <c r="R121" s="65">
        <f t="shared" si="28"/>
        <v>47.077571421571029</v>
      </c>
      <c r="S121" s="65">
        <f t="shared" si="28"/>
        <v>46.753268806248933</v>
      </c>
      <c r="T121" s="65">
        <f t="shared" si="28"/>
        <v>47.906359308200543</v>
      </c>
      <c r="U121" s="65">
        <f t="shared" si="28"/>
        <v>50.345143194567463</v>
      </c>
      <c r="V121" s="65">
        <f t="shared" si="28"/>
        <v>51.156183342427695</v>
      </c>
      <c r="W121" s="65">
        <f t="shared" si="28"/>
        <v>51.873777997772557</v>
      </c>
      <c r="X121" s="65">
        <f t="shared" si="28"/>
        <v>50.341423788893266</v>
      </c>
      <c r="Y121" s="65">
        <f t="shared" si="28"/>
        <v>51.622782882130402</v>
      </c>
      <c r="Z121" s="65">
        <f t="shared" si="28"/>
        <v>50.913416592755951</v>
      </c>
      <c r="AA121" s="65">
        <f t="shared" si="28"/>
        <v>50.345643489013604</v>
      </c>
      <c r="AB121" s="65">
        <f t="shared" si="28"/>
        <v>51.95144633155499</v>
      </c>
      <c r="AC121" s="65">
        <f t="shared" si="28"/>
        <v>50.951256317516581</v>
      </c>
    </row>
    <row r="122" spans="1:31" ht="11.45" customHeight="1" x14ac:dyDescent="0.25">
      <c r="A122" s="31" t="s">
        <v>70</v>
      </c>
      <c r="B122" s="7" t="s">
        <v>70</v>
      </c>
      <c r="C122" s="65">
        <f t="shared" si="20"/>
        <v>40.606284300672719</v>
      </c>
      <c r="D122" s="65">
        <f t="shared" ref="D122:AC122" si="29">D40/D86*1000</f>
        <v>42.77306418222495</v>
      </c>
      <c r="E122" s="65">
        <f t="shared" si="29"/>
        <v>43.780542671682745</v>
      </c>
      <c r="F122" s="65">
        <f t="shared" si="29"/>
        <v>44.041898115109127</v>
      </c>
      <c r="G122" s="65">
        <f t="shared" si="29"/>
        <v>43.707090901356928</v>
      </c>
      <c r="H122" s="65">
        <f t="shared" si="29"/>
        <v>45.103396038328633</v>
      </c>
      <c r="I122" s="65">
        <f t="shared" si="29"/>
        <v>45.987509475690075</v>
      </c>
      <c r="J122" s="65">
        <f t="shared" si="29"/>
        <v>48.906232591462256</v>
      </c>
      <c r="K122" s="65">
        <f t="shared" si="29"/>
        <v>51.191372504147836</v>
      </c>
      <c r="L122" s="65">
        <f t="shared" si="29"/>
        <v>50.240344685856819</v>
      </c>
      <c r="M122" s="65">
        <f t="shared" si="29"/>
        <v>47.989913248260358</v>
      </c>
      <c r="N122" s="65">
        <f t="shared" si="29"/>
        <v>49.934593793030395</v>
      </c>
      <c r="O122" s="65">
        <f t="shared" si="29"/>
        <v>50.190592945317221</v>
      </c>
      <c r="P122" s="65">
        <f t="shared" si="29"/>
        <v>49.310029450937989</v>
      </c>
      <c r="Q122" s="65">
        <f t="shared" si="29"/>
        <v>51.371309089260521</v>
      </c>
      <c r="R122" s="65">
        <f t="shared" si="29"/>
        <v>51.349030541530873</v>
      </c>
      <c r="S122" s="65">
        <f t="shared" si="29"/>
        <v>52.309788449943639</v>
      </c>
      <c r="T122" s="65">
        <f t="shared" si="29"/>
        <v>53.294911010593694</v>
      </c>
      <c r="U122" s="65">
        <f t="shared" si="29"/>
        <v>54.137262818979963</v>
      </c>
      <c r="V122" s="65">
        <f t="shared" si="29"/>
        <v>54.298815334239471</v>
      </c>
      <c r="W122" s="65">
        <f t="shared" si="29"/>
        <v>54.940521204244526</v>
      </c>
      <c r="X122" s="65">
        <f t="shared" si="29"/>
        <v>52.255000215725794</v>
      </c>
      <c r="Y122" s="65">
        <f t="shared" si="29"/>
        <v>54.157755421016191</v>
      </c>
      <c r="Z122" s="65">
        <f t="shared" si="29"/>
        <v>54.065188105485596</v>
      </c>
      <c r="AA122" s="65">
        <f t="shared" si="29"/>
        <v>54.398062330444937</v>
      </c>
      <c r="AB122" s="65">
        <f t="shared" si="29"/>
        <v>56.816770282353261</v>
      </c>
      <c r="AC122" s="65">
        <f t="shared" si="29"/>
        <v>56.191034665638107</v>
      </c>
    </row>
    <row r="123" spans="1:31" ht="11.45" customHeight="1" x14ac:dyDescent="0.25">
      <c r="A123" s="31" t="s">
        <v>71</v>
      </c>
      <c r="B123" s="7" t="s">
        <v>71</v>
      </c>
      <c r="C123" s="65">
        <f t="shared" si="20"/>
        <v>44.845512005814818</v>
      </c>
      <c r="D123" s="65">
        <f t="shared" ref="D123:AC123" si="30">D41/D87*1000</f>
        <v>46.442313744413902</v>
      </c>
      <c r="E123" s="65">
        <f t="shared" si="30"/>
        <v>47.705424297265438</v>
      </c>
      <c r="F123" s="65">
        <f t="shared" si="30"/>
        <v>47.135631246175805</v>
      </c>
      <c r="G123" s="65">
        <f t="shared" si="30"/>
        <v>47.00784332442408</v>
      </c>
      <c r="H123" s="65">
        <f t="shared" si="30"/>
        <v>49.581938169727252</v>
      </c>
      <c r="I123" s="65">
        <f t="shared" si="30"/>
        <v>52.938980572708466</v>
      </c>
      <c r="J123" s="65">
        <f t="shared" si="30"/>
        <v>56.696001040430993</v>
      </c>
      <c r="K123" s="65">
        <f t="shared" si="30"/>
        <v>62.362119345747075</v>
      </c>
      <c r="L123" s="65">
        <f t="shared" si="30"/>
        <v>62.834472762315507</v>
      </c>
      <c r="M123" s="65">
        <f t="shared" si="30"/>
        <v>55.89230492146276</v>
      </c>
      <c r="N123" s="65">
        <f t="shared" si="30"/>
        <v>52.723515320004729</v>
      </c>
      <c r="O123" s="65">
        <f t="shared" si="30"/>
        <v>52.244123651737155</v>
      </c>
      <c r="P123" s="65">
        <f t="shared" si="30"/>
        <v>50.197152358106919</v>
      </c>
      <c r="Q123" s="65">
        <f t="shared" si="30"/>
        <v>59.921546607404828</v>
      </c>
      <c r="R123" s="65">
        <f t="shared" si="30"/>
        <v>62.203354331469818</v>
      </c>
      <c r="S123" s="65">
        <f t="shared" si="30"/>
        <v>63.432301170435522</v>
      </c>
      <c r="T123" s="65">
        <f t="shared" si="30"/>
        <v>66.763544228332961</v>
      </c>
      <c r="U123" s="65">
        <f t="shared" si="30"/>
        <v>67.469856444669148</v>
      </c>
      <c r="V123" s="65">
        <f t="shared" si="30"/>
        <v>69.41168940694557</v>
      </c>
      <c r="W123" s="65">
        <f t="shared" si="30"/>
        <v>68.354300460397042</v>
      </c>
      <c r="X123" s="65">
        <f t="shared" si="30"/>
        <v>60.693877408715487</v>
      </c>
      <c r="Y123" s="65">
        <f t="shared" si="30"/>
        <v>61.767225966630917</v>
      </c>
      <c r="Z123" s="65">
        <f t="shared" si="30"/>
        <v>65.743019044666227</v>
      </c>
      <c r="AA123" s="65">
        <f t="shared" si="30"/>
        <v>69.868683699287686</v>
      </c>
      <c r="AB123" s="65">
        <f t="shared" si="30"/>
        <v>73.183490885135356</v>
      </c>
      <c r="AC123" s="65">
        <f t="shared" si="30"/>
        <v>73.297934194027448</v>
      </c>
    </row>
    <row r="124" spans="1:31" ht="11.45" customHeight="1" x14ac:dyDescent="0.25">
      <c r="A124" s="31" t="s">
        <v>73</v>
      </c>
      <c r="B124" s="7" t="s">
        <v>73</v>
      </c>
      <c r="C124" s="65">
        <f t="shared" si="20"/>
        <v>67.814601344860705</v>
      </c>
      <c r="D124" s="65">
        <f t="shared" ref="D124:AC124" si="31">D42/D88*1000</f>
        <v>69.011362920994642</v>
      </c>
      <c r="E124" s="65">
        <f t="shared" si="31"/>
        <v>68.549187365838705</v>
      </c>
      <c r="F124" s="65">
        <f t="shared" si="31"/>
        <v>67.611244019138766</v>
      </c>
      <c r="G124" s="65">
        <f t="shared" si="31"/>
        <v>67.749881376037962</v>
      </c>
      <c r="H124" s="65">
        <f t="shared" si="31"/>
        <v>70.975387828162283</v>
      </c>
      <c r="I124" s="65">
        <f t="shared" si="31"/>
        <v>74.170203091846005</v>
      </c>
      <c r="J124" s="65">
        <f t="shared" si="31"/>
        <v>76.560171044593773</v>
      </c>
      <c r="K124" s="65">
        <f t="shared" si="31"/>
        <v>80.647141518275532</v>
      </c>
      <c r="L124" s="65">
        <f t="shared" si="31"/>
        <v>79.994481912936848</v>
      </c>
      <c r="M124" s="65">
        <f t="shared" si="31"/>
        <v>77.391337156655595</v>
      </c>
      <c r="N124" s="65">
        <f t="shared" si="31"/>
        <v>75.604477611940297</v>
      </c>
      <c r="O124" s="65">
        <f t="shared" si="31"/>
        <v>72.975900586428381</v>
      </c>
      <c r="P124" s="65">
        <f t="shared" si="31"/>
        <v>72.41634304207119</v>
      </c>
      <c r="Q124" s="65">
        <f t="shared" si="31"/>
        <v>74.700109920307781</v>
      </c>
      <c r="R124" s="65">
        <f t="shared" si="31"/>
        <v>76.064373801041384</v>
      </c>
      <c r="S124" s="65">
        <f t="shared" si="31"/>
        <v>76.241814754981149</v>
      </c>
      <c r="T124" s="65">
        <f t="shared" si="31"/>
        <v>75.757165520888421</v>
      </c>
      <c r="U124" s="65">
        <f t="shared" si="31"/>
        <v>77.454332367658665</v>
      </c>
      <c r="V124" s="65">
        <f t="shared" si="31"/>
        <v>77.319354838709671</v>
      </c>
      <c r="W124" s="65">
        <f t="shared" si="31"/>
        <v>78.123305742369382</v>
      </c>
      <c r="X124" s="65">
        <f t="shared" si="31"/>
        <v>76.70306306306307</v>
      </c>
      <c r="Y124" s="65">
        <f t="shared" si="31"/>
        <v>79.531589743589748</v>
      </c>
      <c r="Z124" s="65">
        <f t="shared" si="31"/>
        <v>81.784885187988905</v>
      </c>
      <c r="AA124" s="65">
        <f t="shared" si="31"/>
        <v>80.860750683569478</v>
      </c>
      <c r="AB124" s="65">
        <f t="shared" si="31"/>
        <v>83.960492886178869</v>
      </c>
      <c r="AC124" s="65">
        <f t="shared" si="31"/>
        <v>82.920864381520133</v>
      </c>
    </row>
    <row r="125" spans="1:31" ht="11.45" customHeight="1" x14ac:dyDescent="0.25">
      <c r="A125" s="33" t="s">
        <v>74</v>
      </c>
      <c r="B125" s="7" t="s">
        <v>74</v>
      </c>
      <c r="C125" s="65">
        <f t="shared" si="20"/>
        <v>66.549442979643231</v>
      </c>
      <c r="D125" s="65">
        <f t="shared" ref="D125:AC125" si="32">D43/D89*1000</f>
        <v>69.923757581831254</v>
      </c>
      <c r="E125" s="65">
        <f t="shared" si="32"/>
        <v>71.693109831379516</v>
      </c>
      <c r="F125" s="65">
        <f t="shared" si="32"/>
        <v>70.784010705549321</v>
      </c>
      <c r="G125" s="65">
        <f t="shared" si="32"/>
        <v>69.108090667497834</v>
      </c>
      <c r="H125" s="65">
        <f t="shared" si="32"/>
        <v>70.304878146153186</v>
      </c>
      <c r="I125" s="65">
        <f t="shared" si="32"/>
        <v>72.882150388726643</v>
      </c>
      <c r="J125" s="65">
        <f t="shared" si="32"/>
        <v>76.25005275942452</v>
      </c>
      <c r="K125" s="65">
        <f t="shared" si="32"/>
        <v>78.861741241843319</v>
      </c>
      <c r="L125" s="65">
        <f t="shared" si="32"/>
        <v>79.213196124397712</v>
      </c>
      <c r="M125" s="65">
        <f t="shared" si="32"/>
        <v>77.353051360068719</v>
      </c>
      <c r="N125" s="65">
        <f t="shared" si="32"/>
        <v>78.608226329959336</v>
      </c>
      <c r="O125" s="65">
        <f t="shared" si="32"/>
        <v>78.306714103764108</v>
      </c>
      <c r="P125" s="65">
        <f t="shared" si="32"/>
        <v>77.867633561622966</v>
      </c>
      <c r="Q125" s="65">
        <f t="shared" si="32"/>
        <v>79.37661097670869</v>
      </c>
      <c r="R125" s="65">
        <f t="shared" si="32"/>
        <v>83.164391716707073</v>
      </c>
      <c r="S125" s="65">
        <f t="shared" si="32"/>
        <v>82.409134455958977</v>
      </c>
      <c r="T125" s="65">
        <f t="shared" si="32"/>
        <v>83.307000082522038</v>
      </c>
      <c r="U125" s="65">
        <f t="shared" si="32"/>
        <v>84.531772260936052</v>
      </c>
      <c r="V125" s="65">
        <f t="shared" si="32"/>
        <v>86.338834079244336</v>
      </c>
      <c r="W125" s="65">
        <f t="shared" si="32"/>
        <v>85.371486466297611</v>
      </c>
      <c r="X125" s="65">
        <f t="shared" si="32"/>
        <v>82.376068236413261</v>
      </c>
      <c r="Y125" s="65">
        <f t="shared" si="32"/>
        <v>87.685215643871089</v>
      </c>
      <c r="Z125" s="65">
        <f t="shared" si="32"/>
        <v>90.298486567773566</v>
      </c>
      <c r="AA125" s="65">
        <f t="shared" si="32"/>
        <v>90.597743594104045</v>
      </c>
      <c r="AB125" s="65">
        <f t="shared" si="32"/>
        <v>95.49276196086673</v>
      </c>
      <c r="AC125" s="65">
        <f t="shared" si="32"/>
        <v>93.993361567216837</v>
      </c>
      <c r="AE125" s="154">
        <f>(AC125/C125)^(1/26)</f>
        <v>1.0133685312125982</v>
      </c>
    </row>
    <row r="126" spans="1:31" ht="11.45" customHeight="1" x14ac:dyDescent="0.25">
      <c r="B126" s="7" t="s">
        <v>75</v>
      </c>
      <c r="C126" s="65">
        <f t="shared" si="20"/>
        <v>0</v>
      </c>
      <c r="D126" s="65">
        <f t="shared" ref="D126:AC126" si="33">D44/D90*1000</f>
        <v>0</v>
      </c>
      <c r="E126" s="65">
        <f t="shared" si="33"/>
        <v>0</v>
      </c>
      <c r="F126" s="65">
        <f t="shared" si="33"/>
        <v>0</v>
      </c>
      <c r="G126" s="65">
        <f t="shared" si="33"/>
        <v>0</v>
      </c>
      <c r="H126" s="65">
        <f t="shared" si="33"/>
        <v>0</v>
      </c>
      <c r="I126" s="65">
        <f t="shared" si="33"/>
        <v>0</v>
      </c>
      <c r="J126" s="65">
        <f t="shared" si="33"/>
        <v>0</v>
      </c>
      <c r="K126" s="65">
        <f t="shared" si="33"/>
        <v>0</v>
      </c>
      <c r="L126" s="65">
        <f t="shared" si="33"/>
        <v>0</v>
      </c>
      <c r="M126" s="65">
        <f t="shared" si="33"/>
        <v>0</v>
      </c>
      <c r="N126" s="65">
        <f t="shared" si="33"/>
        <v>0</v>
      </c>
      <c r="O126" s="65">
        <f t="shared" si="33"/>
        <v>0</v>
      </c>
      <c r="P126" s="65">
        <f t="shared" si="33"/>
        <v>0</v>
      </c>
      <c r="Q126" s="65">
        <f t="shared" si="33"/>
        <v>0</v>
      </c>
      <c r="R126" s="65">
        <f t="shared" si="33"/>
        <v>0</v>
      </c>
      <c r="S126" s="65">
        <f t="shared" si="33"/>
        <v>0</v>
      </c>
      <c r="T126" s="65">
        <f t="shared" si="33"/>
        <v>0</v>
      </c>
      <c r="U126" s="65">
        <f t="shared" si="33"/>
        <v>0</v>
      </c>
      <c r="V126" s="65">
        <f t="shared" si="33"/>
        <v>0</v>
      </c>
      <c r="W126" s="65">
        <f t="shared" si="33"/>
        <v>0</v>
      </c>
      <c r="X126" s="65">
        <f t="shared" si="33"/>
        <v>0</v>
      </c>
      <c r="Y126" s="65">
        <f t="shared" si="33"/>
        <v>0</v>
      </c>
      <c r="Z126" s="65">
        <f t="shared" si="33"/>
        <v>0</v>
      </c>
      <c r="AA126" s="65">
        <f t="shared" si="33"/>
        <v>0</v>
      </c>
      <c r="AB126" s="65" t="e">
        <f t="shared" si="33"/>
        <v>#VALUE!</v>
      </c>
      <c r="AC126" s="65" t="e">
        <f t="shared" si="33"/>
        <v>#VALUE!</v>
      </c>
    </row>
    <row r="129" spans="2:11" ht="17.100000000000001" customHeight="1" x14ac:dyDescent="0.25">
      <c r="B129" s="30"/>
      <c r="C129" s="34" t="s">
        <v>206</v>
      </c>
      <c r="D129" s="35" t="s">
        <v>204</v>
      </c>
      <c r="E129" s="35" t="s">
        <v>203</v>
      </c>
      <c r="F129" s="36" t="s">
        <v>205</v>
      </c>
    </row>
    <row r="130" spans="2:11" ht="17.100000000000001" customHeight="1" x14ac:dyDescent="0.25">
      <c r="B130" s="47" t="s">
        <v>140</v>
      </c>
      <c r="C130" s="48">
        <f>(L95/C95)^(1/9)*100-100</f>
        <v>1.8337047953360184</v>
      </c>
      <c r="D130" s="49">
        <f>(W95/L95)^(1/11)*100-100</f>
        <v>0.95640709094058707</v>
      </c>
      <c r="E130" s="49">
        <f>(AC95/W95)^(1/6)*100-100</f>
        <v>0.66870285969875454</v>
      </c>
      <c r="F130" s="50">
        <f>(AC95/C95)^(1/26)*100-100</f>
        <v>1.1925628994409152</v>
      </c>
    </row>
    <row r="131" spans="2:11" ht="17.100000000000001" customHeight="1" x14ac:dyDescent="0.25">
      <c r="B131" s="51" t="s">
        <v>141</v>
      </c>
      <c r="C131" s="52">
        <f>(L96/C96)^(1/9)*100-100</f>
        <v>1.248563631440021</v>
      </c>
      <c r="D131" s="53">
        <f>(W96/L96)^(1/11)*100-100</f>
        <v>0.8604670706753268</v>
      </c>
      <c r="E131" s="53">
        <f>(AC96/W96)^(1/6)*100-100</f>
        <v>0.65824963161595917</v>
      </c>
      <c r="F131" s="54">
        <f>(AC96/C96)^(1/26)*100-100</f>
        <v>0.94787583411184073</v>
      </c>
    </row>
    <row r="132" spans="2:11" ht="17.100000000000001" customHeight="1" x14ac:dyDescent="0.25">
      <c r="B132" s="31" t="s">
        <v>44</v>
      </c>
      <c r="C132" s="39">
        <f>(L97/C97)^(1/9)*100-100</f>
        <v>1.2352693264509327</v>
      </c>
      <c r="D132" s="37">
        <f>(W97/L97)^(1/11)*100-100</f>
        <v>0.4617034490969445</v>
      </c>
      <c r="E132" s="37">
        <f>(AB97/W97)^(1/5)*100-100</f>
        <v>2.1451807710225523</v>
      </c>
      <c r="F132" s="40">
        <f>(AB97/C97)^(1/25)*100-100</f>
        <v>1.0748897455997053</v>
      </c>
    </row>
    <row r="133" spans="2:11" ht="17.100000000000001" customHeight="1" x14ac:dyDescent="0.25">
      <c r="B133" s="31" t="s">
        <v>46</v>
      </c>
      <c r="C133" s="39">
        <f>(L99/C99)^(1/9)*100-100</f>
        <v>5.0777165255891958</v>
      </c>
      <c r="D133" s="37">
        <f>(W99/L99)^(1/11)*100-100</f>
        <v>1.4977378030734343</v>
      </c>
      <c r="E133" s="37">
        <f>(AC99/W99)^(1/6)*100-100</f>
        <v>0.83735742113148603</v>
      </c>
      <c r="F133" s="40">
        <f>(AC99/C99)^(1/26)*100-100</f>
        <v>2.5683206186579213</v>
      </c>
    </row>
    <row r="134" spans="2:11" ht="17.100000000000001" customHeight="1" x14ac:dyDescent="0.25">
      <c r="B134" s="31" t="s">
        <v>47</v>
      </c>
      <c r="C134" s="39">
        <f>(L100/C100)^(1/9)*100-100</f>
        <v>0.75650609972687732</v>
      </c>
      <c r="D134" s="37">
        <f>(W100/L100)^(1/11)*100-100</f>
        <v>1.1598999401835499</v>
      </c>
      <c r="E134" s="37">
        <f>(AC100/W100)^(1/6)*100-100</f>
        <v>1.3214894394186274</v>
      </c>
      <c r="F134" s="40">
        <f>(AC100/C100)^(1/26)*100-100</f>
        <v>1.0572966576999647</v>
      </c>
      <c r="K134">
        <v>3</v>
      </c>
    </row>
    <row r="135" spans="2:11" ht="17.100000000000001" customHeight="1" x14ac:dyDescent="0.25">
      <c r="B135" s="31" t="s">
        <v>48</v>
      </c>
      <c r="C135" s="39">
        <f>(L101/C101)^(1/9)*100-100</f>
        <v>1.958763078594572</v>
      </c>
      <c r="D135" s="37">
        <f>(W101/L101)^(1/11)*100-100</f>
        <v>0.65231157266796913</v>
      </c>
      <c r="E135" s="37">
        <f>(AC101/W101)^(1/6)*100-100</f>
        <v>0.11420452950427773</v>
      </c>
      <c r="F135" s="40">
        <f>(AC101/C101)^(1/26)*100-100</f>
        <v>0.97764796074937976</v>
      </c>
    </row>
    <row r="136" spans="2:11" ht="17.100000000000001" customHeight="1" x14ac:dyDescent="0.25">
      <c r="B136" s="31" t="s">
        <v>51</v>
      </c>
      <c r="C136" s="39">
        <f>(L104/C104)^(1/9)*100-100</f>
        <v>2.8986945035539122</v>
      </c>
      <c r="D136" s="37">
        <f>(W104/L104)^(1/11)*100-100</f>
        <v>-1.1298043824598381</v>
      </c>
      <c r="E136" s="37">
        <f>(AC104/W104)^(1/6)*100-100</f>
        <v>0.14835775202945456</v>
      </c>
      <c r="F136" s="40">
        <f>(AC104/C104)^(1/26)*100-100</f>
        <v>0.54409766855474118</v>
      </c>
    </row>
    <row r="137" spans="2:11" ht="17.100000000000001" customHeight="1" x14ac:dyDescent="0.25">
      <c r="B137" s="31" t="s">
        <v>52</v>
      </c>
      <c r="C137" s="39">
        <f>(L105/C105)^(1/9)*100-100</f>
        <v>-0.22406589624827689</v>
      </c>
      <c r="D137" s="37">
        <f>(W105/L105)^(1/11)*100-100</f>
        <v>1.0460315328544993</v>
      </c>
      <c r="E137" s="37">
        <f>(AC105/W105)^(1/6)*100-100</f>
        <v>1.1164307894017327</v>
      </c>
      <c r="F137" s="40">
        <f>(AC105/C105)^(1/26)*100-100</f>
        <v>0.62073383860466436</v>
      </c>
    </row>
    <row r="138" spans="2:11" ht="17.100000000000001" customHeight="1" x14ac:dyDescent="0.25">
      <c r="B138" s="32" t="s">
        <v>53</v>
      </c>
      <c r="C138" s="41">
        <f>(L106/C106)^(1/9)*100-100</f>
        <v>1.3887502009819457</v>
      </c>
      <c r="D138" s="38">
        <f>(W106/L106)^(1/11)*100-100</f>
        <v>0.65844607691867907</v>
      </c>
      <c r="E138" s="38">
        <f>(AC106/W106)^(1/6)*100-100</f>
        <v>0.28088990664592473</v>
      </c>
      <c r="F138" s="42">
        <f>(AC106/C106)^(1/26)*100-100</f>
        <v>0.82317349392444328</v>
      </c>
    </row>
    <row r="139" spans="2:11" ht="17.100000000000001" customHeight="1" x14ac:dyDescent="0.25">
      <c r="B139" s="31" t="s">
        <v>54</v>
      </c>
      <c r="C139" s="39">
        <f>(L107/C107)^(1/9)*100-100</f>
        <v>3.8076745545312178</v>
      </c>
      <c r="D139" s="37">
        <f>(W107/L107)^(1/11)*100-100</f>
        <v>0.88374973154957104</v>
      </c>
      <c r="E139" s="37">
        <f>(AC107/W107)^(1/6)*100-100</f>
        <v>1.6071533968979139</v>
      </c>
      <c r="F139" s="40">
        <f>(AC107/C107)^(1/26)*100-100</f>
        <v>2.0545732332088136</v>
      </c>
    </row>
    <row r="140" spans="2:11" ht="17.100000000000001" customHeight="1" x14ac:dyDescent="0.25">
      <c r="B140" s="31" t="s">
        <v>55</v>
      </c>
      <c r="C140" s="39">
        <f>(L108/C108)^(1/9)*100-100</f>
        <v>0.32923861087867579</v>
      </c>
      <c r="D140" s="37">
        <f>(W108/L108)^(1/11)*100-100</f>
        <v>0.29461133404409168</v>
      </c>
      <c r="E140" s="37">
        <f>(AC108/W108)^(1/6)*100-100</f>
        <v>0.9362331141892497</v>
      </c>
      <c r="F140" s="40">
        <f>(AC108/C108)^(1/26)*100-100</f>
        <v>0.45431760804454768</v>
      </c>
    </row>
    <row r="141" spans="2:11" ht="17.100000000000001" customHeight="1" x14ac:dyDescent="0.25">
      <c r="B141" s="31" t="s">
        <v>59</v>
      </c>
      <c r="C141" s="39">
        <f>(L112/C112)^(1/9)*100-100</f>
        <v>0.49516446413153403</v>
      </c>
      <c r="D141" s="37">
        <f t="shared" ref="D141:D151" si="34">(W112/L112)^(1/11)*100-100</f>
        <v>-0.41376107203348056</v>
      </c>
      <c r="E141" s="37">
        <f>(AC112/W112)^(1/6)*100-100</f>
        <v>-1.5555575907975197</v>
      </c>
      <c r="F141" s="40">
        <f>(AC112/C112)^(1/26)*100-100</f>
        <v>-0.36556214151254096</v>
      </c>
    </row>
    <row r="142" spans="2:11" ht="17.100000000000001" customHeight="1" x14ac:dyDescent="0.25">
      <c r="B142" s="31" t="s">
        <v>60</v>
      </c>
      <c r="C142" s="39">
        <f t="shared" ref="C142:C151" si="35">(L113/C113)^(1/9)*100-100</f>
        <v>3.4197414869379372</v>
      </c>
      <c r="D142" s="37">
        <f t="shared" si="34"/>
        <v>2.2839383295629005</v>
      </c>
      <c r="E142" s="37">
        <f t="shared" ref="E142:E151" si="36">(AC113/W113)^(1/6)*100-100</f>
        <v>0.34073028070939415</v>
      </c>
      <c r="F142" s="40">
        <f t="shared" ref="F142:F151" si="37">(AC113/C113)^(1/26)*100-100</f>
        <v>2.2222056452039283</v>
      </c>
    </row>
    <row r="143" spans="2:11" ht="17.100000000000001" customHeight="1" x14ac:dyDescent="0.25">
      <c r="B143" s="31" t="s">
        <v>62</v>
      </c>
      <c r="C143" s="39">
        <f t="shared" si="35"/>
        <v>1.1173798622199342</v>
      </c>
      <c r="D143" s="37">
        <f t="shared" si="34"/>
        <v>0.78522210180982199</v>
      </c>
      <c r="E143" s="37">
        <f t="shared" si="36"/>
        <v>3.0857080731465203E-2</v>
      </c>
      <c r="F143" s="40">
        <f t="shared" si="37"/>
        <v>0.72528955963315411</v>
      </c>
    </row>
    <row r="144" spans="2:11" ht="17.100000000000001" customHeight="1" x14ac:dyDescent="0.25">
      <c r="B144" s="31" t="s">
        <v>63</v>
      </c>
      <c r="C144" s="39">
        <f t="shared" si="35"/>
        <v>1.708738360185265</v>
      </c>
      <c r="D144" s="37">
        <f t="shared" si="34"/>
        <v>1.0018744594406144</v>
      </c>
      <c r="E144" s="37">
        <f t="shared" si="36"/>
        <v>6.2005303650806809E-2</v>
      </c>
      <c r="F144" s="40">
        <f t="shared" si="37"/>
        <v>1.0278008754998069</v>
      </c>
    </row>
    <row r="145" spans="2:6" ht="17.100000000000001" customHeight="1" x14ac:dyDescent="0.25">
      <c r="B145" s="31" t="s">
        <v>64</v>
      </c>
      <c r="C145" s="39">
        <f t="shared" si="35"/>
        <v>4.8698712660766148</v>
      </c>
      <c r="D145" s="37">
        <f t="shared" si="34"/>
        <v>2.4056488208037621</v>
      </c>
      <c r="E145" s="37">
        <f t="shared" si="36"/>
        <v>1.3334938160233634</v>
      </c>
      <c r="F145" s="40">
        <f t="shared" si="37"/>
        <v>3.0015499879716856</v>
      </c>
    </row>
    <row r="146" spans="2:6" ht="17.100000000000001" customHeight="1" x14ac:dyDescent="0.25">
      <c r="B146" s="31" t="s">
        <v>65</v>
      </c>
      <c r="C146" s="39">
        <f t="shared" si="35"/>
        <v>0.19674042290442628</v>
      </c>
      <c r="D146" s="37">
        <f t="shared" si="34"/>
        <v>1.5759951822655722</v>
      </c>
      <c r="E146" s="37">
        <f t="shared" si="36"/>
        <v>1.0225557105093372</v>
      </c>
      <c r="F146" s="40">
        <f t="shared" si="37"/>
        <v>0.96904438424310513</v>
      </c>
    </row>
    <row r="147" spans="2:6" ht="17.100000000000001" customHeight="1" x14ac:dyDescent="0.25">
      <c r="B147" s="31" t="s">
        <v>66</v>
      </c>
      <c r="C147" s="39">
        <f t="shared" si="35"/>
        <v>8.5156278742658458</v>
      </c>
      <c r="D147" s="37">
        <f t="shared" si="34"/>
        <v>3.3092418134837516</v>
      </c>
      <c r="E147" s="37">
        <f t="shared" si="36"/>
        <v>0.91772274432801737</v>
      </c>
      <c r="F147" s="40">
        <f t="shared" si="37"/>
        <v>4.5161283936571834</v>
      </c>
    </row>
    <row r="148" spans="2:6" ht="17.100000000000001" customHeight="1" x14ac:dyDescent="0.25">
      <c r="B148" s="31" t="s">
        <v>67</v>
      </c>
      <c r="C148" s="39">
        <f t="shared" si="35"/>
        <v>4.3082580175934879</v>
      </c>
      <c r="D148" s="37">
        <f t="shared" si="34"/>
        <v>1.3709666102773355</v>
      </c>
      <c r="E148" s="37">
        <f t="shared" si="36"/>
        <v>1.2403023282373908</v>
      </c>
      <c r="F148" s="40">
        <f t="shared" si="37"/>
        <v>2.3477727315776491</v>
      </c>
    </row>
    <row r="149" spans="2:6" ht="17.100000000000001" customHeight="1" x14ac:dyDescent="0.25">
      <c r="B149" s="31" t="s">
        <v>68</v>
      </c>
      <c r="C149" s="39">
        <f t="shared" si="35"/>
        <v>6.6395212052502899</v>
      </c>
      <c r="D149" s="37">
        <f t="shared" si="34"/>
        <v>1.1778617457448064</v>
      </c>
      <c r="E149" s="37">
        <f t="shared" si="36"/>
        <v>2.3202174288574611</v>
      </c>
      <c r="F149" s="40">
        <f t="shared" si="37"/>
        <v>3.3033347318794739</v>
      </c>
    </row>
    <row r="150" spans="2:6" ht="17.100000000000001" customHeight="1" x14ac:dyDescent="0.25">
      <c r="B150" s="31" t="s">
        <v>69</v>
      </c>
      <c r="C150" s="39">
        <f t="shared" si="35"/>
        <v>1.8944001057272999</v>
      </c>
      <c r="D150" s="37">
        <f t="shared" si="34"/>
        <v>-1.6942752262977478E-2</v>
      </c>
      <c r="E150" s="37">
        <f t="shared" si="36"/>
        <v>-0.29861998070700224</v>
      </c>
      <c r="F150" s="40">
        <f t="shared" si="37"/>
        <v>0.57508312249944993</v>
      </c>
    </row>
    <row r="151" spans="2:6" ht="17.100000000000001" customHeight="1" x14ac:dyDescent="0.25">
      <c r="B151" s="31" t="s">
        <v>70</v>
      </c>
      <c r="C151" s="39">
        <f t="shared" si="35"/>
        <v>2.3937060409640907</v>
      </c>
      <c r="D151" s="37">
        <f t="shared" si="34"/>
        <v>0.81633933955313864</v>
      </c>
      <c r="E151" s="37">
        <f t="shared" si="36"/>
        <v>0.37580523768568241</v>
      </c>
      <c r="F151" s="40">
        <f t="shared" si="37"/>
        <v>1.2572001369891268</v>
      </c>
    </row>
    <row r="152" spans="2:6" ht="17.100000000000001" customHeight="1" x14ac:dyDescent="0.25">
      <c r="B152" s="31" t="s">
        <v>73</v>
      </c>
      <c r="C152" s="39">
        <f>(L124/C124)^(1/9)*100-100</f>
        <v>1.8522805060525087</v>
      </c>
      <c r="D152" s="37">
        <f>(W124/L124)^(1/11)*100-100</f>
        <v>-0.21494352741913758</v>
      </c>
      <c r="E152" s="37">
        <f>(AC124/W124)^(1/6)*100-100</f>
        <v>0.9982544885286444</v>
      </c>
      <c r="F152" s="40">
        <f>(AC124/C124)^(1/26)*100-100</f>
        <v>0.77649606471499055</v>
      </c>
    </row>
    <row r="153" spans="2:6" ht="17.100000000000001" customHeight="1" x14ac:dyDescent="0.25">
      <c r="B153" s="33" t="s">
        <v>74</v>
      </c>
      <c r="C153" s="43">
        <f t="shared" ref="C153" si="38">(L125/C125)^(1/9)*100-100</f>
        <v>1.954383134609472</v>
      </c>
      <c r="D153" s="44">
        <f>(W125/L125)^(1/11)*100-100</f>
        <v>0.6829511861493387</v>
      </c>
      <c r="E153" s="44">
        <f t="shared" ref="E153" si="39">(AC125/W125)^(1/6)*100-100</f>
        <v>1.6164588446941508</v>
      </c>
      <c r="F153" s="45">
        <f t="shared" ref="F153" si="40">(AC125/C125)^(1/26)*100-100</f>
        <v>1.3368531212598214</v>
      </c>
    </row>
    <row r="154" spans="2:6" ht="20.25" customHeight="1" x14ac:dyDescent="0.25">
      <c r="B154" s="46" t="s">
        <v>146</v>
      </c>
      <c r="E154" s="37"/>
    </row>
    <row r="156" spans="2:6" ht="11.45" customHeight="1" x14ac:dyDescent="0.25">
      <c r="B156" s="7"/>
    </row>
    <row r="157" spans="2:6" ht="11.45" customHeight="1" x14ac:dyDescent="0.25">
      <c r="B157" s="7"/>
    </row>
    <row r="164" spans="2:2" ht="11.45" customHeight="1" x14ac:dyDescent="0.25">
      <c r="B164" s="7"/>
    </row>
    <row r="165" spans="2:2" ht="11.45" customHeight="1" x14ac:dyDescent="0.25">
      <c r="B165" s="7"/>
    </row>
    <row r="166" spans="2:2" ht="11.45" customHeight="1" x14ac:dyDescent="0.25">
      <c r="B166" s="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C154"/>
  <sheetViews>
    <sheetView topLeftCell="A123" workbookViewId="0">
      <selection activeCell="L135" sqref="L135"/>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2:29" ht="15" x14ac:dyDescent="0.25">
      <c r="B1" s="3" t="s">
        <v>126</v>
      </c>
    </row>
    <row r="2" spans="2:29" ht="15" x14ac:dyDescent="0.25">
      <c r="B2" s="2" t="s">
        <v>127</v>
      </c>
    </row>
    <row r="3" spans="2:29" ht="15" x14ac:dyDescent="0.25">
      <c r="B3" s="2" t="s">
        <v>128</v>
      </c>
    </row>
    <row r="4" spans="2:29" ht="11.45" customHeight="1" x14ac:dyDescent="0.25">
      <c r="B4" s="3" t="s">
        <v>20</v>
      </c>
    </row>
    <row r="5" spans="2:29" ht="15" x14ac:dyDescent="0.25">
      <c r="B5" s="1" t="s">
        <v>12</v>
      </c>
    </row>
    <row r="6" spans="2:29" ht="15" x14ac:dyDescent="0.25">
      <c r="B6" s="1" t="s">
        <v>13</v>
      </c>
    </row>
    <row r="7" spans="2:29" ht="15" x14ac:dyDescent="0.25">
      <c r="B7" s="1" t="s">
        <v>14</v>
      </c>
      <c r="G7" s="151" t="s">
        <v>207</v>
      </c>
    </row>
    <row r="8" spans="2:29" ht="15" x14ac:dyDescent="0.25">
      <c r="B8" s="1" t="s">
        <v>15</v>
      </c>
    </row>
    <row r="9" spans="2:29" ht="11.45" customHeight="1" x14ac:dyDescent="0.25">
      <c r="B9" s="23" t="s">
        <v>142</v>
      </c>
    </row>
    <row r="10" spans="2:29" ht="15" x14ac:dyDescent="0.25">
      <c r="B10" s="82" t="s">
        <v>129</v>
      </c>
      <c r="C10" s="81" t="s">
        <v>101</v>
      </c>
      <c r="D10" s="81" t="s">
        <v>102</v>
      </c>
      <c r="E10" s="81" t="s">
        <v>103</v>
      </c>
      <c r="F10" s="81" t="s">
        <v>104</v>
      </c>
      <c r="G10" s="81" t="s">
        <v>105</v>
      </c>
      <c r="H10" s="81" t="s">
        <v>106</v>
      </c>
      <c r="I10" s="81" t="s">
        <v>107</v>
      </c>
      <c r="J10" s="81" t="s">
        <v>108</v>
      </c>
      <c r="K10" s="81" t="s">
        <v>109</v>
      </c>
      <c r="L10" s="81" t="s">
        <v>110</v>
      </c>
      <c r="M10" s="81" t="s">
        <v>111</v>
      </c>
      <c r="N10" s="81" t="s">
        <v>112</v>
      </c>
      <c r="O10" s="81" t="s">
        <v>113</v>
      </c>
      <c r="P10" s="81" t="s">
        <v>114</v>
      </c>
      <c r="Q10" s="81" t="s">
        <v>115</v>
      </c>
      <c r="R10" s="81" t="s">
        <v>116</v>
      </c>
      <c r="S10" s="81" t="s">
        <v>117</v>
      </c>
      <c r="T10" s="81" t="s">
        <v>118</v>
      </c>
      <c r="U10" s="81" t="s">
        <v>119</v>
      </c>
      <c r="V10" s="81" t="s">
        <v>120</v>
      </c>
      <c r="W10" s="81" t="s">
        <v>121</v>
      </c>
      <c r="X10" s="81" t="s">
        <v>122</v>
      </c>
      <c r="Y10" s="81" t="s">
        <v>123</v>
      </c>
      <c r="Z10" s="81" t="s">
        <v>124</v>
      </c>
      <c r="AA10" s="81" t="s">
        <v>125</v>
      </c>
      <c r="AB10" s="81" t="s">
        <v>196</v>
      </c>
      <c r="AC10" s="81" t="s">
        <v>200</v>
      </c>
    </row>
    <row r="11" spans="2:29" ht="15" x14ac:dyDescent="0.25">
      <c r="B11" s="83" t="s">
        <v>161</v>
      </c>
      <c r="C11" s="85" t="s">
        <v>131</v>
      </c>
      <c r="D11" s="85" t="s">
        <v>131</v>
      </c>
      <c r="E11" s="85" t="s">
        <v>131</v>
      </c>
      <c r="F11" s="85" t="s">
        <v>131</v>
      </c>
      <c r="G11" s="85" t="s">
        <v>131</v>
      </c>
      <c r="H11" s="85" t="s">
        <v>131</v>
      </c>
      <c r="I11" s="85" t="s">
        <v>131</v>
      </c>
      <c r="J11" s="85" t="s">
        <v>131</v>
      </c>
      <c r="K11" s="85" t="s">
        <v>131</v>
      </c>
      <c r="L11" s="85" t="s">
        <v>131</v>
      </c>
      <c r="M11" s="85" t="s">
        <v>131</v>
      </c>
      <c r="N11" s="85" t="s">
        <v>131</v>
      </c>
      <c r="O11" s="85" t="s">
        <v>131</v>
      </c>
      <c r="P11" s="85" t="s">
        <v>131</v>
      </c>
      <c r="Q11" s="85" t="s">
        <v>131</v>
      </c>
      <c r="R11" s="85" t="s">
        <v>131</v>
      </c>
      <c r="S11" s="85" t="s">
        <v>131</v>
      </c>
      <c r="T11" s="85" t="s">
        <v>131</v>
      </c>
      <c r="U11" s="85" t="s">
        <v>131</v>
      </c>
      <c r="V11" s="85" t="s">
        <v>131</v>
      </c>
      <c r="W11" s="85" t="s">
        <v>131</v>
      </c>
      <c r="X11" s="85" t="s">
        <v>131</v>
      </c>
      <c r="Y11" s="85" t="s">
        <v>131</v>
      </c>
      <c r="Z11" s="85" t="s">
        <v>131</v>
      </c>
      <c r="AA11" s="85" t="s">
        <v>131</v>
      </c>
      <c r="AB11" s="85" t="s">
        <v>131</v>
      </c>
      <c r="AC11" s="85" t="s">
        <v>131</v>
      </c>
    </row>
    <row r="12" spans="2:29" ht="15" x14ac:dyDescent="0.25">
      <c r="B12" s="84" t="s">
        <v>162</v>
      </c>
      <c r="C12" s="88">
        <v>1504695.1</v>
      </c>
      <c r="D12" s="90">
        <v>1593035</v>
      </c>
      <c r="E12" s="88">
        <v>1618526.7</v>
      </c>
      <c r="F12" s="88">
        <v>1614489.1</v>
      </c>
      <c r="G12" s="88">
        <v>1631677.4</v>
      </c>
      <c r="H12" s="88">
        <v>1685425.9</v>
      </c>
      <c r="I12" s="88">
        <v>1720524.6</v>
      </c>
      <c r="J12" s="88">
        <v>1822233.7</v>
      </c>
      <c r="K12" s="88">
        <v>1899980.9</v>
      </c>
      <c r="L12" s="88">
        <v>1866877.2</v>
      </c>
      <c r="M12" s="88">
        <v>1598406.3</v>
      </c>
      <c r="N12" s="88">
        <v>1758633.2</v>
      </c>
      <c r="O12" s="88">
        <v>1846691.9</v>
      </c>
      <c r="P12" s="88">
        <v>1801609.1</v>
      </c>
      <c r="Q12" s="88">
        <v>1790860.7</v>
      </c>
      <c r="R12" s="88">
        <v>1856136.7</v>
      </c>
      <c r="S12" s="88">
        <v>1934399.6</v>
      </c>
      <c r="T12" s="90">
        <v>1982822</v>
      </c>
      <c r="U12" s="88">
        <v>2061103.4</v>
      </c>
      <c r="V12" s="88">
        <v>2108565.1</v>
      </c>
      <c r="W12" s="88">
        <v>2124007.4</v>
      </c>
      <c r="X12" s="88">
        <v>1975895.2</v>
      </c>
      <c r="Y12" s="88">
        <v>2175241.4</v>
      </c>
      <c r="Z12" s="88">
        <v>2267624.7000000002</v>
      </c>
      <c r="AA12" s="88">
        <v>2226698.7000000002</v>
      </c>
      <c r="AB12" s="88">
        <v>2211558.7000000002</v>
      </c>
      <c r="AC12" s="88">
        <v>2267253.4</v>
      </c>
    </row>
    <row r="13" spans="2:29" ht="15" x14ac:dyDescent="0.25">
      <c r="B13" s="84" t="s">
        <v>201</v>
      </c>
      <c r="C13" s="87">
        <v>1354379.4</v>
      </c>
      <c r="D13" s="87">
        <v>1433987.7</v>
      </c>
      <c r="E13" s="87">
        <v>1457805.2</v>
      </c>
      <c r="F13" s="87">
        <v>1447762.1</v>
      </c>
      <c r="G13" s="87">
        <v>1458086.5</v>
      </c>
      <c r="H13" s="87">
        <v>1498700.9</v>
      </c>
      <c r="I13" s="87">
        <v>1525091.3</v>
      </c>
      <c r="J13" s="87">
        <v>1605314.5</v>
      </c>
      <c r="K13" s="87">
        <v>1669605.1</v>
      </c>
      <c r="L13" s="87">
        <v>1626410.9</v>
      </c>
      <c r="M13" s="87">
        <v>1382378.9</v>
      </c>
      <c r="N13" s="89">
        <v>1518926</v>
      </c>
      <c r="O13" s="87">
        <v>1590623.2</v>
      </c>
      <c r="P13" s="89">
        <v>1554521</v>
      </c>
      <c r="Q13" s="89">
        <v>1548241</v>
      </c>
      <c r="R13" s="87">
        <v>1601244.4</v>
      </c>
      <c r="S13" s="87">
        <v>1663641.7</v>
      </c>
      <c r="T13" s="87">
        <v>1702657.2</v>
      </c>
      <c r="U13" s="87">
        <v>1766865.3</v>
      </c>
      <c r="V13" s="87">
        <v>1802996.1</v>
      </c>
      <c r="W13" s="87">
        <v>1809361.8</v>
      </c>
      <c r="X13" s="87">
        <v>1684305.6</v>
      </c>
      <c r="Y13" s="87">
        <v>1865470.4</v>
      </c>
      <c r="Z13" s="87">
        <v>1933023.9</v>
      </c>
      <c r="AA13" s="89">
        <v>1883110</v>
      </c>
      <c r="AB13" s="87">
        <v>1860780.1</v>
      </c>
      <c r="AC13" s="87">
        <v>1908016.2</v>
      </c>
    </row>
    <row r="14" spans="2:29" ht="15" x14ac:dyDescent="0.25">
      <c r="B14" s="84" t="s">
        <v>163</v>
      </c>
      <c r="C14" s="88">
        <v>49397.4</v>
      </c>
      <c r="D14" s="90">
        <v>52193</v>
      </c>
      <c r="E14" s="88">
        <v>52563.1</v>
      </c>
      <c r="F14" s="88">
        <v>52783.199999999997</v>
      </c>
      <c r="G14" s="88">
        <v>52677.7</v>
      </c>
      <c r="H14" s="88">
        <v>55359.1</v>
      </c>
      <c r="I14" s="88">
        <v>56824.800000000003</v>
      </c>
      <c r="J14" s="90">
        <v>55506</v>
      </c>
      <c r="K14" s="88">
        <v>59026.5</v>
      </c>
      <c r="L14" s="88">
        <v>57054.2</v>
      </c>
      <c r="M14" s="88">
        <v>52648.3</v>
      </c>
      <c r="N14" s="88">
        <v>54819.1</v>
      </c>
      <c r="O14" s="90">
        <v>55157</v>
      </c>
      <c r="P14" s="88">
        <v>54239.9</v>
      </c>
      <c r="Q14" s="88">
        <v>55346.400000000001</v>
      </c>
      <c r="R14" s="88">
        <v>56237.3</v>
      </c>
      <c r="S14" s="88">
        <v>57033.5</v>
      </c>
      <c r="T14" s="88">
        <v>55896.800000000003</v>
      </c>
      <c r="U14" s="88">
        <v>57305.8</v>
      </c>
      <c r="V14" s="88">
        <v>58018.7</v>
      </c>
      <c r="W14" s="88">
        <v>59794.2</v>
      </c>
      <c r="X14" s="88">
        <v>55705.8</v>
      </c>
      <c r="Y14" s="88">
        <v>52876.7</v>
      </c>
      <c r="Z14" s="88">
        <v>61217.2</v>
      </c>
      <c r="AA14" s="90">
        <v>60328</v>
      </c>
      <c r="AB14" s="88">
        <v>59064.5</v>
      </c>
      <c r="AC14" s="88">
        <v>59249.7</v>
      </c>
    </row>
    <row r="15" spans="2:29" ht="15" x14ac:dyDescent="0.25">
      <c r="B15" s="84" t="s">
        <v>164</v>
      </c>
      <c r="C15" s="87">
        <v>3534.2</v>
      </c>
      <c r="D15" s="89">
        <v>4142</v>
      </c>
      <c r="E15" s="89">
        <v>4431</v>
      </c>
      <c r="F15" s="87">
        <v>4710.6000000000004</v>
      </c>
      <c r="G15" s="87">
        <v>5288.6</v>
      </c>
      <c r="H15" s="87">
        <v>5411.3</v>
      </c>
      <c r="I15" s="87">
        <v>5753.1</v>
      </c>
      <c r="J15" s="89">
        <v>6344</v>
      </c>
      <c r="K15" s="87">
        <v>7291.3</v>
      </c>
      <c r="L15" s="87">
        <v>7441.9</v>
      </c>
      <c r="M15" s="87">
        <v>6821.3</v>
      </c>
      <c r="N15" s="87">
        <v>6576.7</v>
      </c>
      <c r="O15" s="89">
        <v>7007</v>
      </c>
      <c r="P15" s="87">
        <v>7709.9</v>
      </c>
      <c r="Q15" s="87">
        <v>7267.9</v>
      </c>
      <c r="R15" s="87">
        <v>7416.1</v>
      </c>
      <c r="S15" s="87">
        <v>7948.8</v>
      </c>
      <c r="T15" s="89">
        <v>8312</v>
      </c>
      <c r="U15" s="87">
        <v>8450.2000000000007</v>
      </c>
      <c r="V15" s="87">
        <v>8725.5</v>
      </c>
      <c r="W15" s="87">
        <v>9012.1</v>
      </c>
      <c r="X15" s="87">
        <v>7969.6</v>
      </c>
      <c r="Y15" s="87">
        <v>8058.6</v>
      </c>
      <c r="Z15" s="87">
        <v>10183.4</v>
      </c>
      <c r="AA15" s="87">
        <v>10891.1</v>
      </c>
      <c r="AB15" s="87">
        <v>10557.7</v>
      </c>
      <c r="AC15" s="87">
        <v>9707.7999999999993</v>
      </c>
    </row>
    <row r="16" spans="2:29" ht="15" x14ac:dyDescent="0.25">
      <c r="B16" s="84" t="s">
        <v>165</v>
      </c>
      <c r="C16" s="90">
        <v>17345</v>
      </c>
      <c r="D16" s="88">
        <v>18900.3</v>
      </c>
      <c r="E16" s="88">
        <v>19619.2</v>
      </c>
      <c r="F16" s="88">
        <v>20487.900000000001</v>
      </c>
      <c r="G16" s="88">
        <v>20652.3</v>
      </c>
      <c r="H16" s="88">
        <v>22536.5</v>
      </c>
      <c r="I16" s="88">
        <v>25871.9</v>
      </c>
      <c r="J16" s="90">
        <v>31367</v>
      </c>
      <c r="K16" s="88">
        <v>33654.5</v>
      </c>
      <c r="L16" s="88">
        <v>36599.199999999997</v>
      </c>
      <c r="M16" s="88">
        <v>32308.400000000001</v>
      </c>
      <c r="N16" s="88">
        <v>36057.9</v>
      </c>
      <c r="O16" s="88">
        <v>40063.4</v>
      </c>
      <c r="P16" s="88">
        <v>38509.800000000003</v>
      </c>
      <c r="Q16" s="88">
        <v>38154.5</v>
      </c>
      <c r="R16" s="88">
        <v>39485.1</v>
      </c>
      <c r="S16" s="88">
        <v>42571.199999999997</v>
      </c>
      <c r="T16" s="88">
        <v>44492.6</v>
      </c>
      <c r="U16" s="88">
        <v>48207.8</v>
      </c>
      <c r="V16" s="88">
        <v>49153.2</v>
      </c>
      <c r="W16" s="88">
        <v>51324.2</v>
      </c>
      <c r="X16" s="88">
        <v>45817.599999999999</v>
      </c>
      <c r="Y16" s="88">
        <v>46548.7</v>
      </c>
      <c r="Z16" s="88">
        <v>50416.9</v>
      </c>
      <c r="AA16" s="88">
        <v>52394.400000000001</v>
      </c>
      <c r="AB16" s="88">
        <v>50262.3</v>
      </c>
      <c r="AC16" s="90">
        <v>50769</v>
      </c>
    </row>
    <row r="17" spans="2:29" ht="15" x14ac:dyDescent="0.25">
      <c r="B17" s="84" t="s">
        <v>166</v>
      </c>
      <c r="C17" s="87">
        <v>31211.200000000001</v>
      </c>
      <c r="D17" s="87">
        <v>32355.9</v>
      </c>
      <c r="E17" s="87">
        <v>32883.5</v>
      </c>
      <c r="F17" s="87">
        <v>32075.599999999999</v>
      </c>
      <c r="G17" s="87">
        <v>31172.799999999999</v>
      </c>
      <c r="H17" s="87">
        <v>31745.8</v>
      </c>
      <c r="I17" s="87">
        <v>31210.5</v>
      </c>
      <c r="J17" s="87">
        <v>32882.9</v>
      </c>
      <c r="K17" s="87">
        <v>33274.9</v>
      </c>
      <c r="L17" s="87">
        <v>33328.800000000003</v>
      </c>
      <c r="M17" s="87">
        <v>29362.2</v>
      </c>
      <c r="N17" s="89">
        <v>30122</v>
      </c>
      <c r="O17" s="87">
        <v>32003.1</v>
      </c>
      <c r="P17" s="87">
        <v>32777.1</v>
      </c>
      <c r="Q17" s="87">
        <v>34577.9</v>
      </c>
      <c r="R17" s="87">
        <v>34769.1</v>
      </c>
      <c r="S17" s="89">
        <v>34840</v>
      </c>
      <c r="T17" s="87">
        <v>36535.9</v>
      </c>
      <c r="U17" s="89">
        <v>39972</v>
      </c>
      <c r="V17" s="87">
        <v>40704.699999999997</v>
      </c>
      <c r="W17" s="87">
        <v>43091.8</v>
      </c>
      <c r="X17" s="89">
        <v>40067</v>
      </c>
      <c r="Y17" s="87">
        <v>46008.6</v>
      </c>
      <c r="Z17" s="87">
        <v>52431.199999999997</v>
      </c>
      <c r="AA17" s="87">
        <v>59471.3</v>
      </c>
      <c r="AB17" s="87">
        <v>69611.899999999994</v>
      </c>
      <c r="AC17" s="87">
        <v>76116.899999999994</v>
      </c>
    </row>
    <row r="18" spans="2:29" ht="15" x14ac:dyDescent="0.25">
      <c r="B18" s="84" t="s">
        <v>167</v>
      </c>
      <c r="C18" s="88">
        <v>474959.7</v>
      </c>
      <c r="D18" s="88">
        <v>508524.7</v>
      </c>
      <c r="E18" s="88">
        <v>516004.9</v>
      </c>
      <c r="F18" s="88">
        <v>501172.4</v>
      </c>
      <c r="G18" s="88">
        <v>506798.5</v>
      </c>
      <c r="H18" s="88">
        <v>526681.69999999995</v>
      </c>
      <c r="I18" s="88">
        <v>535248.80000000005</v>
      </c>
      <c r="J18" s="88">
        <v>581600.30000000005</v>
      </c>
      <c r="K18" s="88">
        <v>607940.80000000005</v>
      </c>
      <c r="L18" s="88">
        <v>595409.9</v>
      </c>
      <c r="M18" s="88">
        <v>476813.8</v>
      </c>
      <c r="N18" s="88">
        <v>570156.30000000005</v>
      </c>
      <c r="O18" s="88">
        <v>621558.6</v>
      </c>
      <c r="P18" s="88">
        <v>610753.9</v>
      </c>
      <c r="Q18" s="88">
        <v>610434.19999999995</v>
      </c>
      <c r="R18" s="88">
        <v>644382.69999999995</v>
      </c>
      <c r="S18" s="88">
        <v>650392.4</v>
      </c>
      <c r="T18" s="90">
        <v>675710</v>
      </c>
      <c r="U18" s="88">
        <v>698086.6</v>
      </c>
      <c r="V18" s="88">
        <v>706845.5</v>
      </c>
      <c r="W18" s="88">
        <v>696935.8</v>
      </c>
      <c r="X18" s="90">
        <v>639332</v>
      </c>
      <c r="Y18" s="88">
        <v>697639.1</v>
      </c>
      <c r="Z18" s="88">
        <v>711576.5</v>
      </c>
      <c r="AA18" s="88">
        <v>700260.3</v>
      </c>
      <c r="AB18" s="88">
        <v>670275.69999999995</v>
      </c>
      <c r="AC18" s="88">
        <v>663690.6</v>
      </c>
    </row>
    <row r="19" spans="2:29" ht="15" x14ac:dyDescent="0.25">
      <c r="B19" s="84" t="s">
        <v>168</v>
      </c>
      <c r="C19" s="87">
        <v>1301.3</v>
      </c>
      <c r="D19" s="87">
        <v>1568.5</v>
      </c>
      <c r="E19" s="87">
        <v>1774.3</v>
      </c>
      <c r="F19" s="87">
        <v>1907.5</v>
      </c>
      <c r="G19" s="87">
        <v>2050.4</v>
      </c>
      <c r="H19" s="87">
        <v>2114.5</v>
      </c>
      <c r="I19" s="87">
        <v>2319.6999999999998</v>
      </c>
      <c r="J19" s="87">
        <v>2573.5</v>
      </c>
      <c r="K19" s="87">
        <v>2699.4</v>
      </c>
      <c r="L19" s="87">
        <v>2600.1999999999998</v>
      </c>
      <c r="M19" s="87">
        <v>1998.5</v>
      </c>
      <c r="N19" s="87">
        <v>2388.9</v>
      </c>
      <c r="O19" s="87">
        <v>2743.9</v>
      </c>
      <c r="P19" s="87">
        <v>2778.8</v>
      </c>
      <c r="Q19" s="87">
        <v>2864.8</v>
      </c>
      <c r="R19" s="87">
        <v>3026.5</v>
      </c>
      <c r="S19" s="87">
        <v>3098.7</v>
      </c>
      <c r="T19" s="87">
        <v>3230.7</v>
      </c>
      <c r="U19" s="87">
        <v>3360.7</v>
      </c>
      <c r="V19" s="87">
        <v>3524.2</v>
      </c>
      <c r="W19" s="89">
        <v>3739</v>
      </c>
      <c r="X19" s="89">
        <v>3508</v>
      </c>
      <c r="Y19" s="87">
        <v>3763.7</v>
      </c>
      <c r="Z19" s="87">
        <v>3386.9</v>
      </c>
      <c r="AA19" s="87">
        <v>3140.1</v>
      </c>
      <c r="AB19" s="87">
        <v>2997.5</v>
      </c>
      <c r="AC19" s="87">
        <v>3167.5</v>
      </c>
    </row>
    <row r="20" spans="2:29" ht="15" x14ac:dyDescent="0.25">
      <c r="B20" s="84" t="s">
        <v>169</v>
      </c>
      <c r="C20" s="88">
        <v>33608.199999999997</v>
      </c>
      <c r="D20" s="90">
        <v>38444</v>
      </c>
      <c r="E20" s="88">
        <v>40456.199999999997</v>
      </c>
      <c r="F20" s="88">
        <v>45175.6</v>
      </c>
      <c r="G20" s="90">
        <v>44811</v>
      </c>
      <c r="H20" s="88">
        <v>44532.9</v>
      </c>
      <c r="I20" s="88">
        <v>47080.4</v>
      </c>
      <c r="J20" s="88">
        <v>48080.1</v>
      </c>
      <c r="K20" s="88">
        <v>50910.2</v>
      </c>
      <c r="L20" s="88">
        <v>46033.9</v>
      </c>
      <c r="M20" s="88">
        <v>43698.8</v>
      </c>
      <c r="N20" s="88">
        <v>45639.7</v>
      </c>
      <c r="O20" s="88">
        <v>47337.599999999999</v>
      </c>
      <c r="P20" s="88">
        <v>46349.5</v>
      </c>
      <c r="Q20" s="88">
        <v>43688.2</v>
      </c>
      <c r="R20" s="88">
        <v>49278.1</v>
      </c>
      <c r="S20" s="88">
        <v>90384.5</v>
      </c>
      <c r="T20" s="88">
        <v>89238.8</v>
      </c>
      <c r="U20" s="88">
        <v>92404.2</v>
      </c>
      <c r="V20" s="88">
        <v>102606.9</v>
      </c>
      <c r="W20" s="88">
        <v>104489.1</v>
      </c>
      <c r="X20" s="88">
        <v>128318.9</v>
      </c>
      <c r="Y20" s="88">
        <v>159254.79999999999</v>
      </c>
      <c r="Z20" s="88">
        <v>184454.2</v>
      </c>
      <c r="AA20" s="88">
        <v>146761.79999999999</v>
      </c>
      <c r="AB20" s="88">
        <v>145310.79999999999</v>
      </c>
      <c r="AC20" s="88">
        <v>190399.5</v>
      </c>
    </row>
    <row r="21" spans="2:29" ht="15" x14ac:dyDescent="0.25">
      <c r="B21" s="84" t="s">
        <v>170</v>
      </c>
      <c r="C21" s="87">
        <v>16010.5</v>
      </c>
      <c r="D21" s="87">
        <v>16126.3</v>
      </c>
      <c r="E21" s="87">
        <v>17890.7</v>
      </c>
      <c r="F21" s="87">
        <v>19014.3</v>
      </c>
      <c r="G21" s="87">
        <v>20279.7</v>
      </c>
      <c r="H21" s="87">
        <v>20074.8</v>
      </c>
      <c r="I21" s="87">
        <v>20626.7</v>
      </c>
      <c r="J21" s="87">
        <v>19977.099999999999</v>
      </c>
      <c r="K21" s="87">
        <v>20512.900000000001</v>
      </c>
      <c r="L21" s="87">
        <v>19026.400000000001</v>
      </c>
      <c r="M21" s="87">
        <v>18921.7</v>
      </c>
      <c r="N21" s="87">
        <v>17227.599999999999</v>
      </c>
      <c r="O21" s="87">
        <v>15169.4</v>
      </c>
      <c r="P21" s="87">
        <v>14066.4</v>
      </c>
      <c r="Q21" s="87">
        <v>12601.6</v>
      </c>
      <c r="R21" s="87">
        <v>12929.2</v>
      </c>
      <c r="S21" s="87">
        <v>12859.1</v>
      </c>
      <c r="T21" s="87">
        <v>12417.8</v>
      </c>
      <c r="U21" s="87">
        <v>12896.4</v>
      </c>
      <c r="V21" s="87">
        <v>13856.2</v>
      </c>
      <c r="W21" s="87">
        <v>14139.1</v>
      </c>
      <c r="X21" s="89">
        <v>14119</v>
      </c>
      <c r="Y21" s="87">
        <v>16014.9</v>
      </c>
      <c r="Z21" s="87">
        <v>17360.599999999999</v>
      </c>
      <c r="AA21" s="87">
        <v>18048.2</v>
      </c>
      <c r="AB21" s="87">
        <v>19536.400000000001</v>
      </c>
      <c r="AC21" s="87">
        <v>20336.099999999999</v>
      </c>
    </row>
    <row r="22" spans="2:29" ht="15" x14ac:dyDescent="0.25">
      <c r="B22" s="84" t="s">
        <v>171</v>
      </c>
      <c r="C22" s="90">
        <v>138956</v>
      </c>
      <c r="D22" s="90">
        <v>145815</v>
      </c>
      <c r="E22" s="90">
        <v>150378</v>
      </c>
      <c r="F22" s="90">
        <v>150173</v>
      </c>
      <c r="G22" s="90">
        <v>151791</v>
      </c>
      <c r="H22" s="90">
        <v>151861</v>
      </c>
      <c r="I22" s="90">
        <v>153050</v>
      </c>
      <c r="J22" s="90">
        <v>155859</v>
      </c>
      <c r="K22" s="90">
        <v>156674</v>
      </c>
      <c r="L22" s="90">
        <v>152211</v>
      </c>
      <c r="M22" s="90">
        <v>134809</v>
      </c>
      <c r="N22" s="90">
        <v>133798</v>
      </c>
      <c r="O22" s="90">
        <v>132203</v>
      </c>
      <c r="P22" s="90">
        <v>124635</v>
      </c>
      <c r="Q22" s="90">
        <v>123063</v>
      </c>
      <c r="R22" s="90">
        <v>125736</v>
      </c>
      <c r="S22" s="90">
        <v>132125</v>
      </c>
      <c r="T22" s="90">
        <v>134321</v>
      </c>
      <c r="U22" s="90">
        <v>143456</v>
      </c>
      <c r="V22" s="90">
        <v>141838</v>
      </c>
      <c r="W22" s="90">
        <v>142723</v>
      </c>
      <c r="X22" s="90">
        <v>122556</v>
      </c>
      <c r="Y22" s="90">
        <v>139604</v>
      </c>
      <c r="Z22" s="90">
        <v>148681</v>
      </c>
      <c r="AA22" s="90">
        <v>149643</v>
      </c>
      <c r="AB22" s="90">
        <v>153558</v>
      </c>
      <c r="AC22" s="90">
        <v>156668</v>
      </c>
    </row>
    <row r="23" spans="2:29" ht="15" x14ac:dyDescent="0.25">
      <c r="B23" s="84" t="s">
        <v>53</v>
      </c>
      <c r="C23" s="87">
        <v>191420.4</v>
      </c>
      <c r="D23" s="87">
        <v>201465.4</v>
      </c>
      <c r="E23" s="87">
        <v>203559.9</v>
      </c>
      <c r="F23" s="87">
        <v>202687.6</v>
      </c>
      <c r="G23" s="87">
        <v>207442.8</v>
      </c>
      <c r="H23" s="87">
        <v>212569.5</v>
      </c>
      <c r="I23" s="87">
        <v>216257.4</v>
      </c>
      <c r="J23" s="89">
        <v>222040</v>
      </c>
      <c r="K23" s="87">
        <v>227083.4</v>
      </c>
      <c r="L23" s="87">
        <v>220207.3</v>
      </c>
      <c r="M23" s="87">
        <v>205671.7</v>
      </c>
      <c r="N23" s="87">
        <v>210343.2</v>
      </c>
      <c r="O23" s="87">
        <v>218387.9</v>
      </c>
      <c r="P23" s="89">
        <v>216707</v>
      </c>
      <c r="Q23" s="87">
        <v>217252.9</v>
      </c>
      <c r="R23" s="87">
        <v>220329.60000000001</v>
      </c>
      <c r="S23" s="87">
        <v>221114.8</v>
      </c>
      <c r="T23" s="87">
        <v>222126.3</v>
      </c>
      <c r="U23" s="87">
        <v>226628.3</v>
      </c>
      <c r="V23" s="87">
        <v>230848.5</v>
      </c>
      <c r="W23" s="87">
        <v>235296.7</v>
      </c>
      <c r="X23" s="87">
        <v>214340.1</v>
      </c>
      <c r="Y23" s="87">
        <v>232844.79999999999</v>
      </c>
      <c r="Z23" s="87">
        <v>224171.1</v>
      </c>
      <c r="AA23" s="87">
        <v>230404.2</v>
      </c>
      <c r="AB23" s="89">
        <v>235752</v>
      </c>
      <c r="AC23" s="87">
        <v>236743.3</v>
      </c>
    </row>
    <row r="24" spans="2:29" ht="15" x14ac:dyDescent="0.25">
      <c r="B24" s="84" t="s">
        <v>172</v>
      </c>
      <c r="C24" s="88">
        <v>5155.8999999999996</v>
      </c>
      <c r="D24" s="88">
        <v>5494.3</v>
      </c>
      <c r="E24" s="88">
        <v>5572.5</v>
      </c>
      <c r="F24" s="88">
        <v>5685.1</v>
      </c>
      <c r="G24" s="90">
        <v>5926</v>
      </c>
      <c r="H24" s="88">
        <v>6127.7</v>
      </c>
      <c r="I24" s="88">
        <v>6274.8</v>
      </c>
      <c r="J24" s="88">
        <v>6511.8</v>
      </c>
      <c r="K24" s="88">
        <v>6953.9</v>
      </c>
      <c r="L24" s="88">
        <v>6971.5</v>
      </c>
      <c r="M24" s="88">
        <v>6141.8</v>
      </c>
      <c r="N24" s="88">
        <v>5816.2</v>
      </c>
      <c r="O24" s="90">
        <v>5871</v>
      </c>
      <c r="P24" s="88">
        <v>5535.3</v>
      </c>
      <c r="Q24" s="88">
        <v>5407.4</v>
      </c>
      <c r="R24" s="88">
        <v>5590.4</v>
      </c>
      <c r="S24" s="88">
        <v>5807.6</v>
      </c>
      <c r="T24" s="88">
        <v>6190.5</v>
      </c>
      <c r="U24" s="88">
        <v>6392.8</v>
      </c>
      <c r="V24" s="88">
        <v>6384.8</v>
      </c>
      <c r="W24" s="90">
        <v>6529</v>
      </c>
      <c r="X24" s="88">
        <v>6165.4</v>
      </c>
      <c r="Y24" s="88">
        <v>6803.4</v>
      </c>
      <c r="Z24" s="88">
        <v>7264.9</v>
      </c>
      <c r="AA24" s="88">
        <v>7202.9</v>
      </c>
      <c r="AB24" s="88">
        <v>7003.8</v>
      </c>
      <c r="AC24" s="88">
        <v>7279.8</v>
      </c>
    </row>
    <row r="25" spans="2:29" ht="15" x14ac:dyDescent="0.25">
      <c r="B25" s="84" t="s">
        <v>173</v>
      </c>
      <c r="C25" s="87">
        <v>279060.3</v>
      </c>
      <c r="D25" s="87">
        <v>287144.5</v>
      </c>
      <c r="E25" s="89">
        <v>286369</v>
      </c>
      <c r="F25" s="87">
        <v>285207.2</v>
      </c>
      <c r="G25" s="87">
        <v>278242.2</v>
      </c>
      <c r="H25" s="87">
        <v>282508.59999999998</v>
      </c>
      <c r="I25" s="87">
        <v>283208.2</v>
      </c>
      <c r="J25" s="87">
        <v>296944.3</v>
      </c>
      <c r="K25" s="87">
        <v>306458.09999999998</v>
      </c>
      <c r="L25" s="87">
        <v>296265.3</v>
      </c>
      <c r="M25" s="87">
        <v>240253.3</v>
      </c>
      <c r="N25" s="87">
        <v>263931.09999999998</v>
      </c>
      <c r="O25" s="87">
        <v>269114.40000000002</v>
      </c>
      <c r="P25" s="87">
        <v>258441.8</v>
      </c>
      <c r="Q25" s="87">
        <v>255916.79999999999</v>
      </c>
      <c r="R25" s="87">
        <v>255413.4</v>
      </c>
      <c r="S25" s="89">
        <v>261810</v>
      </c>
      <c r="T25" s="87">
        <v>267106.90000000002</v>
      </c>
      <c r="U25" s="87">
        <v>276905.5</v>
      </c>
      <c r="V25" s="87">
        <v>279750.7</v>
      </c>
      <c r="W25" s="89">
        <v>280183</v>
      </c>
      <c r="X25" s="87">
        <v>241771.9</v>
      </c>
      <c r="Y25" s="89">
        <v>279551</v>
      </c>
      <c r="Z25" s="87">
        <v>286958.7</v>
      </c>
      <c r="AA25" s="89">
        <v>283976</v>
      </c>
      <c r="AB25" s="89">
        <v>286474</v>
      </c>
      <c r="AC25" s="87">
        <v>285669.90000000002</v>
      </c>
    </row>
    <row r="26" spans="2:29" ht="15" x14ac:dyDescent="0.25">
      <c r="B26" s="84" t="s">
        <v>174</v>
      </c>
      <c r="C26" s="88">
        <v>1116.8</v>
      </c>
      <c r="D26" s="88">
        <v>1089.2</v>
      </c>
      <c r="E26" s="88">
        <v>1063.4000000000001</v>
      </c>
      <c r="F26" s="88">
        <v>1086.0999999999999</v>
      </c>
      <c r="G26" s="88">
        <v>1115.7</v>
      </c>
      <c r="H26" s="88">
        <v>1117.5999999999999</v>
      </c>
      <c r="I26" s="90">
        <v>1108</v>
      </c>
      <c r="J26" s="88">
        <v>1077.9000000000001</v>
      </c>
      <c r="K26" s="88">
        <v>1093.4000000000001</v>
      </c>
      <c r="L26" s="88">
        <v>1132.0999999999999</v>
      </c>
      <c r="M26" s="88">
        <v>1054.4000000000001</v>
      </c>
      <c r="N26" s="88">
        <v>1029.2</v>
      </c>
      <c r="O26" s="88">
        <v>936.4</v>
      </c>
      <c r="P26" s="88">
        <v>854.5</v>
      </c>
      <c r="Q26" s="88">
        <v>713.3</v>
      </c>
      <c r="R26" s="88">
        <v>719.6</v>
      </c>
      <c r="S26" s="90">
        <v>777</v>
      </c>
      <c r="T26" s="88">
        <v>889.5</v>
      </c>
      <c r="U26" s="88">
        <v>1015.3</v>
      </c>
      <c r="V26" s="88">
        <v>1183.8</v>
      </c>
      <c r="W26" s="88">
        <v>1277.2</v>
      </c>
      <c r="X26" s="88">
        <v>1259.9000000000001</v>
      </c>
      <c r="Y26" s="88">
        <v>1242.9000000000001</v>
      </c>
      <c r="Z26" s="88">
        <v>1113.2</v>
      </c>
      <c r="AA26" s="88">
        <v>1253.3</v>
      </c>
      <c r="AB26" s="88">
        <v>1288.3</v>
      </c>
      <c r="AC26" s="88">
        <v>1323.9</v>
      </c>
    </row>
    <row r="27" spans="2:29" ht="15" x14ac:dyDescent="0.25">
      <c r="B27" s="84" t="s">
        <v>175</v>
      </c>
      <c r="C27" s="87">
        <v>1993.1</v>
      </c>
      <c r="D27" s="87">
        <v>2128.4</v>
      </c>
      <c r="E27" s="87">
        <v>2280.5</v>
      </c>
      <c r="F27" s="87">
        <v>2541.6999999999998</v>
      </c>
      <c r="G27" s="87">
        <v>2623.5</v>
      </c>
      <c r="H27" s="87">
        <v>2790.5</v>
      </c>
      <c r="I27" s="89">
        <v>2934</v>
      </c>
      <c r="J27" s="87">
        <v>3151.3</v>
      </c>
      <c r="K27" s="87">
        <v>3127.3</v>
      </c>
      <c r="L27" s="87">
        <v>2902.4</v>
      </c>
      <c r="M27" s="87">
        <v>2268.6999999999998</v>
      </c>
      <c r="N27" s="87">
        <v>2585.4</v>
      </c>
      <c r="O27" s="87">
        <v>2640.9</v>
      </c>
      <c r="P27" s="89">
        <v>2771</v>
      </c>
      <c r="Q27" s="87">
        <v>2749.2</v>
      </c>
      <c r="R27" s="87">
        <v>2704.3</v>
      </c>
      <c r="S27" s="89">
        <v>2824</v>
      </c>
      <c r="T27" s="87">
        <v>2872.2</v>
      </c>
      <c r="U27" s="87">
        <v>3068.3</v>
      </c>
      <c r="V27" s="87">
        <v>3296.2</v>
      </c>
      <c r="W27" s="87">
        <v>3330.3</v>
      </c>
      <c r="X27" s="87">
        <v>3355.7</v>
      </c>
      <c r="Y27" s="87">
        <v>3696.8</v>
      </c>
      <c r="Z27" s="87">
        <v>3542.8</v>
      </c>
      <c r="AA27" s="87">
        <v>3461.6</v>
      </c>
      <c r="AB27" s="87">
        <v>3347.8</v>
      </c>
      <c r="AC27" s="87">
        <v>3506.7</v>
      </c>
    </row>
    <row r="28" spans="2:29" ht="15" x14ac:dyDescent="0.25">
      <c r="B28" s="84" t="s">
        <v>176</v>
      </c>
      <c r="C28" s="88">
        <v>2475.8000000000002</v>
      </c>
      <c r="D28" s="88">
        <v>2777.1</v>
      </c>
      <c r="E28" s="88">
        <v>3136.7</v>
      </c>
      <c r="F28" s="88">
        <v>3294.4</v>
      </c>
      <c r="G28" s="88">
        <v>3739.1</v>
      </c>
      <c r="H28" s="88">
        <v>4191.8</v>
      </c>
      <c r="I28" s="88">
        <v>4580.8</v>
      </c>
      <c r="J28" s="88">
        <v>5017.8999999999996</v>
      </c>
      <c r="K28" s="88">
        <v>5254.9</v>
      </c>
      <c r="L28" s="90">
        <v>5370</v>
      </c>
      <c r="M28" s="90">
        <v>4509</v>
      </c>
      <c r="N28" s="88">
        <v>4905.2</v>
      </c>
      <c r="O28" s="88">
        <v>5413.2</v>
      </c>
      <c r="P28" s="88">
        <v>5751.1</v>
      </c>
      <c r="Q28" s="88">
        <v>6003.2</v>
      </c>
      <c r="R28" s="88">
        <v>6265.2</v>
      </c>
      <c r="S28" s="88">
        <v>6492.7</v>
      </c>
      <c r="T28" s="88">
        <v>6670.4</v>
      </c>
      <c r="U28" s="88">
        <v>7069.1</v>
      </c>
      <c r="V28" s="88">
        <v>7399.5</v>
      </c>
      <c r="W28" s="88">
        <v>7694.3</v>
      </c>
      <c r="X28" s="88">
        <v>7771.2</v>
      </c>
      <c r="Y28" s="88">
        <v>8628.2999999999993</v>
      </c>
      <c r="Z28" s="88">
        <v>9105.4</v>
      </c>
      <c r="AA28" s="88">
        <v>8855.1</v>
      </c>
      <c r="AB28" s="88">
        <v>9111.7999999999993</v>
      </c>
      <c r="AC28" s="88">
        <v>9405.9</v>
      </c>
    </row>
    <row r="29" spans="2:29" ht="15" x14ac:dyDescent="0.25">
      <c r="B29" s="84" t="s">
        <v>59</v>
      </c>
      <c r="C29" s="87">
        <v>2691.9</v>
      </c>
      <c r="D29" s="87">
        <v>2825.3</v>
      </c>
      <c r="E29" s="87">
        <v>2756.5</v>
      </c>
      <c r="F29" s="87">
        <v>2885.8</v>
      </c>
      <c r="G29" s="87">
        <v>3232.6</v>
      </c>
      <c r="H29" s="87">
        <v>3179.2</v>
      </c>
      <c r="I29" s="87">
        <v>3154.2</v>
      </c>
      <c r="J29" s="87">
        <v>3018.7</v>
      </c>
      <c r="K29" s="87">
        <v>3524.6</v>
      </c>
      <c r="L29" s="89">
        <v>2855</v>
      </c>
      <c r="M29" s="89">
        <v>2318</v>
      </c>
      <c r="N29" s="87">
        <v>2435.4</v>
      </c>
      <c r="O29" s="87">
        <v>2182.3000000000002</v>
      </c>
      <c r="P29" s="87">
        <v>2290.6</v>
      </c>
      <c r="Q29" s="87">
        <v>2558.1999999999998</v>
      </c>
      <c r="R29" s="87">
        <v>2690.5</v>
      </c>
      <c r="S29" s="87">
        <v>3204.3</v>
      </c>
      <c r="T29" s="89">
        <v>3390</v>
      </c>
      <c r="U29" s="87">
        <v>2855.1</v>
      </c>
      <c r="V29" s="87">
        <v>2869.2</v>
      </c>
      <c r="W29" s="87">
        <v>3263.5</v>
      </c>
      <c r="X29" s="87">
        <v>3177.3</v>
      </c>
      <c r="Y29" s="89">
        <v>3251</v>
      </c>
      <c r="Z29" s="87">
        <v>2962.6</v>
      </c>
      <c r="AA29" s="87">
        <v>3580.2</v>
      </c>
      <c r="AB29" s="87">
        <v>3826.4</v>
      </c>
      <c r="AC29" s="87">
        <v>3702.7</v>
      </c>
    </row>
    <row r="30" spans="2:29" ht="15" x14ac:dyDescent="0.25">
      <c r="B30" s="84" t="s">
        <v>177</v>
      </c>
      <c r="C30" s="88">
        <v>15149.6</v>
      </c>
      <c r="D30" s="88">
        <v>15842.3</v>
      </c>
      <c r="E30" s="90">
        <v>16569</v>
      </c>
      <c r="F30" s="88">
        <v>17768.900000000001</v>
      </c>
      <c r="G30" s="88">
        <v>19260.5</v>
      </c>
      <c r="H30" s="88">
        <v>20426.3</v>
      </c>
      <c r="I30" s="88">
        <v>21507.1</v>
      </c>
      <c r="J30" s="88">
        <v>22955.5</v>
      </c>
      <c r="K30" s="88">
        <v>24370.3</v>
      </c>
      <c r="L30" s="88">
        <v>23538.400000000001</v>
      </c>
      <c r="M30" s="90">
        <v>19367</v>
      </c>
      <c r="N30" s="88">
        <v>21174.9</v>
      </c>
      <c r="O30" s="88">
        <v>21276.400000000001</v>
      </c>
      <c r="P30" s="88">
        <v>20988.3</v>
      </c>
      <c r="Q30" s="88">
        <v>20553.900000000001</v>
      </c>
      <c r="R30" s="88">
        <v>22024.9</v>
      </c>
      <c r="S30" s="88">
        <v>23942.7</v>
      </c>
      <c r="T30" s="88">
        <v>24020.6</v>
      </c>
      <c r="U30" s="88">
        <v>24800.400000000001</v>
      </c>
      <c r="V30" s="88">
        <v>25433.599999999999</v>
      </c>
      <c r="W30" s="88">
        <v>25921.200000000001</v>
      </c>
      <c r="X30" s="90">
        <v>24003</v>
      </c>
      <c r="Y30" s="88">
        <v>25687.4</v>
      </c>
      <c r="Z30" s="88">
        <v>26684.1</v>
      </c>
      <c r="AA30" s="88">
        <v>25444.7</v>
      </c>
      <c r="AB30" s="88">
        <v>24493.4</v>
      </c>
      <c r="AC30" s="88">
        <v>23901.3</v>
      </c>
    </row>
    <row r="31" spans="2:29" ht="15" x14ac:dyDescent="0.25">
      <c r="B31" s="84" t="s">
        <v>178</v>
      </c>
      <c r="C31" s="86" t="s">
        <v>132</v>
      </c>
      <c r="D31" s="87">
        <v>961.8</v>
      </c>
      <c r="E31" s="87">
        <v>795.3</v>
      </c>
      <c r="F31" s="87">
        <v>826.8</v>
      </c>
      <c r="G31" s="87">
        <v>879.3</v>
      </c>
      <c r="H31" s="87">
        <v>792.3</v>
      </c>
      <c r="I31" s="87">
        <v>786.6</v>
      </c>
      <c r="J31" s="87">
        <v>784.5</v>
      </c>
      <c r="K31" s="89">
        <v>862</v>
      </c>
      <c r="L31" s="87">
        <v>1001.8</v>
      </c>
      <c r="M31" s="87">
        <v>846.6</v>
      </c>
      <c r="N31" s="87">
        <v>935.4</v>
      </c>
      <c r="O31" s="87">
        <v>925.7</v>
      </c>
      <c r="P31" s="89">
        <v>980</v>
      </c>
      <c r="Q31" s="87">
        <v>953.3</v>
      </c>
      <c r="R31" s="89">
        <v>933</v>
      </c>
      <c r="S31" s="89">
        <v>905</v>
      </c>
      <c r="T31" s="87">
        <v>896.8</v>
      </c>
      <c r="U31" s="87">
        <v>951.5</v>
      </c>
      <c r="V31" s="87">
        <v>1008.4</v>
      </c>
      <c r="W31" s="89">
        <v>997</v>
      </c>
      <c r="X31" s="87">
        <v>941.8</v>
      </c>
      <c r="Y31" s="87">
        <v>997.6</v>
      </c>
      <c r="Z31" s="89">
        <v>1028</v>
      </c>
      <c r="AA31" s="87">
        <v>1072.5999999999999</v>
      </c>
      <c r="AB31" s="87">
        <v>1154.8</v>
      </c>
      <c r="AC31" s="87">
        <v>1144.5999999999999</v>
      </c>
    </row>
    <row r="32" spans="2:29" ht="15" x14ac:dyDescent="0.25">
      <c r="B32" s="84" t="s">
        <v>179</v>
      </c>
      <c r="C32" s="90">
        <v>60452</v>
      </c>
      <c r="D32" s="88">
        <v>63872.4</v>
      </c>
      <c r="E32" s="88">
        <v>65549.3</v>
      </c>
      <c r="F32" s="90">
        <v>65150</v>
      </c>
      <c r="G32" s="88">
        <v>64131.7</v>
      </c>
      <c r="H32" s="88">
        <v>66691.8</v>
      </c>
      <c r="I32" s="88">
        <v>69018.399999999994</v>
      </c>
      <c r="J32" s="88">
        <v>70886.100000000006</v>
      </c>
      <c r="K32" s="88">
        <v>75061.5</v>
      </c>
      <c r="L32" s="88">
        <v>74528.100000000006</v>
      </c>
      <c r="M32" s="88">
        <v>66545.8</v>
      </c>
      <c r="N32" s="88">
        <v>69489.3</v>
      </c>
      <c r="O32" s="88">
        <v>73003.100000000006</v>
      </c>
      <c r="P32" s="88">
        <v>72653.399999999994</v>
      </c>
      <c r="Q32" s="88">
        <v>72326.600000000006</v>
      </c>
      <c r="R32" s="88">
        <v>73850.5</v>
      </c>
      <c r="S32" s="88">
        <v>74742.7</v>
      </c>
      <c r="T32" s="88">
        <v>76850.7</v>
      </c>
      <c r="U32" s="88">
        <v>82232.2</v>
      </c>
      <c r="V32" s="88">
        <v>86219.9</v>
      </c>
      <c r="W32" s="88">
        <v>87196.4</v>
      </c>
      <c r="X32" s="90">
        <v>85598</v>
      </c>
      <c r="Y32" s="88">
        <v>95257.2</v>
      </c>
      <c r="Z32" s="88">
        <v>99925.4</v>
      </c>
      <c r="AA32" s="88">
        <v>98250.5</v>
      </c>
      <c r="AB32" s="88">
        <v>97247.1</v>
      </c>
      <c r="AC32" s="88">
        <v>100461.9</v>
      </c>
    </row>
    <row r="33" spans="2:29" ht="15" x14ac:dyDescent="0.25">
      <c r="B33" s="84" t="s">
        <v>180</v>
      </c>
      <c r="C33" s="87">
        <v>41808.400000000001</v>
      </c>
      <c r="D33" s="87">
        <v>44352.1</v>
      </c>
      <c r="E33" s="87">
        <v>45695.1</v>
      </c>
      <c r="F33" s="89">
        <v>45097</v>
      </c>
      <c r="G33" s="87">
        <v>45354.9</v>
      </c>
      <c r="H33" s="87">
        <v>46610.8</v>
      </c>
      <c r="I33" s="87">
        <v>48753.3</v>
      </c>
      <c r="J33" s="87">
        <v>52641.2</v>
      </c>
      <c r="K33" s="87">
        <v>56590.6</v>
      </c>
      <c r="L33" s="87">
        <v>57384.4</v>
      </c>
      <c r="M33" s="87">
        <v>49221.599999999999</v>
      </c>
      <c r="N33" s="87">
        <v>53257.1</v>
      </c>
      <c r="O33" s="87">
        <v>57036.3</v>
      </c>
      <c r="P33" s="87">
        <v>58205.599999999999</v>
      </c>
      <c r="Q33" s="87">
        <v>58420.2</v>
      </c>
      <c r="R33" s="89">
        <v>59719</v>
      </c>
      <c r="S33" s="87">
        <v>60139.9</v>
      </c>
      <c r="T33" s="89">
        <v>63034</v>
      </c>
      <c r="U33" s="87">
        <v>64992.6</v>
      </c>
      <c r="V33" s="89">
        <v>67498</v>
      </c>
      <c r="W33" s="87">
        <v>68261.2</v>
      </c>
      <c r="X33" s="87">
        <v>63122.6</v>
      </c>
      <c r="Y33" s="87">
        <v>69818.100000000006</v>
      </c>
      <c r="Z33" s="87">
        <v>75646.7</v>
      </c>
      <c r="AA33" s="87">
        <v>73144.399999999994</v>
      </c>
      <c r="AB33" s="87">
        <v>69025.399999999994</v>
      </c>
      <c r="AC33" s="87">
        <v>69838.5</v>
      </c>
    </row>
    <row r="34" spans="2:29" ht="15" x14ac:dyDescent="0.25">
      <c r="B34" s="84" t="s">
        <v>181</v>
      </c>
      <c r="C34" s="88">
        <v>27303.8</v>
      </c>
      <c r="D34" s="90">
        <v>27253</v>
      </c>
      <c r="E34" s="88">
        <v>26901.599999999999</v>
      </c>
      <c r="F34" s="88">
        <v>27462.5</v>
      </c>
      <c r="G34" s="88">
        <v>30893.1</v>
      </c>
      <c r="H34" s="90">
        <v>35587</v>
      </c>
      <c r="I34" s="88">
        <v>37613.1</v>
      </c>
      <c r="J34" s="88">
        <v>43428.5</v>
      </c>
      <c r="K34" s="88">
        <v>49568.800000000003</v>
      </c>
      <c r="L34" s="88">
        <v>54015.8</v>
      </c>
      <c r="M34" s="88">
        <v>54666.2</v>
      </c>
      <c r="N34" s="88">
        <v>60502.8</v>
      </c>
      <c r="O34" s="88">
        <v>63856.2</v>
      </c>
      <c r="P34" s="88">
        <v>65644.600000000006</v>
      </c>
      <c r="Q34" s="88">
        <v>63219.9</v>
      </c>
      <c r="R34" s="88">
        <v>70633.100000000006</v>
      </c>
      <c r="S34" s="88">
        <v>75699.5</v>
      </c>
      <c r="T34" s="88">
        <v>79727.399999999994</v>
      </c>
      <c r="U34" s="88">
        <v>81203.899999999994</v>
      </c>
      <c r="V34" s="88">
        <v>85817.5</v>
      </c>
      <c r="W34" s="88">
        <v>91291.9</v>
      </c>
      <c r="X34" s="88">
        <v>86200.5</v>
      </c>
      <c r="Y34" s="90">
        <v>85519</v>
      </c>
      <c r="Z34" s="88">
        <v>96074.3</v>
      </c>
      <c r="AA34" s="88">
        <v>100740.9</v>
      </c>
      <c r="AB34" s="88">
        <v>101506.6</v>
      </c>
      <c r="AC34" s="88">
        <v>105213.6</v>
      </c>
    </row>
    <row r="35" spans="2:29" ht="15" x14ac:dyDescent="0.25">
      <c r="B35" s="84" t="s">
        <v>65</v>
      </c>
      <c r="C35" s="87">
        <v>22624.6</v>
      </c>
      <c r="D35" s="87">
        <v>23133.599999999999</v>
      </c>
      <c r="E35" s="87">
        <v>23499.8</v>
      </c>
      <c r="F35" s="87">
        <v>23378.3</v>
      </c>
      <c r="G35" s="87">
        <v>23150.9</v>
      </c>
      <c r="H35" s="87">
        <v>23317.9</v>
      </c>
      <c r="I35" s="87">
        <v>23021.8</v>
      </c>
      <c r="J35" s="87">
        <v>23301.5</v>
      </c>
      <c r="K35" s="87">
        <v>23831.8</v>
      </c>
      <c r="L35" s="87">
        <v>23256.6</v>
      </c>
      <c r="M35" s="87">
        <v>20764.3</v>
      </c>
      <c r="N35" s="87">
        <v>22213.599999999999</v>
      </c>
      <c r="O35" s="89">
        <v>22348</v>
      </c>
      <c r="P35" s="87">
        <v>21558.6</v>
      </c>
      <c r="Q35" s="87">
        <v>21795.1</v>
      </c>
      <c r="R35" s="87">
        <v>22421.4</v>
      </c>
      <c r="S35" s="87">
        <v>23109.9</v>
      </c>
      <c r="T35" s="89">
        <v>23606</v>
      </c>
      <c r="U35" s="87">
        <v>25046.6</v>
      </c>
      <c r="V35" s="87">
        <v>25950.6</v>
      </c>
      <c r="W35" s="87">
        <v>26069.200000000001</v>
      </c>
      <c r="X35" s="87">
        <v>24304.9</v>
      </c>
      <c r="Y35" s="87">
        <v>25477.8</v>
      </c>
      <c r="Z35" s="87">
        <v>26517.599999999999</v>
      </c>
      <c r="AA35" s="87">
        <v>26288.2</v>
      </c>
      <c r="AB35" s="87">
        <v>26493.1</v>
      </c>
      <c r="AC35" s="87">
        <v>26719.1</v>
      </c>
    </row>
    <row r="36" spans="2:29" ht="15" x14ac:dyDescent="0.25">
      <c r="B36" s="84" t="s">
        <v>182</v>
      </c>
      <c r="C36" s="88">
        <v>16689.099999999999</v>
      </c>
      <c r="D36" s="90">
        <v>18086</v>
      </c>
      <c r="E36" s="88">
        <v>20099.8</v>
      </c>
      <c r="F36" s="88">
        <v>21306.3</v>
      </c>
      <c r="G36" s="88">
        <v>22514.2</v>
      </c>
      <c r="H36" s="88">
        <v>24564.5</v>
      </c>
      <c r="I36" s="88">
        <v>25461.200000000001</v>
      </c>
      <c r="J36" s="88">
        <v>27552.3</v>
      </c>
      <c r="K36" s="88">
        <v>27457.7</v>
      </c>
      <c r="L36" s="88">
        <v>31850.1</v>
      </c>
      <c r="M36" s="88">
        <v>29966.2</v>
      </c>
      <c r="N36" s="88">
        <v>30241.200000000001</v>
      </c>
      <c r="O36" s="88">
        <v>33502.1</v>
      </c>
      <c r="P36" s="88">
        <v>29066.7</v>
      </c>
      <c r="Q36" s="88">
        <v>28918.9</v>
      </c>
      <c r="R36" s="88">
        <v>31886.799999999999</v>
      </c>
      <c r="S36" s="88">
        <v>33474.400000000001</v>
      </c>
      <c r="T36" s="88">
        <v>33939.5</v>
      </c>
      <c r="U36" s="90">
        <v>36720</v>
      </c>
      <c r="V36" s="88">
        <v>38975.4</v>
      </c>
      <c r="W36" s="88">
        <v>38344.5</v>
      </c>
      <c r="X36" s="88">
        <v>34990.800000000003</v>
      </c>
      <c r="Y36" s="88">
        <v>37090.800000000003</v>
      </c>
      <c r="Z36" s="88">
        <v>33893.1</v>
      </c>
      <c r="AA36" s="88">
        <v>36537.199999999997</v>
      </c>
      <c r="AB36" s="88">
        <v>36604.800000000003</v>
      </c>
      <c r="AC36" s="88">
        <v>35370.6</v>
      </c>
    </row>
    <row r="37" spans="2:29" ht="15" x14ac:dyDescent="0.25">
      <c r="B37" s="84" t="s">
        <v>183</v>
      </c>
      <c r="C37" s="87">
        <v>4837.1000000000004</v>
      </c>
      <c r="D37" s="87">
        <v>5258.7</v>
      </c>
      <c r="E37" s="87">
        <v>5507.3</v>
      </c>
      <c r="F37" s="87">
        <v>5781.6</v>
      </c>
      <c r="G37" s="87">
        <v>6148.5</v>
      </c>
      <c r="H37" s="87">
        <v>6511.5</v>
      </c>
      <c r="I37" s="87">
        <v>6755.8</v>
      </c>
      <c r="J37" s="87">
        <v>7226.8</v>
      </c>
      <c r="K37" s="87">
        <v>7867.7</v>
      </c>
      <c r="L37" s="87">
        <v>7946.4</v>
      </c>
      <c r="M37" s="87">
        <v>6700.2</v>
      </c>
      <c r="N37" s="87">
        <v>7191.7</v>
      </c>
      <c r="O37" s="89">
        <v>7391</v>
      </c>
      <c r="P37" s="87">
        <v>7187.5</v>
      </c>
      <c r="Q37" s="87">
        <v>7169.2</v>
      </c>
      <c r="R37" s="87">
        <v>7512.2</v>
      </c>
      <c r="S37" s="87">
        <v>7785.9</v>
      </c>
      <c r="T37" s="87">
        <v>8205.9</v>
      </c>
      <c r="U37" s="87">
        <v>8846.7000000000007</v>
      </c>
      <c r="V37" s="89">
        <v>9173</v>
      </c>
      <c r="W37" s="87">
        <v>9820.2000000000007</v>
      </c>
      <c r="X37" s="87">
        <v>9589.7000000000007</v>
      </c>
      <c r="Y37" s="87">
        <v>10632.8</v>
      </c>
      <c r="Z37" s="87">
        <v>10388.700000000001</v>
      </c>
      <c r="AA37" s="87">
        <v>10529.7</v>
      </c>
      <c r="AB37" s="87">
        <v>10952.1</v>
      </c>
      <c r="AC37" s="87">
        <v>10808.5</v>
      </c>
    </row>
    <row r="38" spans="2:29" ht="15" x14ac:dyDescent="0.25">
      <c r="B38" s="84" t="s">
        <v>184</v>
      </c>
      <c r="C38" s="88">
        <v>3720.3</v>
      </c>
      <c r="D38" s="88">
        <v>4202.1000000000004</v>
      </c>
      <c r="E38" s="88">
        <v>4899.3999999999996</v>
      </c>
      <c r="F38" s="88">
        <v>5040.8999999999996</v>
      </c>
      <c r="G38" s="90">
        <v>5895</v>
      </c>
      <c r="H38" s="88">
        <v>7112.8</v>
      </c>
      <c r="I38" s="90">
        <v>8049</v>
      </c>
      <c r="J38" s="88">
        <v>9045.9</v>
      </c>
      <c r="K38" s="88">
        <v>9953.7000000000007</v>
      </c>
      <c r="L38" s="88">
        <v>10236.5</v>
      </c>
      <c r="M38" s="88">
        <v>8672.1</v>
      </c>
      <c r="N38" s="88">
        <v>11035.8</v>
      </c>
      <c r="O38" s="88">
        <v>11581.8</v>
      </c>
      <c r="P38" s="88">
        <v>11577.6</v>
      </c>
      <c r="Q38" s="88">
        <v>11515.7</v>
      </c>
      <c r="R38" s="90">
        <v>13989</v>
      </c>
      <c r="S38" s="90">
        <v>15808</v>
      </c>
      <c r="T38" s="88">
        <v>15593.2</v>
      </c>
      <c r="U38" s="88">
        <v>15748.5</v>
      </c>
      <c r="V38" s="88">
        <v>17717.599999999999</v>
      </c>
      <c r="W38" s="88">
        <v>18725.2</v>
      </c>
      <c r="X38" s="88">
        <v>16544.400000000001</v>
      </c>
      <c r="Y38" s="88">
        <v>15695.6</v>
      </c>
      <c r="Z38" s="90">
        <v>16271</v>
      </c>
      <c r="AA38" s="90">
        <v>15693</v>
      </c>
      <c r="AB38" s="88">
        <v>15988.9</v>
      </c>
      <c r="AC38" s="88">
        <v>16255.2</v>
      </c>
    </row>
    <row r="39" spans="2:29" ht="15" x14ac:dyDescent="0.25">
      <c r="B39" s="84" t="s">
        <v>185</v>
      </c>
      <c r="C39" s="87">
        <v>26064.1</v>
      </c>
      <c r="D39" s="87">
        <v>29766.400000000001</v>
      </c>
      <c r="E39" s="87">
        <v>30843.3</v>
      </c>
      <c r="F39" s="87">
        <v>31867.8</v>
      </c>
      <c r="G39" s="87">
        <v>32784.6</v>
      </c>
      <c r="H39" s="87">
        <v>34389.4</v>
      </c>
      <c r="I39" s="87">
        <v>35702.1</v>
      </c>
      <c r="J39" s="87">
        <v>39782.199999999997</v>
      </c>
      <c r="K39" s="87">
        <v>43794.7</v>
      </c>
      <c r="L39" s="87">
        <v>42651.3</v>
      </c>
      <c r="M39" s="87">
        <v>32750.400000000001</v>
      </c>
      <c r="N39" s="87">
        <v>35374.699999999997</v>
      </c>
      <c r="O39" s="87">
        <v>35383.800000000003</v>
      </c>
      <c r="P39" s="89">
        <v>31351</v>
      </c>
      <c r="Q39" s="87">
        <v>31597.9</v>
      </c>
      <c r="R39" s="87">
        <v>31307.7</v>
      </c>
      <c r="S39" s="87">
        <v>31426.6</v>
      </c>
      <c r="T39" s="87">
        <v>32941.800000000003</v>
      </c>
      <c r="U39" s="87">
        <v>35391.800000000003</v>
      </c>
      <c r="V39" s="87">
        <v>33949.199999999997</v>
      </c>
      <c r="W39" s="87">
        <v>35312.199999999997</v>
      </c>
      <c r="X39" s="89">
        <v>34331</v>
      </c>
      <c r="Y39" s="87">
        <v>34080.199999999997</v>
      </c>
      <c r="Z39" s="89">
        <v>31895</v>
      </c>
      <c r="AA39" s="89">
        <v>30670</v>
      </c>
      <c r="AB39" s="87">
        <v>31510.2</v>
      </c>
      <c r="AC39" s="87">
        <v>32098.5</v>
      </c>
    </row>
    <row r="40" spans="2:29" ht="15" x14ac:dyDescent="0.25">
      <c r="B40" s="84" t="s">
        <v>186</v>
      </c>
      <c r="C40" s="88">
        <v>47197.1</v>
      </c>
      <c r="D40" s="88">
        <v>51472.2</v>
      </c>
      <c r="E40" s="88">
        <v>51118.9</v>
      </c>
      <c r="F40" s="88">
        <v>54056.7</v>
      </c>
      <c r="G40" s="88">
        <v>55300.1</v>
      </c>
      <c r="H40" s="88">
        <v>58339.8</v>
      </c>
      <c r="I40" s="88">
        <v>60041.4</v>
      </c>
      <c r="J40" s="88">
        <v>64271.199999999997</v>
      </c>
      <c r="K40" s="88">
        <v>66706.8</v>
      </c>
      <c r="L40" s="88">
        <v>63932.7</v>
      </c>
      <c r="M40" s="88">
        <v>49961.3</v>
      </c>
      <c r="N40" s="88">
        <v>61304.6</v>
      </c>
      <c r="O40" s="88">
        <v>64767.9</v>
      </c>
      <c r="P40" s="88">
        <v>60175.9</v>
      </c>
      <c r="Q40" s="88">
        <v>57686.2</v>
      </c>
      <c r="R40" s="88">
        <v>56529.2</v>
      </c>
      <c r="S40" s="88">
        <v>60332.2</v>
      </c>
      <c r="T40" s="88">
        <v>61473.2</v>
      </c>
      <c r="U40" s="88">
        <v>63315.199999999997</v>
      </c>
      <c r="V40" s="88">
        <v>65377.9</v>
      </c>
      <c r="W40" s="88">
        <v>64646.6</v>
      </c>
      <c r="X40" s="88">
        <v>60505.1</v>
      </c>
      <c r="Y40" s="90">
        <v>68915</v>
      </c>
      <c r="Z40" s="88">
        <v>74095.899999999994</v>
      </c>
      <c r="AA40" s="88">
        <v>67395.899999999994</v>
      </c>
      <c r="AB40" s="88">
        <v>67915.5</v>
      </c>
      <c r="AC40" s="88">
        <v>68275.399999999994</v>
      </c>
    </row>
    <row r="41" spans="2:29" ht="15" x14ac:dyDescent="0.25">
      <c r="B41" s="84" t="s">
        <v>187</v>
      </c>
      <c r="C41" s="87">
        <v>1049.2</v>
      </c>
      <c r="D41" s="87">
        <v>1063.0999999999999</v>
      </c>
      <c r="E41" s="87">
        <v>1138.3</v>
      </c>
      <c r="F41" s="87">
        <v>1121.9000000000001</v>
      </c>
      <c r="G41" s="87">
        <v>1118.4000000000001</v>
      </c>
      <c r="H41" s="87">
        <v>1206.5</v>
      </c>
      <c r="I41" s="87">
        <v>1208.9000000000001</v>
      </c>
      <c r="J41" s="87">
        <v>1294.3</v>
      </c>
      <c r="K41" s="87">
        <v>1374.2</v>
      </c>
      <c r="L41" s="87">
        <v>1466.7</v>
      </c>
      <c r="M41" s="87">
        <v>1379.6</v>
      </c>
      <c r="N41" s="87">
        <v>1432.7</v>
      </c>
      <c r="O41" s="87">
        <v>1523.4</v>
      </c>
      <c r="P41" s="87">
        <v>1569.9</v>
      </c>
      <c r="Q41" s="87">
        <v>1611.6</v>
      </c>
      <c r="R41" s="87">
        <v>1721.8</v>
      </c>
      <c r="S41" s="87">
        <v>1784.3</v>
      </c>
      <c r="T41" s="87">
        <v>1800.4</v>
      </c>
      <c r="U41" s="87">
        <v>1731.6</v>
      </c>
      <c r="V41" s="87">
        <v>1889.6</v>
      </c>
      <c r="W41" s="87">
        <v>1745.7</v>
      </c>
      <c r="X41" s="87">
        <v>1706.6</v>
      </c>
      <c r="Y41" s="87">
        <v>1911.2</v>
      </c>
      <c r="Z41" s="87">
        <v>1937.8</v>
      </c>
      <c r="AA41" s="87">
        <v>1836.4</v>
      </c>
      <c r="AB41" s="87">
        <v>1919.4</v>
      </c>
      <c r="AC41" s="87">
        <v>1852.4</v>
      </c>
    </row>
    <row r="42" spans="2:29" ht="15" x14ac:dyDescent="0.25">
      <c r="B42" s="84" t="s">
        <v>188</v>
      </c>
      <c r="C42" s="88">
        <v>18724.2</v>
      </c>
      <c r="D42" s="88">
        <v>18919.7</v>
      </c>
      <c r="E42" s="88">
        <v>18765.8</v>
      </c>
      <c r="F42" s="88">
        <v>18657.7</v>
      </c>
      <c r="G42" s="88">
        <v>19269.3</v>
      </c>
      <c r="H42" s="88">
        <v>20158.2</v>
      </c>
      <c r="I42" s="88">
        <v>20967.2</v>
      </c>
      <c r="J42" s="88">
        <v>21444.2</v>
      </c>
      <c r="K42" s="88">
        <v>22312.5</v>
      </c>
      <c r="L42" s="88">
        <v>22986.6</v>
      </c>
      <c r="M42" s="88">
        <v>21488.9</v>
      </c>
      <c r="N42" s="88">
        <v>21783.3</v>
      </c>
      <c r="O42" s="90">
        <v>22197</v>
      </c>
      <c r="P42" s="88">
        <v>22608.7</v>
      </c>
      <c r="Q42" s="88">
        <v>23284.3</v>
      </c>
      <c r="R42" s="88">
        <v>23850.5</v>
      </c>
      <c r="S42" s="88">
        <v>22818.5</v>
      </c>
      <c r="T42" s="88">
        <v>21808.6</v>
      </c>
      <c r="U42" s="88">
        <v>21850.2</v>
      </c>
      <c r="V42" s="88">
        <v>22233.7</v>
      </c>
      <c r="W42" s="88">
        <v>22687.599999999999</v>
      </c>
      <c r="X42" s="88">
        <v>21608.6</v>
      </c>
      <c r="Y42" s="88">
        <v>22814.5</v>
      </c>
      <c r="Z42" s="88">
        <v>22979.5</v>
      </c>
      <c r="AA42" s="90">
        <v>22978</v>
      </c>
      <c r="AB42" s="88">
        <v>23235.200000000001</v>
      </c>
      <c r="AC42" s="88">
        <v>24217.8</v>
      </c>
    </row>
    <row r="43" spans="2:29" ht="15" x14ac:dyDescent="0.25">
      <c r="B43" s="84" t="s">
        <v>189</v>
      </c>
      <c r="C43" s="87">
        <v>73314.899999999994</v>
      </c>
      <c r="D43" s="87">
        <v>74824.5</v>
      </c>
      <c r="E43" s="87">
        <v>79254.8</v>
      </c>
      <c r="F43" s="87">
        <v>81248.399999999994</v>
      </c>
      <c r="G43" s="87">
        <v>80995.399999999994</v>
      </c>
      <c r="H43" s="87">
        <v>82426.100000000006</v>
      </c>
      <c r="I43" s="87">
        <v>86521.600000000006</v>
      </c>
      <c r="J43" s="87">
        <v>92320.9</v>
      </c>
      <c r="K43" s="87">
        <v>97220.4</v>
      </c>
      <c r="L43" s="89">
        <v>100458</v>
      </c>
      <c r="M43" s="87">
        <v>88672.3</v>
      </c>
      <c r="N43" s="87">
        <v>95044.5</v>
      </c>
      <c r="O43" s="87">
        <v>104137.3</v>
      </c>
      <c r="P43" s="87">
        <v>102181.5</v>
      </c>
      <c r="Q43" s="87">
        <v>104514.3</v>
      </c>
      <c r="R43" s="87">
        <v>106779.8</v>
      </c>
      <c r="S43" s="87">
        <v>107332.3</v>
      </c>
      <c r="T43" s="87">
        <v>112269.6</v>
      </c>
      <c r="U43" s="87">
        <v>118088.3</v>
      </c>
      <c r="V43" s="89">
        <v>124401</v>
      </c>
      <c r="W43" s="89">
        <v>130805</v>
      </c>
      <c r="X43" s="87">
        <v>126299.2</v>
      </c>
      <c r="Y43" s="87">
        <v>153682.6</v>
      </c>
      <c r="Z43" s="87">
        <v>163107.29999999999</v>
      </c>
      <c r="AA43" s="89">
        <v>160349</v>
      </c>
      <c r="AB43" s="87">
        <v>161867.29999999999</v>
      </c>
      <c r="AC43" s="87">
        <v>162309.79999999999</v>
      </c>
    </row>
    <row r="45" spans="2:29" ht="15" x14ac:dyDescent="0.25">
      <c r="B45" s="1" t="s">
        <v>133</v>
      </c>
    </row>
    <row r="46" spans="2:29" ht="15" x14ac:dyDescent="0.25">
      <c r="B46" s="1" t="s">
        <v>132</v>
      </c>
    </row>
    <row r="47" spans="2:29" ht="11.45" customHeight="1" x14ac:dyDescent="0.25">
      <c r="B47" s="24" t="s">
        <v>134</v>
      </c>
    </row>
    <row r="48" spans="2:29" ht="11.45" customHeight="1" x14ac:dyDescent="0.25">
      <c r="B48" s="24" t="s">
        <v>127</v>
      </c>
    </row>
    <row r="49" spans="2:29" ht="11.45" customHeight="1" x14ac:dyDescent="0.25">
      <c r="B49" s="24" t="s">
        <v>128</v>
      </c>
    </row>
    <row r="50" spans="2:29" ht="11.45" customHeight="1" x14ac:dyDescent="0.25">
      <c r="B50" s="24" t="s">
        <v>143</v>
      </c>
    </row>
    <row r="51" spans="2:29" ht="11.45" customHeight="1" x14ac:dyDescent="0.25">
      <c r="B51" s="23" t="s">
        <v>12</v>
      </c>
    </row>
    <row r="52" spans="2:29" ht="11.45" customHeight="1" x14ac:dyDescent="0.25">
      <c r="B52" s="23" t="s">
        <v>13</v>
      </c>
    </row>
    <row r="53" spans="2:29" ht="11.45" customHeight="1" x14ac:dyDescent="0.25">
      <c r="B53" s="23" t="s">
        <v>14</v>
      </c>
      <c r="G53" s="151" t="s">
        <v>22</v>
      </c>
    </row>
    <row r="54" spans="2:29" ht="11.45" customHeight="1" x14ac:dyDescent="0.25">
      <c r="B54" s="23" t="s">
        <v>15</v>
      </c>
    </row>
    <row r="55" spans="2:29" ht="11.45" customHeight="1" x14ac:dyDescent="0.25">
      <c r="B55" s="23" t="s">
        <v>144</v>
      </c>
    </row>
    <row r="56" spans="2:29" ht="11.45" customHeight="1" x14ac:dyDescent="0.25">
      <c r="B56" s="143" t="s">
        <v>129</v>
      </c>
      <c r="C56" s="142" t="s">
        <v>101</v>
      </c>
      <c r="D56" s="142" t="s">
        <v>102</v>
      </c>
      <c r="E56" s="142" t="s">
        <v>103</v>
      </c>
      <c r="F56" s="142" t="s">
        <v>104</v>
      </c>
      <c r="G56" s="142" t="s">
        <v>105</v>
      </c>
      <c r="H56" s="142" t="s">
        <v>106</v>
      </c>
      <c r="I56" s="142" t="s">
        <v>107</v>
      </c>
      <c r="J56" s="142" t="s">
        <v>108</v>
      </c>
      <c r="K56" s="142" t="s">
        <v>109</v>
      </c>
      <c r="L56" s="142" t="s">
        <v>110</v>
      </c>
      <c r="M56" s="142" t="s">
        <v>111</v>
      </c>
      <c r="N56" s="142" t="s">
        <v>112</v>
      </c>
      <c r="O56" s="142" t="s">
        <v>113</v>
      </c>
      <c r="P56" s="142" t="s">
        <v>114</v>
      </c>
      <c r="Q56" s="142" t="s">
        <v>115</v>
      </c>
      <c r="R56" s="142" t="s">
        <v>116</v>
      </c>
      <c r="S56" s="142" t="s">
        <v>117</v>
      </c>
      <c r="T56" s="142" t="s">
        <v>118</v>
      </c>
      <c r="U56" s="142" t="s">
        <v>119</v>
      </c>
      <c r="V56" s="142" t="s">
        <v>120</v>
      </c>
      <c r="W56" s="142" t="s">
        <v>121</v>
      </c>
      <c r="X56" s="142" t="s">
        <v>122</v>
      </c>
      <c r="Y56" s="142" t="s">
        <v>123</v>
      </c>
      <c r="Z56" s="142" t="s">
        <v>124</v>
      </c>
      <c r="AA56" s="142" t="s">
        <v>125</v>
      </c>
      <c r="AB56" s="142" t="s">
        <v>196</v>
      </c>
      <c r="AC56" s="142" t="s">
        <v>200</v>
      </c>
    </row>
    <row r="57" spans="2:29" ht="11.45" customHeight="1" x14ac:dyDescent="0.25">
      <c r="B57" s="144" t="s">
        <v>130</v>
      </c>
      <c r="C57" s="146" t="s">
        <v>131</v>
      </c>
      <c r="D57" s="146" t="s">
        <v>131</v>
      </c>
      <c r="E57" s="146" t="s">
        <v>131</v>
      </c>
      <c r="F57" s="146" t="s">
        <v>131</v>
      </c>
      <c r="G57" s="146" t="s">
        <v>131</v>
      </c>
      <c r="H57" s="146" t="s">
        <v>131</v>
      </c>
      <c r="I57" s="146" t="s">
        <v>131</v>
      </c>
      <c r="J57" s="146" t="s">
        <v>131</v>
      </c>
      <c r="K57" s="146" t="s">
        <v>131</v>
      </c>
      <c r="L57" s="146" t="s">
        <v>131</v>
      </c>
      <c r="M57" s="146" t="s">
        <v>131</v>
      </c>
      <c r="N57" s="146" t="s">
        <v>131</v>
      </c>
      <c r="O57" s="146" t="s">
        <v>131</v>
      </c>
      <c r="P57" s="146" t="s">
        <v>131</v>
      </c>
      <c r="Q57" s="146" t="s">
        <v>131</v>
      </c>
      <c r="R57" s="146" t="s">
        <v>131</v>
      </c>
      <c r="S57" s="146" t="s">
        <v>131</v>
      </c>
      <c r="T57" s="146" t="s">
        <v>131</v>
      </c>
      <c r="U57" s="146" t="s">
        <v>131</v>
      </c>
      <c r="V57" s="146" t="s">
        <v>131</v>
      </c>
      <c r="W57" s="146" t="s">
        <v>131</v>
      </c>
      <c r="X57" s="146" t="s">
        <v>131</v>
      </c>
      <c r="Y57" s="146" t="s">
        <v>131</v>
      </c>
      <c r="Z57" s="146" t="s">
        <v>131</v>
      </c>
      <c r="AA57" s="146" t="s">
        <v>131</v>
      </c>
      <c r="AB57" s="146" t="s">
        <v>131</v>
      </c>
      <c r="AC57" s="146" t="s">
        <v>131</v>
      </c>
    </row>
    <row r="58" spans="2:29" ht="11.45" customHeight="1" x14ac:dyDescent="0.25">
      <c r="B58" s="145" t="s">
        <v>42</v>
      </c>
      <c r="C58" s="148">
        <v>59922997</v>
      </c>
      <c r="D58" s="148">
        <v>59298373</v>
      </c>
      <c r="E58" s="148">
        <v>59015641</v>
      </c>
      <c r="F58" s="148">
        <v>57819857</v>
      </c>
      <c r="G58" s="148">
        <v>56890031</v>
      </c>
      <c r="H58" s="148">
        <v>56571400</v>
      </c>
      <c r="I58" s="148">
        <v>55854109</v>
      </c>
      <c r="J58" s="148">
        <v>55842538</v>
      </c>
      <c r="K58" s="148">
        <v>56464038</v>
      </c>
      <c r="L58" s="148">
        <v>56544517</v>
      </c>
      <c r="M58" s="148">
        <v>51000081</v>
      </c>
      <c r="N58" s="148">
        <v>49845177</v>
      </c>
      <c r="O58" s="148">
        <v>50282508</v>
      </c>
      <c r="P58" s="148">
        <v>49216593</v>
      </c>
      <c r="Q58" s="148">
        <v>48674937</v>
      </c>
      <c r="R58" s="148">
        <v>49004886</v>
      </c>
      <c r="S58" s="148">
        <v>49269098</v>
      </c>
      <c r="T58" s="148">
        <v>50172550</v>
      </c>
      <c r="U58" s="148">
        <v>50855877</v>
      </c>
      <c r="V58" s="148">
        <v>51460277</v>
      </c>
      <c r="W58" s="148">
        <v>51584404</v>
      </c>
      <c r="X58" s="148">
        <v>47630066</v>
      </c>
      <c r="Y58" s="148">
        <v>49663243</v>
      </c>
      <c r="Z58" s="148">
        <v>50263562</v>
      </c>
      <c r="AA58" s="148">
        <v>50270750</v>
      </c>
      <c r="AB58" s="148">
        <v>50357709</v>
      </c>
      <c r="AC58" s="148">
        <v>49877934</v>
      </c>
    </row>
    <row r="59" spans="2:29" ht="11.45" customHeight="1" x14ac:dyDescent="0.25">
      <c r="B59" s="145" t="s">
        <v>202</v>
      </c>
      <c r="C59" s="147">
        <v>43165278</v>
      </c>
      <c r="D59" s="147">
        <v>43182810</v>
      </c>
      <c r="E59" s="147">
        <v>42960421</v>
      </c>
      <c r="F59" s="147">
        <v>42201553</v>
      </c>
      <c r="G59" s="147">
        <v>41550080</v>
      </c>
      <c r="H59" s="147">
        <v>41207430</v>
      </c>
      <c r="I59" s="147">
        <v>40530194</v>
      </c>
      <c r="J59" s="147">
        <v>40326764</v>
      </c>
      <c r="K59" s="147">
        <v>40539326</v>
      </c>
      <c r="L59" s="147">
        <v>40576509</v>
      </c>
      <c r="M59" s="147">
        <v>36457664</v>
      </c>
      <c r="N59" s="147">
        <v>35887082</v>
      </c>
      <c r="O59" s="147">
        <v>36113020</v>
      </c>
      <c r="P59" s="147">
        <v>35225595</v>
      </c>
      <c r="Q59" s="147">
        <v>34617793</v>
      </c>
      <c r="R59" s="147">
        <v>34683185</v>
      </c>
      <c r="S59" s="147">
        <v>34827919</v>
      </c>
      <c r="T59" s="147">
        <v>35184511</v>
      </c>
      <c r="U59" s="147">
        <v>35502517</v>
      </c>
      <c r="V59" s="147">
        <v>36028136</v>
      </c>
      <c r="W59" s="147">
        <v>36222294</v>
      </c>
      <c r="X59" s="147">
        <v>33314290</v>
      </c>
      <c r="Y59" s="147">
        <v>34983044</v>
      </c>
      <c r="Z59" s="147">
        <v>35466504</v>
      </c>
      <c r="AA59" s="147">
        <v>35809550</v>
      </c>
      <c r="AB59" s="147">
        <v>35745269</v>
      </c>
      <c r="AC59" s="147">
        <v>35359974</v>
      </c>
    </row>
    <row r="60" spans="2:29" ht="11.45" customHeight="1" x14ac:dyDescent="0.25">
      <c r="B60" s="145" t="s">
        <v>44</v>
      </c>
      <c r="C60" s="148">
        <v>1047406</v>
      </c>
      <c r="D60" s="148">
        <v>1061715</v>
      </c>
      <c r="E60" s="148">
        <v>1062813</v>
      </c>
      <c r="F60" s="148">
        <v>1027689</v>
      </c>
      <c r="G60" s="148">
        <v>990388</v>
      </c>
      <c r="H60" s="148">
        <v>973254</v>
      </c>
      <c r="I60" s="148">
        <v>961416</v>
      </c>
      <c r="J60" s="148">
        <v>959143</v>
      </c>
      <c r="K60" s="148">
        <v>952755</v>
      </c>
      <c r="L60" s="148">
        <v>941185</v>
      </c>
      <c r="M60" s="148">
        <v>838142</v>
      </c>
      <c r="N60" s="148">
        <v>829765</v>
      </c>
      <c r="O60" s="148">
        <v>843306</v>
      </c>
      <c r="P60" s="148">
        <v>825780</v>
      </c>
      <c r="Q60" s="148">
        <v>805747</v>
      </c>
      <c r="R60" s="148">
        <v>786887</v>
      </c>
      <c r="S60" s="148">
        <v>770606</v>
      </c>
      <c r="T60" s="148">
        <v>773858</v>
      </c>
      <c r="U60" s="148">
        <v>783582</v>
      </c>
      <c r="V60" s="148">
        <v>788894</v>
      </c>
      <c r="W60" s="148">
        <v>792477</v>
      </c>
      <c r="X60" s="148">
        <v>727719</v>
      </c>
      <c r="Y60" s="148">
        <v>771677</v>
      </c>
      <c r="Z60" s="148">
        <v>789157</v>
      </c>
      <c r="AA60" s="148">
        <v>783557</v>
      </c>
      <c r="AB60" s="148">
        <v>763407</v>
      </c>
      <c r="AC60" s="148" t="s">
        <v>132</v>
      </c>
    </row>
    <row r="61" spans="2:29" ht="11.45" customHeight="1" x14ac:dyDescent="0.25">
      <c r="B61" s="145" t="s">
        <v>45</v>
      </c>
      <c r="C61" s="147">
        <v>1113990</v>
      </c>
      <c r="D61" s="147">
        <v>1095302</v>
      </c>
      <c r="E61" s="147">
        <v>1071764</v>
      </c>
      <c r="F61" s="147">
        <v>1090594</v>
      </c>
      <c r="G61" s="147">
        <v>1075023</v>
      </c>
      <c r="H61" s="147">
        <v>1109788</v>
      </c>
      <c r="I61" s="147">
        <v>1141719</v>
      </c>
      <c r="J61" s="147">
        <v>1174633</v>
      </c>
      <c r="K61" s="147">
        <v>1211421</v>
      </c>
      <c r="L61" s="147">
        <v>1312943</v>
      </c>
      <c r="M61" s="147">
        <v>1109982</v>
      </c>
      <c r="N61" s="147">
        <v>1049490</v>
      </c>
      <c r="O61" s="147">
        <v>1034296</v>
      </c>
      <c r="P61" s="147">
        <v>1014291</v>
      </c>
      <c r="Q61" s="147">
        <v>981842</v>
      </c>
      <c r="R61" s="147">
        <v>988850</v>
      </c>
      <c r="S61" s="147">
        <v>1013261</v>
      </c>
      <c r="T61" s="147">
        <v>1026624</v>
      </c>
      <c r="U61" s="147">
        <v>1038987</v>
      </c>
      <c r="V61" s="147">
        <v>1045101</v>
      </c>
      <c r="W61" s="147">
        <v>1032454</v>
      </c>
      <c r="X61" s="147">
        <v>958657</v>
      </c>
      <c r="Y61" s="147">
        <v>966069</v>
      </c>
      <c r="Z61" s="147">
        <v>964057</v>
      </c>
      <c r="AA61" s="147">
        <v>961366</v>
      </c>
      <c r="AB61" s="147">
        <v>938893</v>
      </c>
      <c r="AC61" s="147">
        <v>922816</v>
      </c>
    </row>
    <row r="62" spans="2:29" ht="11.45" customHeight="1" x14ac:dyDescent="0.25">
      <c r="B62" s="145" t="s">
        <v>46</v>
      </c>
      <c r="C62" s="148">
        <v>2485524</v>
      </c>
      <c r="D62" s="148">
        <v>2456266</v>
      </c>
      <c r="E62" s="148">
        <v>2377731</v>
      </c>
      <c r="F62" s="148">
        <v>2342933</v>
      </c>
      <c r="G62" s="148">
        <v>2251072</v>
      </c>
      <c r="H62" s="148">
        <v>2293380</v>
      </c>
      <c r="I62" s="148">
        <v>2365505</v>
      </c>
      <c r="J62" s="148">
        <v>2351551</v>
      </c>
      <c r="K62" s="148">
        <v>2407076</v>
      </c>
      <c r="L62" s="148">
        <v>2430373</v>
      </c>
      <c r="M62" s="148">
        <v>2195243</v>
      </c>
      <c r="N62" s="148">
        <v>2199518</v>
      </c>
      <c r="O62" s="148">
        <v>2271794</v>
      </c>
      <c r="P62" s="148">
        <v>2258359</v>
      </c>
      <c r="Q62" s="148">
        <v>2255231</v>
      </c>
      <c r="R62" s="148">
        <v>2293553</v>
      </c>
      <c r="S62" s="148">
        <v>2354819</v>
      </c>
      <c r="T62" s="148">
        <v>2399756</v>
      </c>
      <c r="U62" s="148">
        <v>2415660</v>
      </c>
      <c r="V62" s="148">
        <v>2441019</v>
      </c>
      <c r="W62" s="148">
        <v>2382514</v>
      </c>
      <c r="X62" s="148">
        <v>2126559</v>
      </c>
      <c r="Y62" s="148">
        <v>2198314</v>
      </c>
      <c r="Z62" s="148">
        <v>2243108</v>
      </c>
      <c r="AA62" s="148">
        <v>2217348</v>
      </c>
      <c r="AB62" s="148">
        <v>2202902</v>
      </c>
      <c r="AC62" s="148">
        <v>2230184</v>
      </c>
    </row>
    <row r="63" spans="2:29" ht="11.45" customHeight="1" x14ac:dyDescent="0.25">
      <c r="B63" s="145" t="s">
        <v>47</v>
      </c>
      <c r="C63" s="147">
        <v>651328</v>
      </c>
      <c r="D63" s="147">
        <v>652750</v>
      </c>
      <c r="E63" s="147">
        <v>656763</v>
      </c>
      <c r="F63" s="147">
        <v>633978</v>
      </c>
      <c r="G63" s="147">
        <v>591492</v>
      </c>
      <c r="H63" s="147">
        <v>569739</v>
      </c>
      <c r="I63" s="147">
        <v>554532</v>
      </c>
      <c r="J63" s="147">
        <v>546912</v>
      </c>
      <c r="K63" s="147">
        <v>550325</v>
      </c>
      <c r="L63" s="147">
        <v>549058</v>
      </c>
      <c r="M63" s="147">
        <v>478852</v>
      </c>
      <c r="N63" s="147">
        <v>445656</v>
      </c>
      <c r="O63" s="147">
        <v>456299</v>
      </c>
      <c r="P63" s="147">
        <v>444886</v>
      </c>
      <c r="Q63" s="147">
        <v>435326</v>
      </c>
      <c r="R63" s="147">
        <v>431039</v>
      </c>
      <c r="S63" s="147">
        <v>435918</v>
      </c>
      <c r="T63" s="147">
        <v>446764</v>
      </c>
      <c r="U63" s="147">
        <v>452835</v>
      </c>
      <c r="V63" s="147">
        <v>441367</v>
      </c>
      <c r="W63" s="147">
        <v>441729</v>
      </c>
      <c r="X63" s="147">
        <v>427535</v>
      </c>
      <c r="Y63" s="147">
        <v>445852</v>
      </c>
      <c r="Z63" s="147">
        <v>463910</v>
      </c>
      <c r="AA63" s="147">
        <v>467908</v>
      </c>
      <c r="AB63" s="147">
        <v>476531</v>
      </c>
      <c r="AC63" s="147">
        <v>485187</v>
      </c>
    </row>
    <row r="64" spans="2:29" ht="11.45" customHeight="1" x14ac:dyDescent="0.25">
      <c r="B64" s="145" t="s">
        <v>48</v>
      </c>
      <c r="C64" s="148">
        <v>11783319</v>
      </c>
      <c r="D64" s="148">
        <v>11748269</v>
      </c>
      <c r="E64" s="148">
        <v>11686508</v>
      </c>
      <c r="F64" s="148">
        <v>11410955</v>
      </c>
      <c r="G64" s="148">
        <v>11135950</v>
      </c>
      <c r="H64" s="148">
        <v>11104276</v>
      </c>
      <c r="I64" s="148">
        <v>10812800</v>
      </c>
      <c r="J64" s="148">
        <v>10800344</v>
      </c>
      <c r="K64" s="148">
        <v>10972682</v>
      </c>
      <c r="L64" s="148">
        <v>11204562</v>
      </c>
      <c r="M64" s="148">
        <v>10237355</v>
      </c>
      <c r="N64" s="148">
        <v>10431764</v>
      </c>
      <c r="O64" s="148">
        <v>10795965</v>
      </c>
      <c r="P64" s="148">
        <v>10775697</v>
      </c>
      <c r="Q64" s="148">
        <v>10828024</v>
      </c>
      <c r="R64" s="148">
        <v>11004039</v>
      </c>
      <c r="S64" s="148">
        <v>11100112</v>
      </c>
      <c r="T64" s="148">
        <v>11083494</v>
      </c>
      <c r="U64" s="148">
        <v>11101223</v>
      </c>
      <c r="V64" s="148">
        <v>11229531</v>
      </c>
      <c r="W64" s="148">
        <v>11186824</v>
      </c>
      <c r="X64" s="148">
        <v>10472567</v>
      </c>
      <c r="Y64" s="148">
        <v>10645407</v>
      </c>
      <c r="Z64" s="148">
        <v>10561956</v>
      </c>
      <c r="AA64" s="148">
        <v>10508156</v>
      </c>
      <c r="AB64" s="148">
        <v>10335075</v>
      </c>
      <c r="AC64" s="148">
        <v>10094040</v>
      </c>
    </row>
    <row r="65" spans="2:29" ht="11.45" customHeight="1" x14ac:dyDescent="0.25">
      <c r="B65" s="145" t="s">
        <v>49</v>
      </c>
      <c r="C65" s="147">
        <v>244838</v>
      </c>
      <c r="D65" s="147">
        <v>251418</v>
      </c>
      <c r="E65" s="147">
        <v>261302</v>
      </c>
      <c r="F65" s="147">
        <v>250513</v>
      </c>
      <c r="G65" s="147">
        <v>263248</v>
      </c>
      <c r="H65" s="147">
        <v>268223</v>
      </c>
      <c r="I65" s="147">
        <v>276561</v>
      </c>
      <c r="J65" s="147">
        <v>267010</v>
      </c>
      <c r="K65" s="147">
        <v>258877</v>
      </c>
      <c r="L65" s="147">
        <v>261566</v>
      </c>
      <c r="M65" s="147">
        <v>198720</v>
      </c>
      <c r="N65" s="147">
        <v>199407</v>
      </c>
      <c r="O65" s="147">
        <v>229385</v>
      </c>
      <c r="P65" s="147">
        <v>215860</v>
      </c>
      <c r="Q65" s="147">
        <v>215593</v>
      </c>
      <c r="R65" s="147">
        <v>210474</v>
      </c>
      <c r="S65" s="147">
        <v>223160</v>
      </c>
      <c r="T65" s="147">
        <v>228192</v>
      </c>
      <c r="U65" s="147">
        <v>236560</v>
      </c>
      <c r="V65" s="147">
        <v>228312</v>
      </c>
      <c r="W65" s="147">
        <v>225694</v>
      </c>
      <c r="X65" s="147">
        <v>210864</v>
      </c>
      <c r="Y65" s="147">
        <v>205632</v>
      </c>
      <c r="Z65" s="147">
        <v>212366</v>
      </c>
      <c r="AA65" s="147">
        <v>205269</v>
      </c>
      <c r="AB65" s="147">
        <v>193093</v>
      </c>
      <c r="AC65" s="147">
        <v>184527</v>
      </c>
    </row>
    <row r="66" spans="2:29" ht="11.45" customHeight="1" x14ac:dyDescent="0.25">
      <c r="B66" s="145" t="s">
        <v>50</v>
      </c>
      <c r="C66" s="148">
        <v>600243</v>
      </c>
      <c r="D66" s="148">
        <v>609003</v>
      </c>
      <c r="E66" s="148">
        <v>604127</v>
      </c>
      <c r="F66" s="148">
        <v>574758</v>
      </c>
      <c r="G66" s="148">
        <v>557872</v>
      </c>
      <c r="H66" s="148">
        <v>537305</v>
      </c>
      <c r="I66" s="148">
        <v>530147</v>
      </c>
      <c r="J66" s="148">
        <v>525416</v>
      </c>
      <c r="K66" s="148">
        <v>519259</v>
      </c>
      <c r="L66" s="148">
        <v>491146</v>
      </c>
      <c r="M66" s="148">
        <v>418334</v>
      </c>
      <c r="N66" s="148">
        <v>394964</v>
      </c>
      <c r="O66" s="148">
        <v>393312</v>
      </c>
      <c r="P66" s="148">
        <v>386826</v>
      </c>
      <c r="Q66" s="148">
        <v>399887</v>
      </c>
      <c r="R66" s="148">
        <v>409918</v>
      </c>
      <c r="S66" s="148">
        <v>428774</v>
      </c>
      <c r="T66" s="148">
        <v>467248</v>
      </c>
      <c r="U66" s="148">
        <v>480280</v>
      </c>
      <c r="V66" s="148">
        <v>481550</v>
      </c>
      <c r="W66" s="148">
        <v>493486</v>
      </c>
      <c r="X66" s="148">
        <v>485801</v>
      </c>
      <c r="Y66" s="148">
        <v>524647</v>
      </c>
      <c r="Z66" s="148">
        <v>534678</v>
      </c>
      <c r="AA66" s="148">
        <v>520430</v>
      </c>
      <c r="AB66" s="148">
        <v>520617</v>
      </c>
      <c r="AC66" s="148">
        <v>549201</v>
      </c>
    </row>
    <row r="67" spans="2:29" ht="11.45" customHeight="1" x14ac:dyDescent="0.25">
      <c r="B67" s="145" t="s">
        <v>51</v>
      </c>
      <c r="C67" s="147">
        <v>920796</v>
      </c>
      <c r="D67" s="147">
        <v>913099</v>
      </c>
      <c r="E67" s="147">
        <v>941400</v>
      </c>
      <c r="F67" s="147">
        <v>946270</v>
      </c>
      <c r="G67" s="147">
        <v>929172</v>
      </c>
      <c r="H67" s="147">
        <v>923386</v>
      </c>
      <c r="I67" s="147">
        <v>981787</v>
      </c>
      <c r="J67" s="147">
        <v>957141</v>
      </c>
      <c r="K67" s="147">
        <v>972305</v>
      </c>
      <c r="L67" s="147">
        <v>989751</v>
      </c>
      <c r="M67" s="147">
        <v>939330</v>
      </c>
      <c r="N67" s="147">
        <v>845312</v>
      </c>
      <c r="O67" s="147">
        <v>795483</v>
      </c>
      <c r="P67" s="147">
        <v>725598</v>
      </c>
      <c r="Q67" s="147">
        <v>697987</v>
      </c>
      <c r="R67" s="147">
        <v>718302</v>
      </c>
      <c r="S67" s="147">
        <v>658984</v>
      </c>
      <c r="T67" s="147">
        <v>702948</v>
      </c>
      <c r="U67" s="147">
        <v>693432</v>
      </c>
      <c r="V67" s="147">
        <v>731211</v>
      </c>
      <c r="W67" s="147">
        <v>749555</v>
      </c>
      <c r="X67" s="147">
        <v>696097</v>
      </c>
      <c r="Y67" s="147">
        <v>788294</v>
      </c>
      <c r="Z67" s="147">
        <v>823065</v>
      </c>
      <c r="AA67" s="147">
        <v>856208</v>
      </c>
      <c r="AB67" s="147">
        <v>865043</v>
      </c>
      <c r="AC67" s="147">
        <v>862274</v>
      </c>
    </row>
    <row r="68" spans="2:29" ht="11.45" customHeight="1" x14ac:dyDescent="0.25">
      <c r="B68" s="145" t="s">
        <v>52</v>
      </c>
      <c r="C68" s="148">
        <v>4974806</v>
      </c>
      <c r="D68" s="148">
        <v>5154290</v>
      </c>
      <c r="E68" s="148">
        <v>5147259</v>
      </c>
      <c r="F68" s="148">
        <v>5085245</v>
      </c>
      <c r="G68" s="148">
        <v>5062951</v>
      </c>
      <c r="H68" s="148">
        <v>5013436</v>
      </c>
      <c r="I68" s="148">
        <v>4936264</v>
      </c>
      <c r="J68" s="148">
        <v>4814690</v>
      </c>
      <c r="K68" s="148">
        <v>4682289</v>
      </c>
      <c r="L68" s="148">
        <v>4641577</v>
      </c>
      <c r="M68" s="148">
        <v>4031857</v>
      </c>
      <c r="N68" s="148">
        <v>3890896</v>
      </c>
      <c r="O68" s="148">
        <v>3737561</v>
      </c>
      <c r="P68" s="148">
        <v>3429999</v>
      </c>
      <c r="Q68" s="148">
        <v>3254317</v>
      </c>
      <c r="R68" s="148">
        <v>3218035</v>
      </c>
      <c r="S68" s="148">
        <v>3308834</v>
      </c>
      <c r="T68" s="148">
        <v>3363363</v>
      </c>
      <c r="U68" s="148">
        <v>3536794</v>
      </c>
      <c r="V68" s="148">
        <v>3593589</v>
      </c>
      <c r="W68" s="148">
        <v>3670035</v>
      </c>
      <c r="X68" s="148">
        <v>3346808</v>
      </c>
      <c r="Y68" s="148">
        <v>3452213</v>
      </c>
      <c r="Z68" s="148">
        <v>3576306</v>
      </c>
      <c r="AA68" s="148">
        <v>3646205</v>
      </c>
      <c r="AB68" s="148">
        <v>3694928</v>
      </c>
      <c r="AC68" s="148">
        <v>3784652</v>
      </c>
    </row>
    <row r="69" spans="2:29" ht="11.45" customHeight="1" x14ac:dyDescent="0.25">
      <c r="B69" s="145" t="s">
        <v>53</v>
      </c>
      <c r="C69" s="147">
        <v>5734532</v>
      </c>
      <c r="D69" s="147">
        <v>5682661</v>
      </c>
      <c r="E69" s="147">
        <v>5609775</v>
      </c>
      <c r="F69" s="147">
        <v>5429491</v>
      </c>
      <c r="G69" s="147">
        <v>5331798</v>
      </c>
      <c r="H69" s="147">
        <v>5241207</v>
      </c>
      <c r="I69" s="147">
        <v>5129575</v>
      </c>
      <c r="J69" s="147">
        <v>4984046</v>
      </c>
      <c r="K69" s="147">
        <v>4973759</v>
      </c>
      <c r="L69" s="147">
        <v>4934157</v>
      </c>
      <c r="M69" s="147">
        <v>4592675</v>
      </c>
      <c r="N69" s="147">
        <v>4463070</v>
      </c>
      <c r="O69" s="147">
        <v>4469372</v>
      </c>
      <c r="P69" s="147">
        <v>4421040</v>
      </c>
      <c r="Q69" s="147">
        <v>4326149</v>
      </c>
      <c r="R69" s="147">
        <v>4302864</v>
      </c>
      <c r="S69" s="147">
        <v>4249417</v>
      </c>
      <c r="T69" s="147">
        <v>4231006</v>
      </c>
      <c r="U69" s="147">
        <v>4158236</v>
      </c>
      <c r="V69" s="147">
        <v>4195207</v>
      </c>
      <c r="W69" s="147">
        <v>4313702</v>
      </c>
      <c r="X69" s="147">
        <v>3932200</v>
      </c>
      <c r="Y69" s="147">
        <v>4246114</v>
      </c>
      <c r="Z69" s="147">
        <v>4334878</v>
      </c>
      <c r="AA69" s="147">
        <v>4404299</v>
      </c>
      <c r="AB69" s="147">
        <v>4453688</v>
      </c>
      <c r="AC69" s="147">
        <v>4415855</v>
      </c>
    </row>
    <row r="70" spans="2:29" ht="11.45" customHeight="1" x14ac:dyDescent="0.25">
      <c r="B70" s="145" t="s">
        <v>54</v>
      </c>
      <c r="C70" s="148">
        <v>621945</v>
      </c>
      <c r="D70" s="148">
        <v>639411</v>
      </c>
      <c r="E70" s="148">
        <v>626591</v>
      </c>
      <c r="F70" s="148">
        <v>615222</v>
      </c>
      <c r="G70" s="148">
        <v>616511</v>
      </c>
      <c r="H70" s="148">
        <v>610445</v>
      </c>
      <c r="I70" s="148">
        <v>602485</v>
      </c>
      <c r="J70" s="148">
        <v>612892</v>
      </c>
      <c r="K70" s="148">
        <v>631446</v>
      </c>
      <c r="L70" s="148">
        <v>632962</v>
      </c>
      <c r="M70" s="148">
        <v>590230</v>
      </c>
      <c r="N70" s="148">
        <v>548254</v>
      </c>
      <c r="O70" s="148">
        <v>548823</v>
      </c>
      <c r="P70" s="148">
        <v>544976</v>
      </c>
      <c r="Q70" s="148">
        <v>514232</v>
      </c>
      <c r="R70" s="148">
        <v>530268</v>
      </c>
      <c r="S70" s="148">
        <v>512191</v>
      </c>
      <c r="T70" s="148">
        <v>525382</v>
      </c>
      <c r="U70" s="148">
        <v>526949</v>
      </c>
      <c r="V70" s="148">
        <v>541549</v>
      </c>
      <c r="W70" s="148">
        <v>564718</v>
      </c>
      <c r="X70" s="148">
        <v>542719</v>
      </c>
      <c r="Y70" s="148">
        <v>557449</v>
      </c>
      <c r="Z70" s="148">
        <v>551919</v>
      </c>
      <c r="AA70" s="148">
        <v>543704</v>
      </c>
      <c r="AB70" s="148">
        <v>539314</v>
      </c>
      <c r="AC70" s="148">
        <v>529709</v>
      </c>
    </row>
    <row r="71" spans="2:29" ht="11.45" customHeight="1" x14ac:dyDescent="0.25">
      <c r="B71" s="145" t="s">
        <v>55</v>
      </c>
      <c r="C71" s="147">
        <v>8682651</v>
      </c>
      <c r="D71" s="147">
        <v>8622909</v>
      </c>
      <c r="E71" s="147">
        <v>8557875</v>
      </c>
      <c r="F71" s="147">
        <v>8558400</v>
      </c>
      <c r="G71" s="147">
        <v>8517133</v>
      </c>
      <c r="H71" s="147">
        <v>8449375</v>
      </c>
      <c r="I71" s="147">
        <v>8301139</v>
      </c>
      <c r="J71" s="147">
        <v>8420357</v>
      </c>
      <c r="K71" s="147">
        <v>8540418</v>
      </c>
      <c r="L71" s="147">
        <v>8385300</v>
      </c>
      <c r="M71" s="147">
        <v>7425803</v>
      </c>
      <c r="N71" s="147">
        <v>7251465</v>
      </c>
      <c r="O71" s="147">
        <v>7255901</v>
      </c>
      <c r="P71" s="147">
        <v>6939708</v>
      </c>
      <c r="Q71" s="147">
        <v>6737931</v>
      </c>
      <c r="R71" s="147">
        <v>6652708</v>
      </c>
      <c r="S71" s="147">
        <v>6648969</v>
      </c>
      <c r="T71" s="147">
        <v>6770248</v>
      </c>
      <c r="U71" s="147">
        <v>6855489</v>
      </c>
      <c r="V71" s="147">
        <v>6954580</v>
      </c>
      <c r="W71" s="147">
        <v>6924072</v>
      </c>
      <c r="X71" s="147">
        <v>6055988</v>
      </c>
      <c r="Y71" s="147">
        <v>6738725</v>
      </c>
      <c r="Z71" s="147">
        <v>6920682</v>
      </c>
      <c r="AA71" s="147">
        <v>7101345</v>
      </c>
      <c r="AB71" s="147">
        <v>7144110</v>
      </c>
      <c r="AC71" s="147">
        <v>7060754</v>
      </c>
    </row>
    <row r="72" spans="2:29" ht="11.45" customHeight="1" x14ac:dyDescent="0.25">
      <c r="B72" s="145" t="s">
        <v>56</v>
      </c>
      <c r="C72" s="148">
        <v>72255</v>
      </c>
      <c r="D72" s="148">
        <v>69530</v>
      </c>
      <c r="E72" s="148">
        <v>67175</v>
      </c>
      <c r="F72" s="148">
        <v>65431</v>
      </c>
      <c r="G72" s="148">
        <v>66584</v>
      </c>
      <c r="H72" s="148">
        <v>66776</v>
      </c>
      <c r="I72" s="148">
        <v>70652</v>
      </c>
      <c r="J72" s="148">
        <v>68372</v>
      </c>
      <c r="K72" s="148">
        <v>72260</v>
      </c>
      <c r="L72" s="148">
        <v>71804</v>
      </c>
      <c r="M72" s="148">
        <v>69995</v>
      </c>
      <c r="N72" s="148">
        <v>67898</v>
      </c>
      <c r="O72" s="148">
        <v>65383</v>
      </c>
      <c r="P72" s="148">
        <v>61223</v>
      </c>
      <c r="Q72" s="148">
        <v>54976</v>
      </c>
      <c r="R72" s="148">
        <v>52373</v>
      </c>
      <c r="S72" s="148">
        <v>54297</v>
      </c>
      <c r="T72" s="148">
        <v>57731</v>
      </c>
      <c r="U72" s="148">
        <v>60819</v>
      </c>
      <c r="V72" s="148">
        <v>61613</v>
      </c>
      <c r="W72" s="148">
        <v>62340</v>
      </c>
      <c r="X72" s="148">
        <v>58634</v>
      </c>
      <c r="Y72" s="148">
        <v>64499</v>
      </c>
      <c r="Z72" s="148">
        <v>66849</v>
      </c>
      <c r="AA72" s="148">
        <v>67474</v>
      </c>
      <c r="AB72" s="148">
        <v>68649</v>
      </c>
      <c r="AC72" s="148">
        <v>70789</v>
      </c>
    </row>
    <row r="73" spans="2:29" ht="11.45" customHeight="1" x14ac:dyDescent="0.25">
      <c r="B73" s="145" t="s">
        <v>57</v>
      </c>
      <c r="C73" s="147">
        <v>331602</v>
      </c>
      <c r="D73" s="147">
        <v>318118</v>
      </c>
      <c r="E73" s="147">
        <v>333508</v>
      </c>
      <c r="F73" s="147">
        <v>339544</v>
      </c>
      <c r="G73" s="147">
        <v>349416</v>
      </c>
      <c r="H73" s="147">
        <v>340868</v>
      </c>
      <c r="I73" s="147">
        <v>337850</v>
      </c>
      <c r="J73" s="147">
        <v>337121</v>
      </c>
      <c r="K73" s="147">
        <v>314657</v>
      </c>
      <c r="L73" s="147">
        <v>297415</v>
      </c>
      <c r="M73" s="147">
        <v>223244</v>
      </c>
      <c r="N73" s="147">
        <v>224989</v>
      </c>
      <c r="O73" s="147">
        <v>234060</v>
      </c>
      <c r="P73" s="147">
        <v>244933</v>
      </c>
      <c r="Q73" s="147">
        <v>245299</v>
      </c>
      <c r="R73" s="147">
        <v>234181</v>
      </c>
      <c r="S73" s="147">
        <v>223294</v>
      </c>
      <c r="T73" s="147">
        <v>228503</v>
      </c>
      <c r="U73" s="147">
        <v>229019</v>
      </c>
      <c r="V73" s="147">
        <v>231371</v>
      </c>
      <c r="W73" s="147">
        <v>223922</v>
      </c>
      <c r="X73" s="147">
        <v>209067</v>
      </c>
      <c r="Y73" s="147">
        <v>217868</v>
      </c>
      <c r="Z73" s="147">
        <v>222820</v>
      </c>
      <c r="AA73" s="147">
        <v>221775</v>
      </c>
      <c r="AB73" s="147">
        <v>210080</v>
      </c>
      <c r="AC73" s="147">
        <v>204839</v>
      </c>
    </row>
    <row r="74" spans="2:29" ht="11.45" customHeight="1" x14ac:dyDescent="0.25">
      <c r="B74" s="145" t="s">
        <v>58</v>
      </c>
      <c r="C74" s="148">
        <v>447875</v>
      </c>
      <c r="D74" s="148">
        <v>457559</v>
      </c>
      <c r="E74" s="148">
        <v>448590</v>
      </c>
      <c r="F74" s="148">
        <v>468642</v>
      </c>
      <c r="G74" s="148">
        <v>473546</v>
      </c>
      <c r="H74" s="148">
        <v>496075</v>
      </c>
      <c r="I74" s="148">
        <v>495141</v>
      </c>
      <c r="J74" s="148">
        <v>482476</v>
      </c>
      <c r="K74" s="148">
        <v>494625</v>
      </c>
      <c r="L74" s="148">
        <v>484171</v>
      </c>
      <c r="M74" s="148">
        <v>395019</v>
      </c>
      <c r="N74" s="148">
        <v>374605</v>
      </c>
      <c r="O74" s="148">
        <v>379808</v>
      </c>
      <c r="P74" s="148">
        <v>396223</v>
      </c>
      <c r="Q74" s="148">
        <v>390661</v>
      </c>
      <c r="R74" s="148">
        <v>385787</v>
      </c>
      <c r="S74" s="148">
        <v>393101</v>
      </c>
      <c r="T74" s="148">
        <v>419395</v>
      </c>
      <c r="U74" s="148">
        <v>408150</v>
      </c>
      <c r="V74" s="148">
        <v>430470</v>
      </c>
      <c r="W74" s="148">
        <v>429066</v>
      </c>
      <c r="X74" s="148">
        <v>408853</v>
      </c>
      <c r="Y74" s="148">
        <v>432463</v>
      </c>
      <c r="Z74" s="148">
        <v>424538</v>
      </c>
      <c r="AA74" s="148">
        <v>442780</v>
      </c>
      <c r="AB74" s="148">
        <v>458928</v>
      </c>
      <c r="AC74" s="148">
        <v>444280</v>
      </c>
    </row>
    <row r="75" spans="2:29" ht="11.45" customHeight="1" x14ac:dyDescent="0.25">
      <c r="B75" s="145" t="s">
        <v>59</v>
      </c>
      <c r="C75" s="147">
        <v>57962</v>
      </c>
      <c r="D75" s="147">
        <v>58222</v>
      </c>
      <c r="E75" s="147">
        <v>58437</v>
      </c>
      <c r="F75" s="147">
        <v>57595</v>
      </c>
      <c r="G75" s="147">
        <v>58063</v>
      </c>
      <c r="H75" s="147">
        <v>57898</v>
      </c>
      <c r="I75" s="147">
        <v>56705</v>
      </c>
      <c r="J75" s="147">
        <v>56511</v>
      </c>
      <c r="K75" s="147">
        <v>55965</v>
      </c>
      <c r="L75" s="147">
        <v>56446</v>
      </c>
      <c r="M75" s="147">
        <v>50379</v>
      </c>
      <c r="N75" s="147">
        <v>52218</v>
      </c>
      <c r="O75" s="147">
        <v>53094</v>
      </c>
      <c r="P75" s="147">
        <v>51710</v>
      </c>
      <c r="Q75" s="147">
        <v>50416</v>
      </c>
      <c r="R75" s="147">
        <v>50555</v>
      </c>
      <c r="S75" s="147">
        <v>52298</v>
      </c>
      <c r="T75" s="147">
        <v>52954</v>
      </c>
      <c r="U75" s="147">
        <v>52785</v>
      </c>
      <c r="V75" s="147">
        <v>53721</v>
      </c>
      <c r="W75" s="147">
        <v>53435</v>
      </c>
      <c r="X75" s="147">
        <v>46285</v>
      </c>
      <c r="Y75" s="147">
        <v>50657</v>
      </c>
      <c r="Z75" s="147">
        <v>51004</v>
      </c>
      <c r="AA75" s="147">
        <v>50107</v>
      </c>
      <c r="AB75" s="147">
        <v>49478</v>
      </c>
      <c r="AC75" s="147">
        <v>49001</v>
      </c>
    </row>
    <row r="76" spans="2:29" ht="11.45" customHeight="1" x14ac:dyDescent="0.25">
      <c r="B76" s="145" t="s">
        <v>60</v>
      </c>
      <c r="C76" s="148">
        <v>1741900</v>
      </c>
      <c r="D76" s="148">
        <v>1738151</v>
      </c>
      <c r="E76" s="148">
        <v>1716058</v>
      </c>
      <c r="F76" s="148">
        <v>1711512</v>
      </c>
      <c r="G76" s="148">
        <v>1685910</v>
      </c>
      <c r="H76" s="148">
        <v>1608089</v>
      </c>
      <c r="I76" s="148">
        <v>1579481</v>
      </c>
      <c r="J76" s="148">
        <v>1568750</v>
      </c>
      <c r="K76" s="148">
        <v>1529284</v>
      </c>
      <c r="L76" s="148">
        <v>1493825</v>
      </c>
      <c r="M76" s="148">
        <v>1323287</v>
      </c>
      <c r="N76" s="148">
        <v>1321806</v>
      </c>
      <c r="O76" s="148">
        <v>1318518</v>
      </c>
      <c r="P76" s="148">
        <v>1351981</v>
      </c>
      <c r="Q76" s="148">
        <v>1318705</v>
      </c>
      <c r="R76" s="148">
        <v>1349720</v>
      </c>
      <c r="S76" s="148">
        <v>1350403</v>
      </c>
      <c r="T76" s="148">
        <v>1413611</v>
      </c>
      <c r="U76" s="148">
        <v>1472990</v>
      </c>
      <c r="V76" s="148">
        <v>1506814</v>
      </c>
      <c r="W76" s="148">
        <v>1509030</v>
      </c>
      <c r="X76" s="148">
        <v>1370503</v>
      </c>
      <c r="Y76" s="148">
        <v>1445887</v>
      </c>
      <c r="Z76" s="148">
        <v>1479534</v>
      </c>
      <c r="AA76" s="148">
        <v>1467874</v>
      </c>
      <c r="AB76" s="148">
        <v>1443708</v>
      </c>
      <c r="AC76" s="148">
        <v>1426056</v>
      </c>
    </row>
    <row r="77" spans="2:29" ht="11.45" customHeight="1" x14ac:dyDescent="0.25">
      <c r="B77" s="145" t="s">
        <v>61</v>
      </c>
      <c r="C77" s="149">
        <v>63808</v>
      </c>
      <c r="D77" s="149">
        <v>65607</v>
      </c>
      <c r="E77" s="147">
        <v>64528</v>
      </c>
      <c r="F77" s="147">
        <v>62135</v>
      </c>
      <c r="G77" s="147">
        <v>59429</v>
      </c>
      <c r="H77" s="147">
        <v>52261</v>
      </c>
      <c r="I77" s="147">
        <v>52025</v>
      </c>
      <c r="J77" s="147">
        <v>50067</v>
      </c>
      <c r="K77" s="147">
        <v>49963</v>
      </c>
      <c r="L77" s="147">
        <v>47766</v>
      </c>
      <c r="M77" s="147">
        <v>42641</v>
      </c>
      <c r="N77" s="147">
        <v>41995</v>
      </c>
      <c r="O77" s="147">
        <v>41434</v>
      </c>
      <c r="P77" s="147">
        <v>40290</v>
      </c>
      <c r="Q77" s="147">
        <v>40946</v>
      </c>
      <c r="R77" s="147">
        <v>41761</v>
      </c>
      <c r="S77" s="147">
        <v>41792</v>
      </c>
      <c r="T77" s="147">
        <v>43164</v>
      </c>
      <c r="U77" s="147">
        <v>42860</v>
      </c>
      <c r="V77" s="147">
        <v>44952</v>
      </c>
      <c r="W77" s="147">
        <v>46868</v>
      </c>
      <c r="X77" s="147">
        <v>43517</v>
      </c>
      <c r="Y77" s="147">
        <v>44322</v>
      </c>
      <c r="Z77" s="147">
        <v>44193</v>
      </c>
      <c r="AA77" s="147">
        <v>45285</v>
      </c>
      <c r="AB77" s="147">
        <v>46512</v>
      </c>
      <c r="AC77" s="147">
        <v>47878</v>
      </c>
    </row>
    <row r="78" spans="2:29" ht="11.45" customHeight="1" x14ac:dyDescent="0.25">
      <c r="B78" s="145" t="s">
        <v>62</v>
      </c>
      <c r="C78" s="148">
        <v>1419623</v>
      </c>
      <c r="D78" s="148">
        <v>1400806</v>
      </c>
      <c r="E78" s="148">
        <v>1395278</v>
      </c>
      <c r="F78" s="148">
        <v>1350359</v>
      </c>
      <c r="G78" s="148">
        <v>1300219</v>
      </c>
      <c r="H78" s="148">
        <v>1262355</v>
      </c>
      <c r="I78" s="148">
        <v>1228567</v>
      </c>
      <c r="J78" s="148">
        <v>1213923</v>
      </c>
      <c r="K78" s="148">
        <v>1212334</v>
      </c>
      <c r="L78" s="148">
        <v>1211890</v>
      </c>
      <c r="M78" s="148">
        <v>1145363</v>
      </c>
      <c r="N78" s="148">
        <v>1128479</v>
      </c>
      <c r="O78" s="148">
        <v>1126018</v>
      </c>
      <c r="P78" s="148">
        <v>1110472</v>
      </c>
      <c r="Q78" s="148">
        <v>1107569</v>
      </c>
      <c r="R78" s="148">
        <v>1105263</v>
      </c>
      <c r="S78" s="148">
        <v>1106433</v>
      </c>
      <c r="T78" s="148">
        <v>1127376</v>
      </c>
      <c r="U78" s="148">
        <v>1139986</v>
      </c>
      <c r="V78" s="148">
        <v>1165029</v>
      </c>
      <c r="W78" s="148">
        <v>1200922</v>
      </c>
      <c r="X78" s="148">
        <v>1155617</v>
      </c>
      <c r="Y78" s="148">
        <v>1198699</v>
      </c>
      <c r="Z78" s="148">
        <v>1218380</v>
      </c>
      <c r="AA78" s="148">
        <v>1239274</v>
      </c>
      <c r="AB78" s="148">
        <v>1246603</v>
      </c>
      <c r="AC78" s="148">
        <v>1219469</v>
      </c>
    </row>
    <row r="79" spans="2:29" ht="11.45" customHeight="1" x14ac:dyDescent="0.25">
      <c r="B79" s="145" t="s">
        <v>63</v>
      </c>
      <c r="C79" s="147">
        <v>1119340</v>
      </c>
      <c r="D79" s="147">
        <v>1116838</v>
      </c>
      <c r="E79" s="147">
        <v>1112678</v>
      </c>
      <c r="F79" s="147">
        <v>1076233</v>
      </c>
      <c r="G79" s="147">
        <v>1069876</v>
      </c>
      <c r="H79" s="147">
        <v>1069123</v>
      </c>
      <c r="I79" s="147">
        <v>1065297</v>
      </c>
      <c r="J79" s="147">
        <v>1068969</v>
      </c>
      <c r="K79" s="147">
        <v>1090532</v>
      </c>
      <c r="L79" s="147">
        <v>1093528</v>
      </c>
      <c r="M79" s="147">
        <v>1014794</v>
      </c>
      <c r="N79" s="147">
        <v>1018154</v>
      </c>
      <c r="O79" s="147">
        <v>1034089</v>
      </c>
      <c r="P79" s="147">
        <v>1041534</v>
      </c>
      <c r="Q79" s="147">
        <v>1037191</v>
      </c>
      <c r="R79" s="147">
        <v>1038599</v>
      </c>
      <c r="S79" s="147">
        <v>1037511</v>
      </c>
      <c r="T79" s="147">
        <v>1041908</v>
      </c>
      <c r="U79" s="147">
        <v>1050800</v>
      </c>
      <c r="V79" s="147">
        <v>1071936</v>
      </c>
      <c r="W79" s="147">
        <v>1083034</v>
      </c>
      <c r="X79" s="147">
        <v>1023216</v>
      </c>
      <c r="Y79" s="147">
        <v>1073982</v>
      </c>
      <c r="Z79" s="147">
        <v>1090035</v>
      </c>
      <c r="AA79" s="147">
        <v>1100168</v>
      </c>
      <c r="AB79" s="147">
        <v>1098971</v>
      </c>
      <c r="AC79" s="147">
        <v>1076350</v>
      </c>
    </row>
    <row r="80" spans="2:29" ht="11.45" customHeight="1" x14ac:dyDescent="0.25">
      <c r="B80" s="145" t="s">
        <v>64</v>
      </c>
      <c r="C80" s="150">
        <v>6565519</v>
      </c>
      <c r="D80" s="148">
        <v>6081662</v>
      </c>
      <c r="E80" s="148">
        <v>6115443</v>
      </c>
      <c r="F80" s="148">
        <v>5548072</v>
      </c>
      <c r="G80" s="148">
        <v>5591510</v>
      </c>
      <c r="H80" s="148">
        <v>5793221</v>
      </c>
      <c r="I80" s="148">
        <v>5990532</v>
      </c>
      <c r="J80" s="148">
        <v>6270130</v>
      </c>
      <c r="K80" s="148">
        <v>6614662</v>
      </c>
      <c r="L80" s="148">
        <v>6819809</v>
      </c>
      <c r="M80" s="148">
        <v>6405807</v>
      </c>
      <c r="N80" s="148">
        <v>6026311</v>
      </c>
      <c r="O80" s="148">
        <v>6054698</v>
      </c>
      <c r="P80" s="148">
        <v>5981913</v>
      </c>
      <c r="Q80" s="148">
        <v>6126609</v>
      </c>
      <c r="R80" s="148">
        <v>6272408</v>
      </c>
      <c r="S80" s="148">
        <v>6451891</v>
      </c>
      <c r="T80" s="148">
        <v>6779606</v>
      </c>
      <c r="U80" s="148">
        <v>7010217</v>
      </c>
      <c r="V80" s="148">
        <v>7033902</v>
      </c>
      <c r="W80" s="148">
        <v>7049388</v>
      </c>
      <c r="X80" s="148">
        <v>6774155</v>
      </c>
      <c r="Y80" s="148">
        <v>6809269</v>
      </c>
      <c r="Z80" s="148">
        <v>6861229</v>
      </c>
      <c r="AA80" s="148">
        <v>6616973</v>
      </c>
      <c r="AB80" s="148">
        <v>6729613</v>
      </c>
      <c r="AC80" s="148">
        <v>6767687</v>
      </c>
    </row>
    <row r="81" spans="2:29" ht="11.45" customHeight="1" x14ac:dyDescent="0.25">
      <c r="B81" s="145" t="s">
        <v>65</v>
      </c>
      <c r="C81" s="147">
        <v>1930537</v>
      </c>
      <c r="D81" s="147">
        <v>1923993</v>
      </c>
      <c r="E81" s="147">
        <v>1907477</v>
      </c>
      <c r="F81" s="147">
        <v>1844723</v>
      </c>
      <c r="G81" s="147">
        <v>1769112</v>
      </c>
      <c r="H81" s="147">
        <v>1698686</v>
      </c>
      <c r="I81" s="147">
        <v>1628235</v>
      </c>
      <c r="J81" s="147">
        <v>1599997</v>
      </c>
      <c r="K81" s="147">
        <v>1568133</v>
      </c>
      <c r="L81" s="147">
        <v>1512880</v>
      </c>
      <c r="M81" s="147">
        <v>1385177</v>
      </c>
      <c r="N81" s="147">
        <v>1350687</v>
      </c>
      <c r="O81" s="147">
        <v>1320568</v>
      </c>
      <c r="P81" s="147">
        <v>1268568</v>
      </c>
      <c r="Q81" s="147">
        <v>1251221</v>
      </c>
      <c r="R81" s="147">
        <v>1275683</v>
      </c>
      <c r="S81" s="147">
        <v>1309951</v>
      </c>
      <c r="T81" s="147">
        <v>1322964</v>
      </c>
      <c r="U81" s="147">
        <v>1357921</v>
      </c>
      <c r="V81" s="147">
        <v>1402234</v>
      </c>
      <c r="W81" s="147">
        <v>1391009</v>
      </c>
      <c r="X81" s="147">
        <v>1289702</v>
      </c>
      <c r="Y81" s="147">
        <v>1313672</v>
      </c>
      <c r="Z81" s="147">
        <v>1352452</v>
      </c>
      <c r="AA81" s="147">
        <v>1380674</v>
      </c>
      <c r="AB81" s="147">
        <v>1397407</v>
      </c>
      <c r="AC81" s="147">
        <v>1396031</v>
      </c>
    </row>
    <row r="82" spans="2:29" ht="11.45" customHeight="1" x14ac:dyDescent="0.25">
      <c r="B82" s="145" t="s">
        <v>66</v>
      </c>
      <c r="C82" s="148">
        <v>4030468</v>
      </c>
      <c r="D82" s="148">
        <v>3878454</v>
      </c>
      <c r="E82" s="148">
        <v>3873885</v>
      </c>
      <c r="F82" s="148">
        <v>4116140</v>
      </c>
      <c r="G82" s="148">
        <v>4009447</v>
      </c>
      <c r="H82" s="148">
        <v>3900761</v>
      </c>
      <c r="I82" s="148">
        <v>3659155</v>
      </c>
      <c r="J82" s="148">
        <v>3615210</v>
      </c>
      <c r="K82" s="148">
        <v>3651105</v>
      </c>
      <c r="L82" s="148">
        <v>3497284</v>
      </c>
      <c r="M82" s="148">
        <v>3102967</v>
      </c>
      <c r="N82" s="148">
        <v>2913574</v>
      </c>
      <c r="O82" s="148">
        <v>2998378</v>
      </c>
      <c r="P82" s="148">
        <v>2927689</v>
      </c>
      <c r="Q82" s="148">
        <v>2920214</v>
      </c>
      <c r="R82" s="148">
        <v>2989650</v>
      </c>
      <c r="S82" s="148">
        <v>2879538</v>
      </c>
      <c r="T82" s="148">
        <v>2979231</v>
      </c>
      <c r="U82" s="148">
        <v>3007337</v>
      </c>
      <c r="V82" s="148">
        <v>3025199</v>
      </c>
      <c r="W82" s="148">
        <v>2999150</v>
      </c>
      <c r="X82" s="148">
        <v>2690545</v>
      </c>
      <c r="Y82" s="148">
        <v>2797626</v>
      </c>
      <c r="Z82" s="148">
        <v>2779507</v>
      </c>
      <c r="AA82" s="148">
        <v>2691347</v>
      </c>
      <c r="AB82" s="148">
        <v>2760857</v>
      </c>
      <c r="AC82" s="148">
        <v>2639904</v>
      </c>
    </row>
    <row r="83" spans="2:29" ht="11.45" customHeight="1" x14ac:dyDescent="0.25">
      <c r="B83" s="145" t="s">
        <v>67</v>
      </c>
      <c r="C83" s="147">
        <v>405998</v>
      </c>
      <c r="D83" s="147">
        <v>404867</v>
      </c>
      <c r="E83" s="147">
        <v>401134</v>
      </c>
      <c r="F83" s="147">
        <v>404965</v>
      </c>
      <c r="G83" s="147">
        <v>396042</v>
      </c>
      <c r="H83" s="147">
        <v>401476</v>
      </c>
      <c r="I83" s="147">
        <v>385511</v>
      </c>
      <c r="J83" s="147">
        <v>374641</v>
      </c>
      <c r="K83" s="147">
        <v>374893</v>
      </c>
      <c r="L83" s="147">
        <v>373964</v>
      </c>
      <c r="M83" s="147">
        <v>332610</v>
      </c>
      <c r="N83" s="147">
        <v>323648</v>
      </c>
      <c r="O83" s="147">
        <v>318604</v>
      </c>
      <c r="P83" s="147">
        <v>310343</v>
      </c>
      <c r="Q83" s="147">
        <v>307084</v>
      </c>
      <c r="R83" s="147">
        <v>310482</v>
      </c>
      <c r="S83" s="147">
        <v>318219</v>
      </c>
      <c r="T83" s="147">
        <v>322642</v>
      </c>
      <c r="U83" s="147">
        <v>329920</v>
      </c>
      <c r="V83" s="147">
        <v>340940</v>
      </c>
      <c r="W83" s="147">
        <v>348427</v>
      </c>
      <c r="X83" s="147">
        <v>326366</v>
      </c>
      <c r="Y83" s="147">
        <v>350487</v>
      </c>
      <c r="Z83" s="147">
        <v>354852</v>
      </c>
      <c r="AA83" s="147">
        <v>354520</v>
      </c>
      <c r="AB83" s="147">
        <v>355986</v>
      </c>
      <c r="AC83" s="147">
        <v>347196</v>
      </c>
    </row>
    <row r="84" spans="2:29" ht="11.45" customHeight="1" x14ac:dyDescent="0.25">
      <c r="B84" s="145" t="s">
        <v>68</v>
      </c>
      <c r="C84" s="148">
        <v>885152</v>
      </c>
      <c r="D84" s="148">
        <v>868593</v>
      </c>
      <c r="E84" s="148">
        <v>878201</v>
      </c>
      <c r="F84" s="148">
        <v>836889</v>
      </c>
      <c r="G84" s="148">
        <v>844548</v>
      </c>
      <c r="H84" s="148">
        <v>860419</v>
      </c>
      <c r="I84" s="148">
        <v>869017</v>
      </c>
      <c r="J84" s="148">
        <v>884017</v>
      </c>
      <c r="K84" s="148">
        <v>907853</v>
      </c>
      <c r="L84" s="148">
        <v>948296</v>
      </c>
      <c r="M84" s="148">
        <v>820515</v>
      </c>
      <c r="N84" s="148">
        <v>821621</v>
      </c>
      <c r="O84" s="148">
        <v>849359</v>
      </c>
      <c r="P84" s="148">
        <v>840023</v>
      </c>
      <c r="Q84" s="148">
        <v>819724</v>
      </c>
      <c r="R84" s="148">
        <v>833558</v>
      </c>
      <c r="S84" s="148">
        <v>852013</v>
      </c>
      <c r="T84" s="148">
        <v>875911</v>
      </c>
      <c r="U84" s="148">
        <v>898526</v>
      </c>
      <c r="V84" s="148">
        <v>908346</v>
      </c>
      <c r="W84" s="148">
        <v>900654</v>
      </c>
      <c r="X84" s="148">
        <v>803917</v>
      </c>
      <c r="Y84" s="148">
        <v>816169</v>
      </c>
      <c r="Z84" s="148">
        <v>834216</v>
      </c>
      <c r="AA84" s="148">
        <v>838754</v>
      </c>
      <c r="AB84" s="148">
        <v>830989</v>
      </c>
      <c r="AC84" s="148">
        <v>817540</v>
      </c>
    </row>
    <row r="85" spans="2:29" ht="11.45" customHeight="1" x14ac:dyDescent="0.25">
      <c r="B85" s="145" t="s">
        <v>69</v>
      </c>
      <c r="C85" s="147">
        <v>706600</v>
      </c>
      <c r="D85" s="147">
        <v>720600</v>
      </c>
      <c r="E85" s="147">
        <v>724000</v>
      </c>
      <c r="F85" s="147">
        <v>705900</v>
      </c>
      <c r="G85" s="147">
        <v>683200</v>
      </c>
      <c r="H85" s="147">
        <v>670800</v>
      </c>
      <c r="I85" s="147">
        <v>667300</v>
      </c>
      <c r="J85" s="147">
        <v>675000</v>
      </c>
      <c r="K85" s="147">
        <v>682900</v>
      </c>
      <c r="L85" s="147">
        <v>683200</v>
      </c>
      <c r="M85" s="147">
        <v>595500</v>
      </c>
      <c r="N85" s="147">
        <v>578400</v>
      </c>
      <c r="O85" s="147">
        <v>587200</v>
      </c>
      <c r="P85" s="147">
        <v>580500</v>
      </c>
      <c r="Q85" s="147">
        <v>551000</v>
      </c>
      <c r="R85" s="147">
        <v>532600</v>
      </c>
      <c r="S85" s="147">
        <v>524700</v>
      </c>
      <c r="T85" s="147">
        <v>519600</v>
      </c>
      <c r="U85" s="147">
        <v>520200</v>
      </c>
      <c r="V85" s="147">
        <v>528000</v>
      </c>
      <c r="W85" s="147">
        <v>529600</v>
      </c>
      <c r="X85" s="147">
        <v>519700</v>
      </c>
      <c r="Y85" s="147">
        <v>524000</v>
      </c>
      <c r="Z85" s="147">
        <v>538100</v>
      </c>
      <c r="AA85" s="147">
        <v>538200</v>
      </c>
      <c r="AB85" s="147">
        <v>533500</v>
      </c>
      <c r="AC85" s="147">
        <v>530200</v>
      </c>
    </row>
    <row r="86" spans="2:29" ht="11.45" customHeight="1" x14ac:dyDescent="0.25">
      <c r="B86" s="145" t="s">
        <v>70</v>
      </c>
      <c r="C86" s="148">
        <v>1282980</v>
      </c>
      <c r="D86" s="148">
        <v>1308280</v>
      </c>
      <c r="E86" s="148">
        <v>1315340</v>
      </c>
      <c r="F86" s="148">
        <v>1265670</v>
      </c>
      <c r="G86" s="148">
        <v>1210520</v>
      </c>
      <c r="H86" s="148">
        <v>1198780</v>
      </c>
      <c r="I86" s="148">
        <v>1174710</v>
      </c>
      <c r="J86" s="148">
        <v>1163220</v>
      </c>
      <c r="K86" s="148">
        <v>1172260</v>
      </c>
      <c r="L86" s="148">
        <v>1177660</v>
      </c>
      <c r="M86" s="148">
        <v>1036260</v>
      </c>
      <c r="N86" s="148">
        <v>1051230</v>
      </c>
      <c r="O86" s="148">
        <v>1069800</v>
      </c>
      <c r="P86" s="148">
        <v>1026170</v>
      </c>
      <c r="Q86" s="148">
        <v>1001060</v>
      </c>
      <c r="R86" s="148">
        <v>985330</v>
      </c>
      <c r="S86" s="148">
        <v>968610</v>
      </c>
      <c r="T86" s="148">
        <v>969070</v>
      </c>
      <c r="U86" s="148">
        <v>994320</v>
      </c>
      <c r="V86" s="148">
        <v>983840</v>
      </c>
      <c r="W86" s="148">
        <v>980300</v>
      </c>
      <c r="X86" s="148">
        <v>926480</v>
      </c>
      <c r="Y86" s="148">
        <v>983250</v>
      </c>
      <c r="Z86" s="148">
        <v>969770</v>
      </c>
      <c r="AA86" s="148">
        <v>999750</v>
      </c>
      <c r="AB86" s="148">
        <v>998830</v>
      </c>
      <c r="AC86" s="148">
        <v>968940</v>
      </c>
    </row>
    <row r="87" spans="2:29" ht="11.45" customHeight="1" x14ac:dyDescent="0.25">
      <c r="B87" s="145" t="s">
        <v>71</v>
      </c>
      <c r="C87" s="147">
        <v>38513</v>
      </c>
      <c r="D87" s="147">
        <v>38084</v>
      </c>
      <c r="E87" s="147">
        <v>37314</v>
      </c>
      <c r="F87" s="147">
        <v>36060</v>
      </c>
      <c r="G87" s="147">
        <v>34891</v>
      </c>
      <c r="H87" s="147">
        <v>34137</v>
      </c>
      <c r="I87" s="147">
        <v>33511</v>
      </c>
      <c r="J87" s="147">
        <v>33006</v>
      </c>
      <c r="K87" s="147">
        <v>32918</v>
      </c>
      <c r="L87" s="147">
        <v>34609</v>
      </c>
      <c r="M87" s="147">
        <v>30404</v>
      </c>
      <c r="N87" s="147">
        <v>30946</v>
      </c>
      <c r="O87" s="147">
        <v>32307</v>
      </c>
      <c r="P87" s="147">
        <v>32805</v>
      </c>
      <c r="Q87" s="147">
        <v>33600</v>
      </c>
      <c r="R87" s="147">
        <v>33864</v>
      </c>
      <c r="S87" s="147">
        <v>33993</v>
      </c>
      <c r="T87" s="147">
        <v>35038</v>
      </c>
      <c r="U87" s="147">
        <v>34096</v>
      </c>
      <c r="V87" s="147">
        <v>34122</v>
      </c>
      <c r="W87" s="147">
        <v>33292</v>
      </c>
      <c r="X87" s="147">
        <v>31961</v>
      </c>
      <c r="Y87" s="147">
        <v>31751</v>
      </c>
      <c r="Z87" s="147">
        <v>32780</v>
      </c>
      <c r="AA87" s="147">
        <v>33401</v>
      </c>
      <c r="AB87" s="147">
        <v>32966</v>
      </c>
      <c r="AC87" s="147">
        <v>31994</v>
      </c>
    </row>
    <row r="88" spans="2:29" ht="11.45" customHeight="1" x14ac:dyDescent="0.25">
      <c r="B88" s="145" t="s">
        <v>73</v>
      </c>
      <c r="C88" s="148">
        <v>443000</v>
      </c>
      <c r="D88" s="148">
        <v>426000</v>
      </c>
      <c r="E88" s="148">
        <v>409000</v>
      </c>
      <c r="F88" s="148">
        <v>395000</v>
      </c>
      <c r="G88" s="148">
        <v>372000</v>
      </c>
      <c r="H88" s="148">
        <v>368000</v>
      </c>
      <c r="I88" s="148">
        <v>376000</v>
      </c>
      <c r="J88" s="148">
        <v>398000</v>
      </c>
      <c r="K88" s="148">
        <v>411000</v>
      </c>
      <c r="L88" s="148">
        <v>414000</v>
      </c>
      <c r="M88" s="148">
        <v>381000</v>
      </c>
      <c r="N88" s="148">
        <v>366000</v>
      </c>
      <c r="O88" s="148">
        <v>364000</v>
      </c>
      <c r="P88" s="148">
        <v>369000</v>
      </c>
      <c r="Q88" s="148">
        <v>369000</v>
      </c>
      <c r="R88" s="148">
        <v>371000</v>
      </c>
      <c r="S88" s="148">
        <v>357000</v>
      </c>
      <c r="T88" s="148">
        <v>342000</v>
      </c>
      <c r="U88" s="148">
        <v>333000</v>
      </c>
      <c r="V88" s="148">
        <v>336000</v>
      </c>
      <c r="W88" s="148">
        <v>344000</v>
      </c>
      <c r="X88" s="148">
        <v>336000</v>
      </c>
      <c r="Y88" s="148">
        <v>340000</v>
      </c>
      <c r="Z88" s="148">
        <v>346000</v>
      </c>
      <c r="AA88" s="148">
        <v>348000</v>
      </c>
      <c r="AB88" s="148">
        <v>353000</v>
      </c>
      <c r="AC88" s="148">
        <v>360000</v>
      </c>
    </row>
    <row r="89" spans="2:29" ht="11.45" customHeight="1" x14ac:dyDescent="0.25">
      <c r="B89" s="145" t="s">
        <v>74</v>
      </c>
      <c r="C89" s="149">
        <v>1219788</v>
      </c>
      <c r="D89" s="149">
        <v>1252200</v>
      </c>
      <c r="E89" s="149">
        <v>1233395</v>
      </c>
      <c r="F89" s="149">
        <v>1171295</v>
      </c>
      <c r="G89" s="149">
        <v>1128598</v>
      </c>
      <c r="H89" s="149">
        <v>1144672</v>
      </c>
      <c r="I89" s="149">
        <v>1167035</v>
      </c>
      <c r="J89" s="149">
        <v>1181134</v>
      </c>
      <c r="K89" s="149">
        <v>1204872</v>
      </c>
      <c r="L89" s="149">
        <v>1217457</v>
      </c>
      <c r="M89" s="149">
        <v>1156651</v>
      </c>
      <c r="N89" s="147">
        <v>1152987</v>
      </c>
      <c r="O89" s="147">
        <v>1192696</v>
      </c>
      <c r="P89" s="147">
        <v>1181611</v>
      </c>
      <c r="Q89" s="147">
        <v>1146510</v>
      </c>
      <c r="R89" s="147">
        <v>1163530</v>
      </c>
      <c r="S89" s="147">
        <v>1179213</v>
      </c>
      <c r="T89" s="147">
        <v>1170476</v>
      </c>
      <c r="U89" s="147">
        <v>1162862</v>
      </c>
      <c r="V89" s="147">
        <v>1140664</v>
      </c>
      <c r="W89" s="147">
        <v>1154356</v>
      </c>
      <c r="X89" s="147">
        <v>1090510</v>
      </c>
      <c r="Y89" s="147">
        <v>1119850</v>
      </c>
      <c r="Z89" s="147">
        <v>1126809</v>
      </c>
      <c r="AA89" s="147">
        <v>1140624</v>
      </c>
      <c r="AB89" s="147">
        <v>1122358</v>
      </c>
      <c r="AC89" s="147">
        <v>1107847</v>
      </c>
    </row>
    <row r="92" spans="2:29" s="70" customFormat="1" ht="15" x14ac:dyDescent="0.25">
      <c r="B92" s="143" t="s">
        <v>129</v>
      </c>
      <c r="C92" s="142" t="s">
        <v>101</v>
      </c>
      <c r="D92" s="142" t="s">
        <v>102</v>
      </c>
      <c r="E92" s="142" t="s">
        <v>103</v>
      </c>
      <c r="F92" s="142" t="s">
        <v>104</v>
      </c>
      <c r="G92" s="142" t="s">
        <v>105</v>
      </c>
      <c r="H92" s="142" t="s">
        <v>106</v>
      </c>
      <c r="I92" s="142" t="s">
        <v>107</v>
      </c>
      <c r="J92" s="142" t="s">
        <v>108</v>
      </c>
      <c r="K92" s="142" t="s">
        <v>109</v>
      </c>
      <c r="L92" s="142" t="s">
        <v>110</v>
      </c>
      <c r="M92" s="142" t="s">
        <v>111</v>
      </c>
      <c r="N92" s="142" t="s">
        <v>112</v>
      </c>
      <c r="O92" s="142" t="s">
        <v>113</v>
      </c>
      <c r="P92" s="142" t="s">
        <v>114</v>
      </c>
      <c r="Q92" s="142" t="s">
        <v>115</v>
      </c>
      <c r="R92" s="142" t="s">
        <v>116</v>
      </c>
      <c r="S92" s="142" t="s">
        <v>117</v>
      </c>
      <c r="T92" s="142" t="s">
        <v>118</v>
      </c>
      <c r="U92" s="142" t="s">
        <v>119</v>
      </c>
      <c r="V92" s="142" t="s">
        <v>120</v>
      </c>
      <c r="W92" s="142" t="s">
        <v>121</v>
      </c>
      <c r="X92" s="142" t="s">
        <v>122</v>
      </c>
      <c r="Y92" s="142" t="s">
        <v>123</v>
      </c>
      <c r="Z92" s="142" t="s">
        <v>124</v>
      </c>
      <c r="AA92" s="142" t="s">
        <v>125</v>
      </c>
      <c r="AB92" s="142" t="s">
        <v>196</v>
      </c>
      <c r="AC92" s="142" t="s">
        <v>200</v>
      </c>
    </row>
    <row r="93" spans="2:29" ht="11.45" customHeight="1" x14ac:dyDescent="0.25">
      <c r="B93" s="6" t="s">
        <v>130</v>
      </c>
      <c r="C93" s="8" t="s">
        <v>131</v>
      </c>
    </row>
    <row r="94" spans="2:29" ht="11.45" customHeight="1" x14ac:dyDescent="0.25">
      <c r="B94" s="7" t="s">
        <v>42</v>
      </c>
      <c r="C94" s="10">
        <f t="shared" ref="C94" si="0">C12/C58*1000</f>
        <v>25.110478035669679</v>
      </c>
      <c r="D94" s="65">
        <f t="shared" ref="D94:AC94" si="1">D12/D58*1000</f>
        <v>26.864733708629746</v>
      </c>
      <c r="E94" s="65">
        <f t="shared" si="1"/>
        <v>27.425385416045891</v>
      </c>
      <c r="F94" s="65">
        <f t="shared" si="1"/>
        <v>27.922744603121384</v>
      </c>
      <c r="G94" s="65">
        <f t="shared" si="1"/>
        <v>28.681253487100403</v>
      </c>
      <c r="H94" s="65">
        <f t="shared" si="1"/>
        <v>29.792897117624804</v>
      </c>
      <c r="I94" s="65">
        <f t="shared" si="1"/>
        <v>30.803903791572438</v>
      </c>
      <c r="J94" s="65">
        <f t="shared" si="1"/>
        <v>32.631641849802747</v>
      </c>
      <c r="K94" s="65">
        <f t="shared" si="1"/>
        <v>33.649398224051914</v>
      </c>
      <c r="L94" s="65">
        <f t="shared" si="1"/>
        <v>33.016060602303845</v>
      </c>
      <c r="M94" s="65">
        <f t="shared" si="1"/>
        <v>31.341250222720234</v>
      </c>
      <c r="N94" s="65">
        <f t="shared" si="1"/>
        <v>35.281913032428392</v>
      </c>
      <c r="O94" s="65">
        <f t="shared" si="1"/>
        <v>36.726328368505399</v>
      </c>
      <c r="P94" s="65">
        <f t="shared" si="1"/>
        <v>36.605725634035664</v>
      </c>
      <c r="Q94" s="65">
        <f t="shared" si="1"/>
        <v>36.792255118892086</v>
      </c>
      <c r="R94" s="65">
        <f t="shared" si="1"/>
        <v>37.87656398180377</v>
      </c>
      <c r="S94" s="65">
        <f t="shared" si="1"/>
        <v>39.261924381079602</v>
      </c>
      <c r="T94" s="65">
        <f t="shared" si="1"/>
        <v>39.520056285757853</v>
      </c>
      <c r="U94" s="65">
        <f t="shared" si="1"/>
        <v>40.528322813113618</v>
      </c>
      <c r="V94" s="65">
        <f t="shared" si="1"/>
        <v>40.974616207370978</v>
      </c>
      <c r="W94" s="65">
        <f t="shared" si="1"/>
        <v>41.175379287119419</v>
      </c>
      <c r="X94" s="65">
        <f t="shared" si="1"/>
        <v>41.484200336820862</v>
      </c>
      <c r="Y94" s="65">
        <f t="shared" si="1"/>
        <v>43.799825959814982</v>
      </c>
      <c r="Z94" s="65">
        <f t="shared" si="1"/>
        <v>45.114683674825912</v>
      </c>
      <c r="AA94" s="65">
        <f t="shared" si="1"/>
        <v>44.294121332981902</v>
      </c>
      <c r="AB94" s="65">
        <f t="shared" si="1"/>
        <v>43.916983991467923</v>
      </c>
      <c r="AC94" s="65">
        <f t="shared" si="1"/>
        <v>45.456040741382751</v>
      </c>
    </row>
    <row r="95" spans="2:29" ht="11.45" customHeight="1" x14ac:dyDescent="0.25">
      <c r="B95" s="22" t="s">
        <v>43</v>
      </c>
      <c r="C95" s="65">
        <f t="shared" ref="C95:AC95" si="2">C13/C59*1000</f>
        <v>31.376593937377162</v>
      </c>
      <c r="D95" s="65">
        <f t="shared" si="2"/>
        <v>33.207373489589955</v>
      </c>
      <c r="E95" s="65">
        <f t="shared" si="2"/>
        <v>33.933680491632053</v>
      </c>
      <c r="F95" s="65">
        <f t="shared" si="2"/>
        <v>34.305896278272037</v>
      </c>
      <c r="G95" s="65">
        <f t="shared" si="2"/>
        <v>35.092266970364442</v>
      </c>
      <c r="H95" s="65">
        <f t="shared" si="2"/>
        <v>36.369676536488683</v>
      </c>
      <c r="I95" s="65">
        <f t="shared" si="2"/>
        <v>37.628522084054175</v>
      </c>
      <c r="J95" s="65">
        <f t="shared" si="2"/>
        <v>39.807669665733656</v>
      </c>
      <c r="K95" s="65">
        <f t="shared" si="2"/>
        <v>41.184826309149791</v>
      </c>
      <c r="L95" s="65">
        <f t="shared" si="2"/>
        <v>40.082573392402978</v>
      </c>
      <c r="M95" s="65">
        <f t="shared" si="2"/>
        <v>37.91737451966204</v>
      </c>
      <c r="N95" s="65">
        <f t="shared" si="2"/>
        <v>42.325146413408596</v>
      </c>
      <c r="O95" s="65">
        <f t="shared" si="2"/>
        <v>44.045698753524348</v>
      </c>
      <c r="P95" s="65">
        <f t="shared" si="2"/>
        <v>44.130439812301255</v>
      </c>
      <c r="Q95" s="65">
        <f t="shared" si="2"/>
        <v>44.723850535474632</v>
      </c>
      <c r="R95" s="65">
        <f t="shared" si="2"/>
        <v>46.167743821681889</v>
      </c>
      <c r="S95" s="65">
        <f t="shared" si="2"/>
        <v>47.76747356050759</v>
      </c>
      <c r="T95" s="65">
        <f t="shared" si="2"/>
        <v>48.392237140939663</v>
      </c>
      <c r="U95" s="65">
        <f t="shared" si="2"/>
        <v>49.767324947693147</v>
      </c>
      <c r="V95" s="65">
        <f t="shared" si="2"/>
        <v>50.044112745660783</v>
      </c>
      <c r="W95" s="65">
        <f t="shared" si="2"/>
        <v>49.951607151109762</v>
      </c>
      <c r="X95" s="65">
        <f t="shared" si="2"/>
        <v>50.55805181500191</v>
      </c>
      <c r="Y95" s="65">
        <f t="shared" si="2"/>
        <v>53.324987957022834</v>
      </c>
      <c r="Z95" s="65">
        <f t="shared" si="2"/>
        <v>54.502803546692959</v>
      </c>
      <c r="AA95" s="65">
        <f t="shared" si="2"/>
        <v>52.586809943157618</v>
      </c>
      <c r="AB95" s="65">
        <f t="shared" si="2"/>
        <v>52.056681962583639</v>
      </c>
      <c r="AC95" s="65">
        <f t="shared" si="2"/>
        <v>53.959773839200217</v>
      </c>
    </row>
    <row r="96" spans="2:29" ht="11.45" customHeight="1" x14ac:dyDescent="0.25">
      <c r="B96" s="22" t="s">
        <v>44</v>
      </c>
      <c r="C96" s="65">
        <f t="shared" ref="C96:AC96" si="3">C14/C60*1000</f>
        <v>47.161654601940413</v>
      </c>
      <c r="D96" s="65">
        <f t="shared" si="3"/>
        <v>49.159143461286689</v>
      </c>
      <c r="E96" s="65">
        <f t="shared" si="3"/>
        <v>49.456583613486096</v>
      </c>
      <c r="F96" s="65">
        <f t="shared" si="3"/>
        <v>51.361063512405011</v>
      </c>
      <c r="G96" s="65">
        <f t="shared" si="3"/>
        <v>53.188952208629338</v>
      </c>
      <c r="H96" s="65">
        <f t="shared" si="3"/>
        <v>56.880423815365774</v>
      </c>
      <c r="I96" s="65">
        <f t="shared" si="3"/>
        <v>59.105319653511074</v>
      </c>
      <c r="J96" s="65">
        <f t="shared" si="3"/>
        <v>57.870411398508878</v>
      </c>
      <c r="K96" s="65">
        <f t="shared" si="3"/>
        <v>61.95349276571627</v>
      </c>
      <c r="L96" s="65">
        <f t="shared" si="3"/>
        <v>60.61953813543564</v>
      </c>
      <c r="M96" s="65">
        <f t="shared" si="3"/>
        <v>62.815489499392712</v>
      </c>
      <c r="N96" s="65">
        <f t="shared" si="3"/>
        <v>66.065813814754776</v>
      </c>
      <c r="O96" s="65">
        <f t="shared" si="3"/>
        <v>65.405677180050901</v>
      </c>
      <c r="P96" s="65">
        <f t="shared" si="3"/>
        <v>65.683232822301349</v>
      </c>
      <c r="Q96" s="65">
        <f t="shared" si="3"/>
        <v>68.689551434879689</v>
      </c>
      <c r="R96" s="65">
        <f t="shared" si="3"/>
        <v>71.46807610241369</v>
      </c>
      <c r="S96" s="65">
        <f t="shared" si="3"/>
        <v>74.011232718146502</v>
      </c>
      <c r="T96" s="65">
        <f t="shared" si="3"/>
        <v>72.231339599771545</v>
      </c>
      <c r="U96" s="65">
        <f t="shared" si="3"/>
        <v>73.13312454854757</v>
      </c>
      <c r="V96" s="65">
        <f t="shared" si="3"/>
        <v>73.544354501365206</v>
      </c>
      <c r="W96" s="65">
        <f t="shared" si="3"/>
        <v>75.452284419610905</v>
      </c>
      <c r="X96" s="65">
        <f t="shared" si="3"/>
        <v>76.548502924892716</v>
      </c>
      <c r="Y96" s="65">
        <f t="shared" si="3"/>
        <v>68.521803811698405</v>
      </c>
      <c r="Z96" s="65">
        <f t="shared" si="3"/>
        <v>77.572903744121888</v>
      </c>
      <c r="AA96" s="65">
        <f t="shared" si="3"/>
        <v>76.99248427363932</v>
      </c>
      <c r="AB96" s="65">
        <f t="shared" si="3"/>
        <v>77.369607561890319</v>
      </c>
      <c r="AC96" s="65" t="e">
        <f t="shared" si="3"/>
        <v>#VALUE!</v>
      </c>
    </row>
    <row r="97" spans="2:29" ht="11.45" customHeight="1" x14ac:dyDescent="0.25">
      <c r="B97" s="22" t="s">
        <v>45</v>
      </c>
      <c r="C97" s="65">
        <f t="shared" ref="C97:AC97" si="4">C15/C61*1000</f>
        <v>3.1725598973060798</v>
      </c>
      <c r="D97" s="65">
        <f t="shared" si="4"/>
        <v>3.7816054385000664</v>
      </c>
      <c r="E97" s="65">
        <f t="shared" si="4"/>
        <v>4.1343056866996832</v>
      </c>
      <c r="F97" s="65">
        <f t="shared" si="4"/>
        <v>4.3192975571110797</v>
      </c>
      <c r="G97" s="65">
        <f t="shared" si="4"/>
        <v>4.9195226520734909</v>
      </c>
      <c r="H97" s="65">
        <f t="shared" si="4"/>
        <v>4.8759763125930364</v>
      </c>
      <c r="I97" s="65">
        <f t="shared" si="4"/>
        <v>5.038980694899533</v>
      </c>
      <c r="J97" s="65">
        <f t="shared" si="4"/>
        <v>5.4008358355333117</v>
      </c>
      <c r="K97" s="65">
        <f t="shared" si="4"/>
        <v>6.0187994099491426</v>
      </c>
      <c r="L97" s="65">
        <f t="shared" si="4"/>
        <v>5.6681059269138112</v>
      </c>
      <c r="M97" s="65">
        <f t="shared" si="4"/>
        <v>6.1454149706932188</v>
      </c>
      <c r="N97" s="65">
        <f t="shared" si="4"/>
        <v>6.266567570915397</v>
      </c>
      <c r="O97" s="65">
        <f t="shared" si="4"/>
        <v>6.7746563846326389</v>
      </c>
      <c r="P97" s="65">
        <f t="shared" si="4"/>
        <v>7.6012702469015299</v>
      </c>
      <c r="Q97" s="65">
        <f t="shared" si="4"/>
        <v>7.4023111661550427</v>
      </c>
      <c r="R97" s="65">
        <f t="shared" si="4"/>
        <v>7.4997218991758112</v>
      </c>
      <c r="S97" s="65">
        <f t="shared" si="4"/>
        <v>7.8447704984204467</v>
      </c>
      <c r="T97" s="65">
        <f t="shared" si="4"/>
        <v>8.0964403715479083</v>
      </c>
      <c r="U97" s="65">
        <f t="shared" si="4"/>
        <v>8.1331142738070827</v>
      </c>
      <c r="V97" s="65">
        <f t="shared" si="4"/>
        <v>8.3489538331701922</v>
      </c>
      <c r="W97" s="65">
        <f t="shared" si="4"/>
        <v>8.7288150367958277</v>
      </c>
      <c r="X97" s="65">
        <f t="shared" si="4"/>
        <v>8.3132966222538425</v>
      </c>
      <c r="Y97" s="65">
        <f t="shared" si="4"/>
        <v>8.3416401934023341</v>
      </c>
      <c r="Z97" s="65">
        <f t="shared" si="4"/>
        <v>10.563068366289544</v>
      </c>
      <c r="AA97" s="65">
        <f t="shared" si="4"/>
        <v>11.328775929250671</v>
      </c>
      <c r="AB97" s="65">
        <f t="shared" si="4"/>
        <v>11.244838336210837</v>
      </c>
      <c r="AC97" s="65">
        <f t="shared" si="4"/>
        <v>10.519756917955476</v>
      </c>
    </row>
    <row r="98" spans="2:29" ht="11.45" customHeight="1" x14ac:dyDescent="0.25">
      <c r="B98" s="22" t="s">
        <v>46</v>
      </c>
      <c r="C98" s="65">
        <f t="shared" ref="C98:AC98" si="5">C16/C62*1000</f>
        <v>6.9784077723651032</v>
      </c>
      <c r="D98" s="65">
        <f t="shared" si="5"/>
        <v>7.6947285025318912</v>
      </c>
      <c r="E98" s="65">
        <f t="shared" si="5"/>
        <v>8.2512277461159389</v>
      </c>
      <c r="F98" s="65">
        <f t="shared" si="5"/>
        <v>8.7445522343148525</v>
      </c>
      <c r="G98" s="65">
        <f t="shared" si="5"/>
        <v>9.1744288943223484</v>
      </c>
      <c r="H98" s="65">
        <f t="shared" si="5"/>
        <v>9.8267622461170845</v>
      </c>
      <c r="I98" s="65">
        <f t="shared" si="5"/>
        <v>10.937157182081629</v>
      </c>
      <c r="J98" s="65">
        <f t="shared" si="5"/>
        <v>13.33885592955458</v>
      </c>
      <c r="K98" s="65">
        <f t="shared" si="5"/>
        <v>13.98148625136888</v>
      </c>
      <c r="L98" s="65">
        <f t="shared" si="5"/>
        <v>15.059087637988078</v>
      </c>
      <c r="M98" s="65">
        <f t="shared" si="5"/>
        <v>14.717459524981972</v>
      </c>
      <c r="N98" s="65">
        <f t="shared" si="5"/>
        <v>16.393546222399635</v>
      </c>
      <c r="O98" s="65">
        <f t="shared" si="5"/>
        <v>17.63513769294223</v>
      </c>
      <c r="P98" s="65">
        <f t="shared" si="5"/>
        <v>17.052116160451021</v>
      </c>
      <c r="Q98" s="65">
        <f t="shared" si="5"/>
        <v>16.918222567887724</v>
      </c>
      <c r="R98" s="65">
        <f t="shared" si="5"/>
        <v>17.215691113307603</v>
      </c>
      <c r="S98" s="65">
        <f t="shared" si="5"/>
        <v>18.078332135081293</v>
      </c>
      <c r="T98" s="65">
        <f t="shared" si="5"/>
        <v>18.540468280941894</v>
      </c>
      <c r="U98" s="65">
        <f t="shared" si="5"/>
        <v>19.956368031925024</v>
      </c>
      <c r="V98" s="65">
        <f t="shared" si="5"/>
        <v>20.136344698668871</v>
      </c>
      <c r="W98" s="65">
        <f t="shared" si="5"/>
        <v>21.542035010077591</v>
      </c>
      <c r="X98" s="65">
        <f t="shared" si="5"/>
        <v>21.54541679774697</v>
      </c>
      <c r="Y98" s="65">
        <f t="shared" si="5"/>
        <v>21.17472754119748</v>
      </c>
      <c r="Z98" s="65">
        <f t="shared" si="5"/>
        <v>22.476358695167598</v>
      </c>
      <c r="AA98" s="65">
        <f t="shared" si="5"/>
        <v>23.629308525319434</v>
      </c>
      <c r="AB98" s="65">
        <f t="shared" si="5"/>
        <v>22.816403090105688</v>
      </c>
      <c r="AC98" s="65">
        <f t="shared" si="5"/>
        <v>22.764489387422742</v>
      </c>
    </row>
    <row r="99" spans="2:29" ht="11.45" customHeight="1" x14ac:dyDescent="0.25">
      <c r="B99" s="22" t="s">
        <v>47</v>
      </c>
      <c r="C99" s="65">
        <f t="shared" ref="C99:AC99" si="6">C17/C63*1000</f>
        <v>47.919327896236609</v>
      </c>
      <c r="D99" s="65">
        <f t="shared" si="6"/>
        <v>49.568594408272695</v>
      </c>
      <c r="E99" s="65">
        <f t="shared" si="6"/>
        <v>50.069050783920531</v>
      </c>
      <c r="F99" s="65">
        <f t="shared" si="6"/>
        <v>50.594184656249901</v>
      </c>
      <c r="G99" s="65">
        <f t="shared" si="6"/>
        <v>52.70198075375491</v>
      </c>
      <c r="H99" s="65">
        <f t="shared" si="6"/>
        <v>55.719899813774376</v>
      </c>
      <c r="I99" s="65">
        <f t="shared" si="6"/>
        <v>56.282595053125874</v>
      </c>
      <c r="J99" s="65">
        <f t="shared" si="6"/>
        <v>60.124663565619336</v>
      </c>
      <c r="K99" s="65">
        <f t="shared" si="6"/>
        <v>60.464089401717175</v>
      </c>
      <c r="L99" s="65">
        <f t="shared" si="6"/>
        <v>60.701783782405506</v>
      </c>
      <c r="M99" s="65">
        <f t="shared" si="6"/>
        <v>61.317901982240862</v>
      </c>
      <c r="N99" s="65">
        <f t="shared" si="6"/>
        <v>67.590248981277043</v>
      </c>
      <c r="O99" s="65">
        <f t="shared" si="6"/>
        <v>70.136248380995795</v>
      </c>
      <c r="P99" s="65">
        <f t="shared" si="6"/>
        <v>73.675278610700261</v>
      </c>
      <c r="Q99" s="65">
        <f t="shared" si="6"/>
        <v>79.429898512838662</v>
      </c>
      <c r="R99" s="65">
        <f t="shared" si="6"/>
        <v>80.663466646869537</v>
      </c>
      <c r="S99" s="65">
        <f t="shared" si="6"/>
        <v>79.923288324868437</v>
      </c>
      <c r="T99" s="65">
        <f t="shared" si="6"/>
        <v>81.778970552685536</v>
      </c>
      <c r="U99" s="65">
        <f t="shared" si="6"/>
        <v>88.270562125277422</v>
      </c>
      <c r="V99" s="65">
        <f t="shared" si="6"/>
        <v>92.22415812691024</v>
      </c>
      <c r="W99" s="65">
        <f t="shared" si="6"/>
        <v>97.55257182571215</v>
      </c>
      <c r="X99" s="65">
        <f t="shared" si="6"/>
        <v>93.71630392833336</v>
      </c>
      <c r="Y99" s="65">
        <f t="shared" si="6"/>
        <v>103.19253922826408</v>
      </c>
      <c r="Z99" s="65">
        <f t="shared" si="6"/>
        <v>113.0201978832101</v>
      </c>
      <c r="AA99" s="65">
        <f t="shared" si="6"/>
        <v>127.10041290168154</v>
      </c>
      <c r="AB99" s="65">
        <f t="shared" si="6"/>
        <v>146.08052781455979</v>
      </c>
      <c r="AC99" s="65">
        <f t="shared" si="6"/>
        <v>156.88157349640446</v>
      </c>
    </row>
    <row r="100" spans="2:29" ht="11.45" customHeight="1" x14ac:dyDescent="0.25">
      <c r="B100" s="22" t="s">
        <v>48</v>
      </c>
      <c r="C100" s="65">
        <f t="shared" ref="C100:AC100" si="7">C18/C64*1000</f>
        <v>40.30780292038262</v>
      </c>
      <c r="D100" s="65">
        <f t="shared" si="7"/>
        <v>43.285074592691061</v>
      </c>
      <c r="E100" s="65">
        <f t="shared" si="7"/>
        <v>44.153899522423636</v>
      </c>
      <c r="F100" s="65">
        <f t="shared" si="7"/>
        <v>43.920285374887555</v>
      </c>
      <c r="G100" s="65">
        <f t="shared" si="7"/>
        <v>45.510127110843705</v>
      </c>
      <c r="H100" s="65">
        <f t="shared" si="7"/>
        <v>47.430530365059361</v>
      </c>
      <c r="I100" s="65">
        <f t="shared" si="7"/>
        <v>49.501405741343596</v>
      </c>
      <c r="J100" s="65">
        <f t="shared" si="7"/>
        <v>53.850164402170897</v>
      </c>
      <c r="K100" s="65">
        <f t="shared" si="7"/>
        <v>55.404941107379223</v>
      </c>
      <c r="L100" s="65">
        <f t="shared" si="7"/>
        <v>53.139953172645214</v>
      </c>
      <c r="M100" s="65">
        <f t="shared" si="7"/>
        <v>46.575878241987304</v>
      </c>
      <c r="N100" s="65">
        <f t="shared" si="7"/>
        <v>54.655789759047465</v>
      </c>
      <c r="O100" s="65">
        <f t="shared" si="7"/>
        <v>57.573232221482741</v>
      </c>
      <c r="P100" s="65">
        <f t="shared" si="7"/>
        <v>56.678830148991757</v>
      </c>
      <c r="Q100" s="65">
        <f t="shared" si="7"/>
        <v>56.375401458290078</v>
      </c>
      <c r="R100" s="65">
        <f t="shared" si="7"/>
        <v>58.558743748545417</v>
      </c>
      <c r="S100" s="65">
        <f t="shared" si="7"/>
        <v>58.593318698045572</v>
      </c>
      <c r="T100" s="65">
        <f t="shared" si="7"/>
        <v>60.96543201990275</v>
      </c>
      <c r="U100" s="65">
        <f t="shared" si="7"/>
        <v>62.883756141102658</v>
      </c>
      <c r="V100" s="65">
        <f t="shared" si="7"/>
        <v>62.945237873246896</v>
      </c>
      <c r="W100" s="65">
        <f t="shared" si="7"/>
        <v>62.29970186354948</v>
      </c>
      <c r="X100" s="65">
        <f t="shared" si="7"/>
        <v>61.048260660447433</v>
      </c>
      <c r="Y100" s="65">
        <f t="shared" si="7"/>
        <v>65.534281592051855</v>
      </c>
      <c r="Z100" s="65">
        <f t="shared" si="7"/>
        <v>67.37165918888509</v>
      </c>
      <c r="AA100" s="65">
        <f t="shared" si="7"/>
        <v>66.639693967238401</v>
      </c>
      <c r="AB100" s="65">
        <f t="shared" si="7"/>
        <v>64.854459208085075</v>
      </c>
      <c r="AC100" s="65">
        <f t="shared" si="7"/>
        <v>65.750740040657661</v>
      </c>
    </row>
    <row r="101" spans="2:29" ht="11.45" customHeight="1" x14ac:dyDescent="0.25">
      <c r="B101" s="22" t="s">
        <v>49</v>
      </c>
      <c r="C101" s="65">
        <f t="shared" ref="C101:AC101" si="8">C19/C65*1000</f>
        <v>5.3149429418635998</v>
      </c>
      <c r="D101" s="65">
        <f t="shared" si="8"/>
        <v>6.2386145781129434</v>
      </c>
      <c r="E101" s="65">
        <f t="shared" si="8"/>
        <v>6.790227399713741</v>
      </c>
      <c r="F101" s="65">
        <f t="shared" si="8"/>
        <v>7.6143753018805409</v>
      </c>
      <c r="G101" s="65">
        <f t="shared" si="8"/>
        <v>7.7888530966996896</v>
      </c>
      <c r="H101" s="65">
        <f t="shared" si="8"/>
        <v>7.8833657068931444</v>
      </c>
      <c r="I101" s="65">
        <f t="shared" si="8"/>
        <v>8.3876613116093726</v>
      </c>
      <c r="J101" s="65">
        <f t="shared" si="8"/>
        <v>9.6382157971611555</v>
      </c>
      <c r="K101" s="65">
        <f t="shared" si="8"/>
        <v>10.42734580515071</v>
      </c>
      <c r="L101" s="65">
        <f t="shared" si="8"/>
        <v>9.9408944587599297</v>
      </c>
      <c r="M101" s="65">
        <f t="shared" si="8"/>
        <v>10.056863929146539</v>
      </c>
      <c r="N101" s="65">
        <f t="shared" si="8"/>
        <v>11.98002076155802</v>
      </c>
      <c r="O101" s="65">
        <f t="shared" si="8"/>
        <v>11.961985308542406</v>
      </c>
      <c r="P101" s="65">
        <f t="shared" si="8"/>
        <v>12.873158528675994</v>
      </c>
      <c r="Q101" s="65">
        <f t="shared" si="8"/>
        <v>13.288001001887817</v>
      </c>
      <c r="R101" s="65">
        <f t="shared" si="8"/>
        <v>14.379448292900786</v>
      </c>
      <c r="S101" s="65">
        <f t="shared" si="8"/>
        <v>13.885552966481448</v>
      </c>
      <c r="T101" s="65">
        <f t="shared" si="8"/>
        <v>14.157814472023558</v>
      </c>
      <c r="U101" s="65">
        <f t="shared" si="8"/>
        <v>14.206543794386201</v>
      </c>
      <c r="V101" s="65">
        <f t="shared" si="8"/>
        <v>15.435894740530502</v>
      </c>
      <c r="W101" s="65">
        <f t="shared" si="8"/>
        <v>16.566678777459746</v>
      </c>
      <c r="X101" s="65">
        <f t="shared" si="8"/>
        <v>16.636315350178315</v>
      </c>
      <c r="Y101" s="65">
        <f t="shared" si="8"/>
        <v>18.303085122938064</v>
      </c>
      <c r="Z101" s="65">
        <f t="shared" si="8"/>
        <v>15.948409820781107</v>
      </c>
      <c r="AA101" s="65">
        <f t="shared" si="8"/>
        <v>15.29748768688891</v>
      </c>
      <c r="AB101" s="65">
        <f t="shared" si="8"/>
        <v>15.523607795207489</v>
      </c>
      <c r="AC101" s="65">
        <f t="shared" si="8"/>
        <v>17.165509654413718</v>
      </c>
    </row>
    <row r="102" spans="2:29" ht="11.45" customHeight="1" x14ac:dyDescent="0.25">
      <c r="B102" s="22" t="s">
        <v>50</v>
      </c>
      <c r="C102" s="65">
        <f t="shared" ref="C102:AC102" si="9">C20/C66*1000</f>
        <v>55.990990315588853</v>
      </c>
      <c r="D102" s="65">
        <f t="shared" si="9"/>
        <v>63.126125815472165</v>
      </c>
      <c r="E102" s="65">
        <f t="shared" si="9"/>
        <v>66.966382896311529</v>
      </c>
      <c r="F102" s="65">
        <f t="shared" si="9"/>
        <v>78.599340940013022</v>
      </c>
      <c r="G102" s="65">
        <f t="shared" si="9"/>
        <v>80.324877391229521</v>
      </c>
      <c r="H102" s="65">
        <f t="shared" si="9"/>
        <v>82.881975786564439</v>
      </c>
      <c r="I102" s="65">
        <f t="shared" si="9"/>
        <v>88.806312211518687</v>
      </c>
      <c r="J102" s="65">
        <f t="shared" si="9"/>
        <v>91.508633159249044</v>
      </c>
      <c r="K102" s="65">
        <f t="shared" si="9"/>
        <v>98.043943388559455</v>
      </c>
      <c r="L102" s="65">
        <f t="shared" si="9"/>
        <v>93.727527048983404</v>
      </c>
      <c r="M102" s="65">
        <f t="shared" si="9"/>
        <v>104.4591163998145</v>
      </c>
      <c r="N102" s="65">
        <f t="shared" si="9"/>
        <v>115.55407581450461</v>
      </c>
      <c r="O102" s="65">
        <f t="shared" si="9"/>
        <v>120.35635831095924</v>
      </c>
      <c r="P102" s="65">
        <f t="shared" si="9"/>
        <v>119.82002243902943</v>
      </c>
      <c r="Q102" s="65">
        <f t="shared" si="9"/>
        <v>109.25136351019161</v>
      </c>
      <c r="R102" s="65">
        <f t="shared" si="9"/>
        <v>120.21453071102025</v>
      </c>
      <c r="S102" s="65">
        <f t="shared" si="9"/>
        <v>210.79752970096135</v>
      </c>
      <c r="T102" s="65">
        <f t="shared" si="9"/>
        <v>190.98808341608739</v>
      </c>
      <c r="U102" s="65">
        <f t="shared" si="9"/>
        <v>192.3965186974265</v>
      </c>
      <c r="V102" s="65">
        <f t="shared" si="9"/>
        <v>213.07631606271411</v>
      </c>
      <c r="W102" s="65">
        <f t="shared" si="9"/>
        <v>211.73670580320416</v>
      </c>
      <c r="X102" s="65">
        <f t="shared" si="9"/>
        <v>264.13881404114034</v>
      </c>
      <c r="Y102" s="65">
        <f t="shared" si="9"/>
        <v>303.54657512575119</v>
      </c>
      <c r="Z102" s="65">
        <f t="shared" si="9"/>
        <v>344.98183953706717</v>
      </c>
      <c r="AA102" s="65">
        <f t="shared" si="9"/>
        <v>282.00103760352016</v>
      </c>
      <c r="AB102" s="65">
        <f t="shared" si="9"/>
        <v>279.11266823787929</v>
      </c>
      <c r="AC102" s="65">
        <f t="shared" si="9"/>
        <v>346.68454718764167</v>
      </c>
    </row>
    <row r="103" spans="2:29" ht="11.45" customHeight="1" x14ac:dyDescent="0.25">
      <c r="B103" s="22" t="s">
        <v>51</v>
      </c>
      <c r="C103" s="65">
        <f t="shared" ref="C103:AC103" si="10">C21/C67*1000</f>
        <v>17.387673273993371</v>
      </c>
      <c r="D103" s="65">
        <f t="shared" si="10"/>
        <v>17.661064134338115</v>
      </c>
      <c r="E103" s="65">
        <f t="shared" si="10"/>
        <v>19.004355215636288</v>
      </c>
      <c r="F103" s="65">
        <f t="shared" si="10"/>
        <v>20.093947816162405</v>
      </c>
      <c r="G103" s="65">
        <f t="shared" si="10"/>
        <v>21.825560821893042</v>
      </c>
      <c r="H103" s="65">
        <f t="shared" si="10"/>
        <v>21.740420582508289</v>
      </c>
      <c r="I103" s="65">
        <f t="shared" si="10"/>
        <v>21.009343167102436</v>
      </c>
      <c r="J103" s="65">
        <f t="shared" si="10"/>
        <v>20.871637512132484</v>
      </c>
      <c r="K103" s="65">
        <f t="shared" si="10"/>
        <v>21.097186582399555</v>
      </c>
      <c r="L103" s="65">
        <f t="shared" si="10"/>
        <v>19.223420840191121</v>
      </c>
      <c r="M103" s="65">
        <f t="shared" si="10"/>
        <v>20.143825918473809</v>
      </c>
      <c r="N103" s="65">
        <f t="shared" si="10"/>
        <v>20.380167322834644</v>
      </c>
      <c r="O103" s="65">
        <f t="shared" si="10"/>
        <v>19.06942071672179</v>
      </c>
      <c r="P103" s="65">
        <f t="shared" si="10"/>
        <v>19.385940975581519</v>
      </c>
      <c r="Q103" s="65">
        <f t="shared" si="10"/>
        <v>18.054204447933845</v>
      </c>
      <c r="R103" s="65">
        <f t="shared" si="10"/>
        <v>17.999671447385641</v>
      </c>
      <c r="S103" s="65">
        <f t="shared" si="10"/>
        <v>19.513523848833962</v>
      </c>
      <c r="T103" s="65">
        <f t="shared" si="10"/>
        <v>17.665318060510877</v>
      </c>
      <c r="U103" s="65">
        <f t="shared" si="10"/>
        <v>18.597930294535011</v>
      </c>
      <c r="V103" s="65">
        <f t="shared" si="10"/>
        <v>18.949660221194705</v>
      </c>
      <c r="W103" s="65">
        <f t="shared" si="10"/>
        <v>18.863325573173416</v>
      </c>
      <c r="X103" s="65">
        <f t="shared" si="10"/>
        <v>20.28309272989253</v>
      </c>
      <c r="Y103" s="65">
        <f t="shared" si="10"/>
        <v>20.315897368240783</v>
      </c>
      <c r="Z103" s="65">
        <f t="shared" si="10"/>
        <v>21.092623304356277</v>
      </c>
      <c r="AA103" s="65">
        <f t="shared" si="10"/>
        <v>21.079223740025789</v>
      </c>
      <c r="AB103" s="65">
        <f t="shared" si="10"/>
        <v>22.584310837727145</v>
      </c>
      <c r="AC103" s="65">
        <f t="shared" si="10"/>
        <v>23.584266718003789</v>
      </c>
    </row>
    <row r="104" spans="2:29" ht="11.45" customHeight="1" x14ac:dyDescent="0.25">
      <c r="B104" s="22" t="s">
        <v>52</v>
      </c>
      <c r="C104" s="65">
        <f t="shared" ref="C104:AC104" si="11">C22/C68*1000</f>
        <v>27.931943476790853</v>
      </c>
      <c r="D104" s="65">
        <f t="shared" si="11"/>
        <v>28.290026366386058</v>
      </c>
      <c r="E104" s="65">
        <f t="shared" si="11"/>
        <v>29.215160923512883</v>
      </c>
      <c r="F104" s="65">
        <f t="shared" si="11"/>
        <v>29.531123869154779</v>
      </c>
      <c r="G104" s="65">
        <f t="shared" si="11"/>
        <v>29.980736530928304</v>
      </c>
      <c r="H104" s="65">
        <f t="shared" si="11"/>
        <v>30.290802555373201</v>
      </c>
      <c r="I104" s="65">
        <f t="shared" si="11"/>
        <v>31.005229866149786</v>
      </c>
      <c r="J104" s="65">
        <f t="shared" si="11"/>
        <v>32.371554554914226</v>
      </c>
      <c r="K104" s="65">
        <f t="shared" si="11"/>
        <v>33.460984573997891</v>
      </c>
      <c r="L104" s="65">
        <f t="shared" si="11"/>
        <v>32.79294946523563</v>
      </c>
      <c r="M104" s="65">
        <f t="shared" si="11"/>
        <v>33.435957674094098</v>
      </c>
      <c r="N104" s="65">
        <f t="shared" si="11"/>
        <v>34.387452144698806</v>
      </c>
      <c r="O104" s="65">
        <f t="shared" si="11"/>
        <v>35.371462833650071</v>
      </c>
      <c r="P104" s="65">
        <f t="shared" si="11"/>
        <v>36.336745287680841</v>
      </c>
      <c r="Q104" s="65">
        <f t="shared" si="11"/>
        <v>37.815308096906357</v>
      </c>
      <c r="R104" s="65">
        <f t="shared" si="11"/>
        <v>39.07229100988647</v>
      </c>
      <c r="S104" s="65">
        <f t="shared" si="11"/>
        <v>39.930984751728253</v>
      </c>
      <c r="T104" s="65">
        <f t="shared" si="11"/>
        <v>39.936515921712882</v>
      </c>
      <c r="U104" s="65">
        <f t="shared" si="11"/>
        <v>40.561027868742137</v>
      </c>
      <c r="V104" s="65">
        <f t="shared" si="11"/>
        <v>39.469733461450375</v>
      </c>
      <c r="W104" s="65">
        <f t="shared" si="11"/>
        <v>38.888729943992359</v>
      </c>
      <c r="X104" s="65">
        <f t="shared" si="11"/>
        <v>36.618772274955717</v>
      </c>
      <c r="Y104" s="65">
        <f t="shared" si="11"/>
        <v>40.438987976697845</v>
      </c>
      <c r="Z104" s="65">
        <f t="shared" si="11"/>
        <v>41.573903351670687</v>
      </c>
      <c r="AA104" s="65">
        <f t="shared" si="11"/>
        <v>41.040753331203263</v>
      </c>
      <c r="AB104" s="65">
        <f t="shared" si="11"/>
        <v>41.559131869416667</v>
      </c>
      <c r="AC104" s="65">
        <f t="shared" si="11"/>
        <v>41.39561576599381</v>
      </c>
    </row>
    <row r="105" spans="2:29" ht="11.45" customHeight="1" x14ac:dyDescent="0.25">
      <c r="B105" s="22" t="s">
        <v>53</v>
      </c>
      <c r="C105" s="65">
        <f t="shared" ref="C105:AC105" si="12">C23/C69*1000</f>
        <v>33.38030025815533</v>
      </c>
      <c r="D105" s="65">
        <f t="shared" si="12"/>
        <v>35.452651495487764</v>
      </c>
      <c r="E105" s="65">
        <f t="shared" si="12"/>
        <v>36.286642512400228</v>
      </c>
      <c r="F105" s="65">
        <f t="shared" si="12"/>
        <v>37.330865821492289</v>
      </c>
      <c r="G105" s="65">
        <f t="shared" si="12"/>
        <v>38.906725273538122</v>
      </c>
      <c r="H105" s="65">
        <f t="shared" si="12"/>
        <v>40.557356349405779</v>
      </c>
      <c r="I105" s="65">
        <f t="shared" si="12"/>
        <v>42.158931295477693</v>
      </c>
      <c r="J105" s="65">
        <f t="shared" si="12"/>
        <v>44.550150620600213</v>
      </c>
      <c r="K105" s="65">
        <f t="shared" si="12"/>
        <v>45.656293358805684</v>
      </c>
      <c r="L105" s="65">
        <f t="shared" si="12"/>
        <v>44.62916360383344</v>
      </c>
      <c r="M105" s="65">
        <f t="shared" si="12"/>
        <v>44.782550474396736</v>
      </c>
      <c r="N105" s="65">
        <f t="shared" si="12"/>
        <v>47.129711162943892</v>
      </c>
      <c r="O105" s="65">
        <f t="shared" si="12"/>
        <v>48.863218367144199</v>
      </c>
      <c r="P105" s="65">
        <f t="shared" si="12"/>
        <v>49.017199572951164</v>
      </c>
      <c r="Q105" s="65">
        <f t="shared" si="12"/>
        <v>50.218543096874384</v>
      </c>
      <c r="R105" s="65">
        <f t="shared" si="12"/>
        <v>51.20533672456299</v>
      </c>
      <c r="S105" s="65">
        <f t="shared" si="12"/>
        <v>52.034149625701595</v>
      </c>
      <c r="T105" s="65">
        <f t="shared" si="12"/>
        <v>52.499641929129858</v>
      </c>
      <c r="U105" s="65">
        <f t="shared" si="12"/>
        <v>54.501067279490627</v>
      </c>
      <c r="V105" s="65">
        <f t="shared" si="12"/>
        <v>55.026724545415753</v>
      </c>
      <c r="W105" s="65">
        <f t="shared" si="12"/>
        <v>54.546350211488885</v>
      </c>
      <c r="X105" s="65">
        <f t="shared" si="12"/>
        <v>54.508951731854943</v>
      </c>
      <c r="Y105" s="65">
        <f t="shared" si="12"/>
        <v>54.837152276175338</v>
      </c>
      <c r="Z105" s="65">
        <f t="shared" si="12"/>
        <v>51.713358484367959</v>
      </c>
      <c r="AA105" s="65">
        <f t="shared" si="12"/>
        <v>52.313478262942645</v>
      </c>
      <c r="AB105" s="65">
        <f t="shared" si="12"/>
        <v>52.934107642924239</v>
      </c>
      <c r="AC105" s="65">
        <f t="shared" si="12"/>
        <v>53.612109093256002</v>
      </c>
    </row>
    <row r="106" spans="2:29" ht="11.45" customHeight="1" x14ac:dyDescent="0.25">
      <c r="B106" s="22" t="s">
        <v>54</v>
      </c>
      <c r="C106" s="65">
        <f t="shared" ref="C106:AC106" si="13">C24/C70*1000</f>
        <v>8.2899613309858591</v>
      </c>
      <c r="D106" s="65">
        <f t="shared" si="13"/>
        <v>8.5927517668604381</v>
      </c>
      <c r="E106" s="65">
        <f t="shared" si="13"/>
        <v>8.8933610600854465</v>
      </c>
      <c r="F106" s="65">
        <f t="shared" si="13"/>
        <v>9.2407293627341023</v>
      </c>
      <c r="G106" s="65">
        <f t="shared" si="13"/>
        <v>9.6121561496875163</v>
      </c>
      <c r="H106" s="65">
        <f t="shared" si="13"/>
        <v>10.038086969342038</v>
      </c>
      <c r="I106" s="65">
        <f t="shared" si="13"/>
        <v>10.414865100375943</v>
      </c>
      <c r="J106" s="65">
        <f t="shared" si="13"/>
        <v>10.624710389432396</v>
      </c>
      <c r="K106" s="65">
        <f t="shared" si="13"/>
        <v>11.01265983156121</v>
      </c>
      <c r="L106" s="65">
        <f t="shared" si="13"/>
        <v>11.014089313418499</v>
      </c>
      <c r="M106" s="65">
        <f t="shared" si="13"/>
        <v>10.405774020297173</v>
      </c>
      <c r="N106" s="65">
        <f t="shared" si="13"/>
        <v>10.608586531060421</v>
      </c>
      <c r="O106" s="65">
        <f t="shared" si="13"/>
        <v>10.697437971805117</v>
      </c>
      <c r="P106" s="65">
        <f t="shared" si="13"/>
        <v>10.156961040486186</v>
      </c>
      <c r="Q106" s="65">
        <f t="shared" si="13"/>
        <v>10.515487173104747</v>
      </c>
      <c r="R106" s="65">
        <f t="shared" si="13"/>
        <v>10.542593556465786</v>
      </c>
      <c r="S106" s="65">
        <f t="shared" si="13"/>
        <v>11.338738868898517</v>
      </c>
      <c r="T106" s="65">
        <f t="shared" si="13"/>
        <v>11.782855141592213</v>
      </c>
      <c r="U106" s="65">
        <f t="shared" si="13"/>
        <v>12.131724322467639</v>
      </c>
      <c r="V106" s="65">
        <f t="shared" si="13"/>
        <v>11.789884202537536</v>
      </c>
      <c r="W106" s="65">
        <f t="shared" si="13"/>
        <v>11.561522742324488</v>
      </c>
      <c r="X106" s="65">
        <f t="shared" si="13"/>
        <v>11.360206663116639</v>
      </c>
      <c r="Y106" s="65">
        <f t="shared" si="13"/>
        <v>12.204524539464597</v>
      </c>
      <c r="Z106" s="65">
        <f t="shared" si="13"/>
        <v>13.162982249206859</v>
      </c>
      <c r="AA106" s="65">
        <f t="shared" si="13"/>
        <v>13.247833379927313</v>
      </c>
      <c r="AB106" s="65">
        <f t="shared" si="13"/>
        <v>12.986497661844492</v>
      </c>
      <c r="AC106" s="65">
        <f t="shared" si="13"/>
        <v>13.743017392568373</v>
      </c>
    </row>
    <row r="107" spans="2:29" ht="11.45" customHeight="1" x14ac:dyDescent="0.25">
      <c r="B107" s="22" t="s">
        <v>55</v>
      </c>
      <c r="C107" s="65">
        <f t="shared" ref="C107:AC107" si="14">C25/C71*1000</f>
        <v>32.139988121139496</v>
      </c>
      <c r="D107" s="65">
        <f t="shared" si="14"/>
        <v>33.300189066126059</v>
      </c>
      <c r="E107" s="65">
        <f t="shared" si="14"/>
        <v>33.462629449483657</v>
      </c>
      <c r="F107" s="65">
        <f t="shared" si="14"/>
        <v>33.32482707048046</v>
      </c>
      <c r="G107" s="65">
        <f t="shared" si="14"/>
        <v>32.668528247709645</v>
      </c>
      <c r="H107" s="65">
        <f t="shared" si="14"/>
        <v>33.435443449959315</v>
      </c>
      <c r="I107" s="65">
        <f t="shared" si="14"/>
        <v>34.116788069685377</v>
      </c>
      <c r="J107" s="65">
        <f t="shared" si="14"/>
        <v>35.265048738432348</v>
      </c>
      <c r="K107" s="65">
        <f t="shared" si="14"/>
        <v>35.883267071939571</v>
      </c>
      <c r="L107" s="65">
        <f t="shared" si="14"/>
        <v>35.331508711674005</v>
      </c>
      <c r="M107" s="65">
        <f t="shared" si="14"/>
        <v>32.35384779262256</v>
      </c>
      <c r="N107" s="65">
        <f t="shared" si="14"/>
        <v>36.396934964176204</v>
      </c>
      <c r="O107" s="65">
        <f t="shared" si="14"/>
        <v>37.089039665783758</v>
      </c>
      <c r="P107" s="65">
        <f t="shared" si="14"/>
        <v>37.241019362774338</v>
      </c>
      <c r="Q107" s="65">
        <f t="shared" si="14"/>
        <v>37.981510941563513</v>
      </c>
      <c r="R107" s="65">
        <f t="shared" si="14"/>
        <v>38.392395998742167</v>
      </c>
      <c r="S107" s="65">
        <f t="shared" si="14"/>
        <v>39.376029576916359</v>
      </c>
      <c r="T107" s="65">
        <f t="shared" si="14"/>
        <v>39.45304514694292</v>
      </c>
      <c r="U107" s="65">
        <f t="shared" si="14"/>
        <v>40.391794079167809</v>
      </c>
      <c r="V107" s="65">
        <f t="shared" si="14"/>
        <v>40.225391037273283</v>
      </c>
      <c r="W107" s="65">
        <f t="shared" si="14"/>
        <v>40.465061599590527</v>
      </c>
      <c r="X107" s="65">
        <f t="shared" si="14"/>
        <v>39.922783862847808</v>
      </c>
      <c r="Y107" s="65">
        <f t="shared" si="14"/>
        <v>41.484257036753988</v>
      </c>
      <c r="Z107" s="65">
        <f t="shared" si="14"/>
        <v>41.46393375681761</v>
      </c>
      <c r="AA107" s="65">
        <f t="shared" si="14"/>
        <v>39.989044328926425</v>
      </c>
      <c r="AB107" s="65">
        <f t="shared" si="14"/>
        <v>40.099326578118195</v>
      </c>
      <c r="AC107" s="65">
        <f t="shared" si="14"/>
        <v>40.458837682207879</v>
      </c>
    </row>
    <row r="108" spans="2:29" ht="11.45" customHeight="1" x14ac:dyDescent="0.25">
      <c r="B108" s="22" t="s">
        <v>56</v>
      </c>
      <c r="C108" s="65">
        <f t="shared" ref="C108:AC108" si="15">C26/C72*1000</f>
        <v>15.456369801397825</v>
      </c>
      <c r="D108" s="65">
        <f t="shared" si="15"/>
        <v>15.665180497626922</v>
      </c>
      <c r="E108" s="65">
        <f t="shared" si="15"/>
        <v>15.83029400818757</v>
      </c>
      <c r="F108" s="65">
        <f t="shared" si="15"/>
        <v>16.599165533157066</v>
      </c>
      <c r="G108" s="65">
        <f t="shared" si="15"/>
        <v>16.75627778445272</v>
      </c>
      <c r="H108" s="65">
        <f t="shared" si="15"/>
        <v>16.736552054630405</v>
      </c>
      <c r="I108" s="65">
        <f t="shared" si="15"/>
        <v>15.68250014153881</v>
      </c>
      <c r="J108" s="65">
        <f t="shared" si="15"/>
        <v>15.765225530919091</v>
      </c>
      <c r="K108" s="65">
        <f t="shared" si="15"/>
        <v>15.131469692776088</v>
      </c>
      <c r="L108" s="65">
        <f t="shared" si="15"/>
        <v>15.76653111247284</v>
      </c>
      <c r="M108" s="65">
        <f t="shared" si="15"/>
        <v>15.063933138081293</v>
      </c>
      <c r="N108" s="65">
        <f t="shared" si="15"/>
        <v>15.15803116439365</v>
      </c>
      <c r="O108" s="65">
        <f t="shared" si="15"/>
        <v>14.321765596561796</v>
      </c>
      <c r="P108" s="65">
        <f t="shared" si="15"/>
        <v>13.95717295787531</v>
      </c>
      <c r="Q108" s="65">
        <f t="shared" si="15"/>
        <v>12.974752619324795</v>
      </c>
      <c r="R108" s="65">
        <f t="shared" si="15"/>
        <v>13.739904149084452</v>
      </c>
      <c r="S108" s="65">
        <f t="shared" si="15"/>
        <v>14.31018288303221</v>
      </c>
      <c r="T108" s="65">
        <f t="shared" si="15"/>
        <v>15.407666591605897</v>
      </c>
      <c r="U108" s="65">
        <f t="shared" si="15"/>
        <v>16.693796346536441</v>
      </c>
      <c r="V108" s="65">
        <f t="shared" si="15"/>
        <v>19.213477675165954</v>
      </c>
      <c r="W108" s="65">
        <f t="shared" si="15"/>
        <v>20.487648379852423</v>
      </c>
      <c r="X108" s="65">
        <f t="shared" si="15"/>
        <v>21.487532830780779</v>
      </c>
      <c r="Y108" s="65">
        <f t="shared" si="15"/>
        <v>19.270066202576785</v>
      </c>
      <c r="Z108" s="65">
        <f t="shared" si="15"/>
        <v>16.652455534114196</v>
      </c>
      <c r="AA108" s="65">
        <f t="shared" si="15"/>
        <v>18.574562053531732</v>
      </c>
      <c r="AB108" s="65">
        <f t="shared" si="15"/>
        <v>18.766478754242595</v>
      </c>
      <c r="AC108" s="65">
        <f t="shared" si="15"/>
        <v>18.702058229385923</v>
      </c>
    </row>
    <row r="109" spans="2:29" ht="11.45" customHeight="1" x14ac:dyDescent="0.25">
      <c r="B109" s="22" t="s">
        <v>57</v>
      </c>
      <c r="C109" s="65">
        <f t="shared" ref="C109:AC109" si="16">C27/C73*1000</f>
        <v>6.0105186337838727</v>
      </c>
      <c r="D109" s="65">
        <f t="shared" si="16"/>
        <v>6.6905990858737949</v>
      </c>
      <c r="E109" s="65">
        <f t="shared" si="16"/>
        <v>6.8379169315278796</v>
      </c>
      <c r="F109" s="65">
        <f t="shared" si="16"/>
        <v>7.4856277831444515</v>
      </c>
      <c r="G109" s="65">
        <f t="shared" si="16"/>
        <v>7.5082423243354626</v>
      </c>
      <c r="H109" s="65">
        <f t="shared" si="16"/>
        <v>8.1864534071840112</v>
      </c>
      <c r="I109" s="65">
        <f t="shared" si="16"/>
        <v>8.6843273642148873</v>
      </c>
      <c r="J109" s="65">
        <f t="shared" si="16"/>
        <v>9.3476822861821134</v>
      </c>
      <c r="K109" s="65">
        <f t="shared" si="16"/>
        <v>9.9387587118672087</v>
      </c>
      <c r="L109" s="65">
        <f t="shared" si="16"/>
        <v>9.7587546021552392</v>
      </c>
      <c r="M109" s="65">
        <f t="shared" si="16"/>
        <v>10.162423178226513</v>
      </c>
      <c r="N109" s="65">
        <f t="shared" si="16"/>
        <v>11.491228460058048</v>
      </c>
      <c r="O109" s="65">
        <f t="shared" si="16"/>
        <v>11.28300435785696</v>
      </c>
      <c r="P109" s="65">
        <f t="shared" si="16"/>
        <v>11.313297922288951</v>
      </c>
      <c r="Q109" s="65">
        <f t="shared" si="16"/>
        <v>11.207546708302928</v>
      </c>
      <c r="R109" s="65">
        <f t="shared" si="16"/>
        <v>11.547905252774564</v>
      </c>
      <c r="S109" s="65">
        <f t="shared" si="16"/>
        <v>12.647003502109326</v>
      </c>
      <c r="T109" s="65">
        <f t="shared" si="16"/>
        <v>12.569638035386843</v>
      </c>
      <c r="U109" s="65">
        <f t="shared" si="16"/>
        <v>13.397578366860394</v>
      </c>
      <c r="V109" s="65">
        <f t="shared" si="16"/>
        <v>14.246383513923526</v>
      </c>
      <c r="W109" s="65">
        <f t="shared" si="16"/>
        <v>14.87258956243692</v>
      </c>
      <c r="X109" s="65">
        <f t="shared" si="16"/>
        <v>16.050835378132369</v>
      </c>
      <c r="Y109" s="65">
        <f t="shared" si="16"/>
        <v>16.968072410817562</v>
      </c>
      <c r="Z109" s="65">
        <f t="shared" si="16"/>
        <v>15.899829458755947</v>
      </c>
      <c r="AA109" s="65">
        <f t="shared" si="16"/>
        <v>15.608612332318792</v>
      </c>
      <c r="AB109" s="65">
        <f t="shared" si="16"/>
        <v>15.935833968012188</v>
      </c>
      <c r="AC109" s="65">
        <f t="shared" si="16"/>
        <v>17.119298571072893</v>
      </c>
    </row>
    <row r="110" spans="2:29" ht="11.45" customHeight="1" x14ac:dyDescent="0.25">
      <c r="B110" s="22" t="s">
        <v>58</v>
      </c>
      <c r="C110" s="65">
        <f t="shared" ref="C110:AC110" si="17">C28/C74*1000</f>
        <v>5.5278816634105503</v>
      </c>
      <c r="D110" s="65">
        <f t="shared" si="17"/>
        <v>6.0693812164114354</v>
      </c>
      <c r="E110" s="65">
        <f t="shared" si="17"/>
        <v>6.9923538197463158</v>
      </c>
      <c r="F110" s="65">
        <f t="shared" si="17"/>
        <v>7.0296729699856186</v>
      </c>
      <c r="G110" s="65">
        <f t="shared" si="17"/>
        <v>7.8959594210488531</v>
      </c>
      <c r="H110" s="65">
        <f t="shared" si="17"/>
        <v>8.4499319659325707</v>
      </c>
      <c r="I110" s="65">
        <f t="shared" si="17"/>
        <v>9.2515061366358271</v>
      </c>
      <c r="J110" s="65">
        <f t="shared" si="17"/>
        <v>10.400310067236504</v>
      </c>
      <c r="K110" s="65">
        <f t="shared" si="17"/>
        <v>10.624008086934545</v>
      </c>
      <c r="L110" s="65">
        <f t="shared" si="17"/>
        <v>11.09112276447784</v>
      </c>
      <c r="M110" s="65">
        <f t="shared" si="17"/>
        <v>11.414640814745621</v>
      </c>
      <c r="N110" s="65">
        <f t="shared" si="17"/>
        <v>13.094326023411327</v>
      </c>
      <c r="O110" s="65">
        <f t="shared" si="17"/>
        <v>14.252464403066812</v>
      </c>
      <c r="P110" s="65">
        <f t="shared" si="17"/>
        <v>14.514806056185533</v>
      </c>
      <c r="Q110" s="65">
        <f t="shared" si="17"/>
        <v>15.366775797942461</v>
      </c>
      <c r="R110" s="65">
        <f t="shared" si="17"/>
        <v>16.240049561027199</v>
      </c>
      <c r="S110" s="65">
        <f t="shared" si="17"/>
        <v>16.516620410530628</v>
      </c>
      <c r="T110" s="65">
        <f t="shared" si="17"/>
        <v>15.904815269614563</v>
      </c>
      <c r="U110" s="65">
        <f t="shared" si="17"/>
        <v>17.319857895381599</v>
      </c>
      <c r="V110" s="65">
        <f t="shared" si="17"/>
        <v>17.189351174297858</v>
      </c>
      <c r="W110" s="65">
        <f t="shared" si="17"/>
        <v>17.932672362760041</v>
      </c>
      <c r="X110" s="65">
        <f t="shared" si="17"/>
        <v>19.007320479487738</v>
      </c>
      <c r="Y110" s="65">
        <f t="shared" si="17"/>
        <v>19.951533425980948</v>
      </c>
      <c r="Z110" s="65">
        <f t="shared" si="17"/>
        <v>21.447785592809122</v>
      </c>
      <c r="AA110" s="65">
        <f t="shared" si="17"/>
        <v>19.998870771037538</v>
      </c>
      <c r="AB110" s="65">
        <f t="shared" si="17"/>
        <v>19.854530558170342</v>
      </c>
      <c r="AC110" s="65">
        <f t="shared" si="17"/>
        <v>21.171108310074729</v>
      </c>
    </row>
    <row r="111" spans="2:29" ht="11.45" customHeight="1" x14ac:dyDescent="0.25">
      <c r="B111" s="22" t="s">
        <v>59</v>
      </c>
      <c r="C111" s="65">
        <f t="shared" ref="C111:AC111" si="18">C29/C75*1000</f>
        <v>46.442496808253686</v>
      </c>
      <c r="D111" s="65">
        <f t="shared" si="18"/>
        <v>48.526330253168908</v>
      </c>
      <c r="E111" s="65">
        <f t="shared" si="18"/>
        <v>47.170457073429503</v>
      </c>
      <c r="F111" s="65">
        <f t="shared" si="18"/>
        <v>50.105043840611167</v>
      </c>
      <c r="G111" s="65">
        <f t="shared" si="18"/>
        <v>55.674009265797494</v>
      </c>
      <c r="H111" s="65">
        <f t="shared" si="18"/>
        <v>54.910359597913569</v>
      </c>
      <c r="I111" s="65">
        <f t="shared" si="18"/>
        <v>55.624724451106601</v>
      </c>
      <c r="J111" s="65">
        <f t="shared" si="18"/>
        <v>53.417918635309938</v>
      </c>
      <c r="K111" s="65">
        <f t="shared" si="18"/>
        <v>62.978647368891266</v>
      </c>
      <c r="L111" s="65">
        <f t="shared" si="18"/>
        <v>50.579314743294475</v>
      </c>
      <c r="M111" s="65">
        <f t="shared" si="18"/>
        <v>46.011234839913456</v>
      </c>
      <c r="N111" s="65">
        <f t="shared" si="18"/>
        <v>46.639089968976215</v>
      </c>
      <c r="O111" s="65">
        <f t="shared" si="18"/>
        <v>41.102572795419448</v>
      </c>
      <c r="P111" s="65">
        <f t="shared" si="18"/>
        <v>44.297041191258941</v>
      </c>
      <c r="Q111" s="65">
        <f t="shared" si="18"/>
        <v>50.741827991113929</v>
      </c>
      <c r="R111" s="65">
        <f t="shared" si="18"/>
        <v>53.219266145781816</v>
      </c>
      <c r="S111" s="65">
        <f t="shared" si="18"/>
        <v>61.270029446632762</v>
      </c>
      <c r="T111" s="65">
        <f t="shared" si="18"/>
        <v>64.01782679306568</v>
      </c>
      <c r="U111" s="65">
        <f t="shared" si="18"/>
        <v>54.089229894856487</v>
      </c>
      <c r="V111" s="65">
        <f t="shared" si="18"/>
        <v>53.409281286647676</v>
      </c>
      <c r="W111" s="65">
        <f t="shared" si="18"/>
        <v>61.07420230186208</v>
      </c>
      <c r="X111" s="65">
        <f t="shared" si="18"/>
        <v>68.646429728853846</v>
      </c>
      <c r="Y111" s="65">
        <f t="shared" si="18"/>
        <v>64.1767179264465</v>
      </c>
      <c r="Z111" s="65">
        <f t="shared" si="18"/>
        <v>58.08564034193396</v>
      </c>
      <c r="AA111" s="65">
        <f t="shared" si="18"/>
        <v>71.451094657433089</v>
      </c>
      <c r="AB111" s="65">
        <f t="shared" si="18"/>
        <v>77.33538138162416</v>
      </c>
      <c r="AC111" s="65">
        <f t="shared" si="18"/>
        <v>75.563764004816221</v>
      </c>
    </row>
    <row r="112" spans="2:29" ht="11.45" customHeight="1" x14ac:dyDescent="0.25">
      <c r="B112" s="22" t="s">
        <v>60</v>
      </c>
      <c r="C112" s="65">
        <f t="shared" ref="C112:AC112" si="19">C30/C76*1000</f>
        <v>8.6971697571617206</v>
      </c>
      <c r="D112" s="65">
        <f t="shared" si="19"/>
        <v>9.1144555334950752</v>
      </c>
      <c r="E112" s="65">
        <f t="shared" si="19"/>
        <v>9.6552680620351996</v>
      </c>
      <c r="F112" s="65">
        <f t="shared" si="19"/>
        <v>10.381989726043406</v>
      </c>
      <c r="G112" s="65">
        <f t="shared" si="19"/>
        <v>11.424393947482368</v>
      </c>
      <c r="H112" s="65">
        <f t="shared" si="19"/>
        <v>12.702219839822298</v>
      </c>
      <c r="I112" s="65">
        <f t="shared" si="19"/>
        <v>13.616561389469071</v>
      </c>
      <c r="J112" s="65">
        <f t="shared" si="19"/>
        <v>14.632988047808766</v>
      </c>
      <c r="K112" s="65">
        <f t="shared" si="19"/>
        <v>15.935758171798042</v>
      </c>
      <c r="L112" s="65">
        <f t="shared" si="19"/>
        <v>15.757133533044369</v>
      </c>
      <c r="M112" s="65">
        <f t="shared" si="19"/>
        <v>14.635525022160726</v>
      </c>
      <c r="N112" s="65">
        <f t="shared" si="19"/>
        <v>16.019673083644651</v>
      </c>
      <c r="O112" s="65">
        <f t="shared" si="19"/>
        <v>16.136601851472641</v>
      </c>
      <c r="P112" s="65">
        <f t="shared" si="19"/>
        <v>15.524108696793816</v>
      </c>
      <c r="Q112" s="65">
        <f t="shared" si="19"/>
        <v>15.586427593737797</v>
      </c>
      <c r="R112" s="65">
        <f t="shared" si="19"/>
        <v>16.318125240790685</v>
      </c>
      <c r="S112" s="65">
        <f t="shared" si="19"/>
        <v>17.730040587883764</v>
      </c>
      <c r="T112" s="65">
        <f t="shared" si="19"/>
        <v>16.992369187845878</v>
      </c>
      <c r="U112" s="65">
        <f t="shared" si="19"/>
        <v>16.836774180408558</v>
      </c>
      <c r="V112" s="65">
        <f t="shared" si="19"/>
        <v>16.879057401908931</v>
      </c>
      <c r="W112" s="65">
        <f t="shared" si="19"/>
        <v>17.177392099560645</v>
      </c>
      <c r="X112" s="65">
        <f t="shared" si="19"/>
        <v>17.51400763077498</v>
      </c>
      <c r="Y112" s="65">
        <f t="shared" si="19"/>
        <v>17.765842005633914</v>
      </c>
      <c r="Z112" s="65">
        <f t="shared" si="19"/>
        <v>18.035476035021837</v>
      </c>
      <c r="AA112" s="65">
        <f t="shared" si="19"/>
        <v>17.33438973644877</v>
      </c>
      <c r="AB112" s="65">
        <f t="shared" si="19"/>
        <v>16.965619086408054</v>
      </c>
      <c r="AC112" s="65">
        <f t="shared" si="19"/>
        <v>16.760421750618487</v>
      </c>
    </row>
    <row r="113" spans="2:29" ht="11.45" customHeight="1" x14ac:dyDescent="0.25">
      <c r="B113" s="22" t="s">
        <v>62</v>
      </c>
      <c r="C113" s="65">
        <f t="shared" ref="C113:AC113" si="20">C32/C78*1000</f>
        <v>42.583136508777336</v>
      </c>
      <c r="D113" s="65">
        <f t="shared" si="20"/>
        <v>45.596892074991111</v>
      </c>
      <c r="E113" s="65">
        <f t="shared" si="20"/>
        <v>46.97938332002655</v>
      </c>
      <c r="F113" s="65">
        <f t="shared" si="20"/>
        <v>48.246429282879589</v>
      </c>
      <c r="G113" s="65">
        <f t="shared" si="20"/>
        <v>49.323767765276465</v>
      </c>
      <c r="H113" s="65">
        <f t="shared" si="20"/>
        <v>52.831255867010469</v>
      </c>
      <c r="I113" s="65">
        <f t="shared" si="20"/>
        <v>56.177969943845142</v>
      </c>
      <c r="J113" s="65">
        <f t="shared" si="20"/>
        <v>58.39423093557005</v>
      </c>
      <c r="K113" s="65">
        <f t="shared" si="20"/>
        <v>61.914868344862057</v>
      </c>
      <c r="L113" s="65">
        <f t="shared" si="20"/>
        <v>61.49741313155485</v>
      </c>
      <c r="M113" s="65">
        <f t="shared" si="20"/>
        <v>58.10018308606093</v>
      </c>
      <c r="N113" s="65">
        <f t="shared" si="20"/>
        <v>61.577840615554216</v>
      </c>
      <c r="O113" s="65">
        <f t="shared" si="20"/>
        <v>64.832977803196755</v>
      </c>
      <c r="P113" s="65">
        <f t="shared" si="20"/>
        <v>65.42569285853223</v>
      </c>
      <c r="Q113" s="65">
        <f t="shared" si="20"/>
        <v>65.302116617565147</v>
      </c>
      <c r="R113" s="65">
        <f t="shared" si="20"/>
        <v>66.817128592923126</v>
      </c>
      <c r="S113" s="65">
        <f t="shared" si="20"/>
        <v>67.552847754902459</v>
      </c>
      <c r="T113" s="65">
        <f t="shared" si="20"/>
        <v>68.167763017839647</v>
      </c>
      <c r="U113" s="65">
        <f t="shared" si="20"/>
        <v>72.134394632916539</v>
      </c>
      <c r="V113" s="65">
        <f t="shared" si="20"/>
        <v>74.006655628314817</v>
      </c>
      <c r="W113" s="65">
        <f t="shared" si="20"/>
        <v>72.607879612497726</v>
      </c>
      <c r="X113" s="65">
        <f t="shared" si="20"/>
        <v>74.071253711220933</v>
      </c>
      <c r="Y113" s="65">
        <f t="shared" si="20"/>
        <v>79.46715564124105</v>
      </c>
      <c r="Z113" s="65">
        <f t="shared" si="20"/>
        <v>82.014970698796759</v>
      </c>
      <c r="AA113" s="65">
        <f t="shared" si="20"/>
        <v>79.280691759852942</v>
      </c>
      <c r="AB113" s="65">
        <f t="shared" si="20"/>
        <v>78.009679103932854</v>
      </c>
      <c r="AC113" s="65">
        <f t="shared" si="20"/>
        <v>82.381675958962461</v>
      </c>
    </row>
    <row r="114" spans="2:29" ht="11.45" customHeight="1" x14ac:dyDescent="0.25">
      <c r="B114" s="22" t="s">
        <v>63</v>
      </c>
      <c r="C114" s="65">
        <f t="shared" ref="C114:AC114" si="21">C33/C79*1000</f>
        <v>37.350938946164703</v>
      </c>
      <c r="D114" s="65">
        <f t="shared" si="21"/>
        <v>39.712205351178952</v>
      </c>
      <c r="E114" s="65">
        <f t="shared" si="21"/>
        <v>41.067676362793186</v>
      </c>
      <c r="F114" s="65">
        <f t="shared" si="21"/>
        <v>41.902636325033711</v>
      </c>
      <c r="G114" s="65">
        <f t="shared" si="21"/>
        <v>42.392669804725038</v>
      </c>
      <c r="H114" s="65">
        <f t="shared" si="21"/>
        <v>43.59722875665382</v>
      </c>
      <c r="I114" s="65">
        <f t="shared" si="21"/>
        <v>45.764983849574342</v>
      </c>
      <c r="J114" s="65">
        <f t="shared" si="21"/>
        <v>49.244833105543748</v>
      </c>
      <c r="K114" s="65">
        <f t="shared" si="21"/>
        <v>51.892654227477962</v>
      </c>
      <c r="L114" s="65">
        <f t="shared" si="21"/>
        <v>52.476388350366889</v>
      </c>
      <c r="M114" s="65">
        <f t="shared" si="21"/>
        <v>48.504031360059287</v>
      </c>
      <c r="N114" s="65">
        <f t="shared" si="21"/>
        <v>52.307509473026677</v>
      </c>
      <c r="O114" s="65">
        <f t="shared" si="21"/>
        <v>55.156084244199491</v>
      </c>
      <c r="P114" s="65">
        <f t="shared" si="21"/>
        <v>55.884493449085674</v>
      </c>
      <c r="Q114" s="65">
        <f t="shared" si="21"/>
        <v>56.325401975142469</v>
      </c>
      <c r="R114" s="65">
        <f t="shared" si="21"/>
        <v>57.49957394528591</v>
      </c>
      <c r="S114" s="65">
        <f t="shared" si="21"/>
        <v>57.965554100149298</v>
      </c>
      <c r="T114" s="65">
        <f t="shared" si="21"/>
        <v>60.498623678866082</v>
      </c>
      <c r="U114" s="65">
        <f t="shared" si="21"/>
        <v>61.850590026646366</v>
      </c>
      <c r="V114" s="65">
        <f t="shared" si="21"/>
        <v>62.968311540987514</v>
      </c>
      <c r="W114" s="65">
        <f t="shared" si="21"/>
        <v>63.027753514663431</v>
      </c>
      <c r="X114" s="65">
        <f t="shared" si="21"/>
        <v>61.690395771762752</v>
      </c>
      <c r="Y114" s="65">
        <f t="shared" si="21"/>
        <v>65.008631429577036</v>
      </c>
      <c r="Z114" s="65">
        <f t="shared" si="21"/>
        <v>69.39841381240052</v>
      </c>
      <c r="AA114" s="65">
        <f t="shared" si="21"/>
        <v>66.484755055591506</v>
      </c>
      <c r="AB114" s="65">
        <f t="shared" si="21"/>
        <v>62.809118711958725</v>
      </c>
      <c r="AC114" s="65">
        <f t="shared" si="21"/>
        <v>64.884563571329025</v>
      </c>
    </row>
    <row r="115" spans="2:29" ht="11.45" customHeight="1" x14ac:dyDescent="0.25">
      <c r="B115" s="22" t="s">
        <v>64</v>
      </c>
      <c r="C115" s="65">
        <f t="shared" ref="C115:AC115" si="22">C34/C80*1000</f>
        <v>4.1586659028783561</v>
      </c>
      <c r="D115" s="65">
        <f t="shared" si="22"/>
        <v>4.4811763626456065</v>
      </c>
      <c r="E115" s="65">
        <f t="shared" si="22"/>
        <v>4.3989617759498376</v>
      </c>
      <c r="F115" s="65">
        <f t="shared" si="22"/>
        <v>4.9499177371887022</v>
      </c>
      <c r="G115" s="65">
        <f t="shared" si="22"/>
        <v>5.5250012966086084</v>
      </c>
      <c r="H115" s="65">
        <f t="shared" si="22"/>
        <v>6.1428693985608351</v>
      </c>
      <c r="I115" s="65">
        <f t="shared" si="22"/>
        <v>6.2787578799345365</v>
      </c>
      <c r="J115" s="65">
        <f t="shared" si="22"/>
        <v>6.9262519277909709</v>
      </c>
      <c r="K115" s="65">
        <f t="shared" si="22"/>
        <v>7.4937767039343814</v>
      </c>
      <c r="L115" s="65">
        <f t="shared" si="22"/>
        <v>7.9204270970052102</v>
      </c>
      <c r="M115" s="65">
        <f t="shared" si="22"/>
        <v>8.5338506139819685</v>
      </c>
      <c r="N115" s="65">
        <f t="shared" si="22"/>
        <v>10.039773918073594</v>
      </c>
      <c r="O115" s="65">
        <f t="shared" si="22"/>
        <v>10.5465540973307</v>
      </c>
      <c r="P115" s="65">
        <f t="shared" si="22"/>
        <v>10.973847329441268</v>
      </c>
      <c r="Q115" s="65">
        <f t="shared" si="22"/>
        <v>10.318905613202997</v>
      </c>
      <c r="R115" s="65">
        <f t="shared" si="22"/>
        <v>11.260922439994337</v>
      </c>
      <c r="S115" s="65">
        <f t="shared" si="22"/>
        <v>11.732916752623378</v>
      </c>
      <c r="T115" s="65">
        <f t="shared" si="22"/>
        <v>11.759886931482447</v>
      </c>
      <c r="U115" s="65">
        <f t="shared" si="22"/>
        <v>11.583649978310227</v>
      </c>
      <c r="V115" s="65">
        <f t="shared" si="22"/>
        <v>12.200553831998228</v>
      </c>
      <c r="W115" s="65">
        <f t="shared" si="22"/>
        <v>12.95032987260738</v>
      </c>
      <c r="X115" s="65">
        <f t="shared" si="22"/>
        <v>12.724908125072426</v>
      </c>
      <c r="Y115" s="65">
        <f t="shared" si="22"/>
        <v>12.559204225886802</v>
      </c>
      <c r="Z115" s="65">
        <f t="shared" si="22"/>
        <v>14.002491390390848</v>
      </c>
      <c r="AA115" s="65">
        <f t="shared" si="22"/>
        <v>15.224620079302122</v>
      </c>
      <c r="AB115" s="65">
        <f t="shared" si="22"/>
        <v>15.083571670466045</v>
      </c>
      <c r="AC115" s="65">
        <f t="shared" si="22"/>
        <v>15.546463658854201</v>
      </c>
    </row>
    <row r="116" spans="2:29" ht="11.45" customHeight="1" x14ac:dyDescent="0.25">
      <c r="B116" s="22" t="s">
        <v>65</v>
      </c>
      <c r="C116" s="65">
        <f t="shared" ref="C116:AC116" si="23">C35/C81*1000</f>
        <v>11.719329906652915</v>
      </c>
      <c r="D116" s="65">
        <f t="shared" si="23"/>
        <v>12.02374436913232</v>
      </c>
      <c r="E116" s="65">
        <f t="shared" si="23"/>
        <v>12.319834000619666</v>
      </c>
      <c r="F116" s="65">
        <f t="shared" si="23"/>
        <v>12.673067989069361</v>
      </c>
      <c r="G116" s="65">
        <f t="shared" si="23"/>
        <v>13.086169784615107</v>
      </c>
      <c r="H116" s="65">
        <f t="shared" si="23"/>
        <v>13.727021945197642</v>
      </c>
      <c r="I116" s="65">
        <f t="shared" si="23"/>
        <v>14.139113825706977</v>
      </c>
      <c r="J116" s="65">
        <f t="shared" si="23"/>
        <v>14.563464806496512</v>
      </c>
      <c r="K116" s="65">
        <f t="shared" si="23"/>
        <v>15.197562961815102</v>
      </c>
      <c r="L116" s="65">
        <f t="shared" si="23"/>
        <v>15.372402305536459</v>
      </c>
      <c r="M116" s="65">
        <f t="shared" si="23"/>
        <v>14.990358632867858</v>
      </c>
      <c r="N116" s="65">
        <f t="shared" si="23"/>
        <v>16.446149255897183</v>
      </c>
      <c r="O116" s="65">
        <f t="shared" si="23"/>
        <v>16.923021003083523</v>
      </c>
      <c r="P116" s="65">
        <f t="shared" si="23"/>
        <v>16.994437822804926</v>
      </c>
      <c r="Q116" s="65">
        <f t="shared" si="23"/>
        <v>17.419065057252077</v>
      </c>
      <c r="R116" s="65">
        <f t="shared" si="23"/>
        <v>17.575996544596112</v>
      </c>
      <c r="S116" s="65">
        <f t="shared" si="23"/>
        <v>17.641804922474201</v>
      </c>
      <c r="T116" s="65">
        <f t="shared" si="23"/>
        <v>17.843267088144497</v>
      </c>
      <c r="U116" s="65">
        <f t="shared" si="23"/>
        <v>18.444813799919139</v>
      </c>
      <c r="V116" s="65">
        <f t="shared" si="23"/>
        <v>18.506611592644308</v>
      </c>
      <c r="W116" s="65">
        <f t="shared" si="23"/>
        <v>18.741215908739626</v>
      </c>
      <c r="X116" s="65">
        <f t="shared" si="23"/>
        <v>18.845361176457818</v>
      </c>
      <c r="Y116" s="65">
        <f t="shared" si="23"/>
        <v>19.394338921739976</v>
      </c>
      <c r="Z116" s="65">
        <f t="shared" si="23"/>
        <v>19.60705444629458</v>
      </c>
      <c r="AA116" s="65">
        <f t="shared" si="23"/>
        <v>19.040120984388782</v>
      </c>
      <c r="AB116" s="65">
        <f t="shared" si="23"/>
        <v>18.958757183841215</v>
      </c>
      <c r="AC116" s="65">
        <f t="shared" si="23"/>
        <v>19.139331433184505</v>
      </c>
    </row>
    <row r="117" spans="2:29" ht="11.45" customHeight="1" x14ac:dyDescent="0.25">
      <c r="B117" s="22" t="s">
        <v>66</v>
      </c>
      <c r="C117" s="65">
        <f t="shared" ref="C117:AC117" si="24">C36/C82*1000</f>
        <v>4.1407350213424348</v>
      </c>
      <c r="D117" s="65">
        <f t="shared" si="24"/>
        <v>4.6631982743639604</v>
      </c>
      <c r="E117" s="65">
        <f t="shared" si="24"/>
        <v>5.1885381212916748</v>
      </c>
      <c r="F117" s="65">
        <f t="shared" si="24"/>
        <v>5.1762816619454144</v>
      </c>
      <c r="G117" s="65">
        <f t="shared" si="24"/>
        <v>5.6152880933455416</v>
      </c>
      <c r="H117" s="65">
        <f t="shared" si="24"/>
        <v>6.2973609508503596</v>
      </c>
      <c r="I117" s="65">
        <f t="shared" si="24"/>
        <v>6.95821849580026</v>
      </c>
      <c r="J117" s="65">
        <f t="shared" si="24"/>
        <v>7.6212170247371516</v>
      </c>
      <c r="K117" s="65">
        <f t="shared" si="24"/>
        <v>7.5203808162186521</v>
      </c>
      <c r="L117" s="65">
        <f t="shared" si="24"/>
        <v>9.1070956776744474</v>
      </c>
      <c r="M117" s="65">
        <f t="shared" si="24"/>
        <v>9.6572731840203261</v>
      </c>
      <c r="N117" s="65">
        <f t="shared" si="24"/>
        <v>10.379417169428338</v>
      </c>
      <c r="O117" s="65">
        <f t="shared" si="24"/>
        <v>11.173407755793299</v>
      </c>
      <c r="P117" s="65">
        <f t="shared" si="24"/>
        <v>9.9282061721719757</v>
      </c>
      <c r="Q117" s="65">
        <f t="shared" si="24"/>
        <v>9.9030071083831537</v>
      </c>
      <c r="R117" s="65">
        <f t="shared" si="24"/>
        <v>10.665730102185874</v>
      </c>
      <c r="S117" s="65">
        <f t="shared" si="24"/>
        <v>11.624920386534228</v>
      </c>
      <c r="T117" s="65">
        <f t="shared" si="24"/>
        <v>11.392033716083111</v>
      </c>
      <c r="U117" s="65">
        <f t="shared" si="24"/>
        <v>12.210138072321127</v>
      </c>
      <c r="V117" s="65">
        <f t="shared" si="24"/>
        <v>12.883582204013686</v>
      </c>
      <c r="W117" s="65">
        <f t="shared" si="24"/>
        <v>12.785122451361218</v>
      </c>
      <c r="X117" s="65">
        <f t="shared" si="24"/>
        <v>13.005097480250285</v>
      </c>
      <c r="Y117" s="65">
        <f t="shared" si="24"/>
        <v>13.257955137677445</v>
      </c>
      <c r="Z117" s="65">
        <f t="shared" si="24"/>
        <v>12.193925037785478</v>
      </c>
      <c r="AA117" s="65">
        <f t="shared" si="24"/>
        <v>13.575804234831107</v>
      </c>
      <c r="AB117" s="65">
        <f t="shared" si="24"/>
        <v>13.258491837860491</v>
      </c>
      <c r="AC117" s="65">
        <f t="shared" si="24"/>
        <v>13.398441761518601</v>
      </c>
    </row>
    <row r="118" spans="2:29" ht="11.45" customHeight="1" x14ac:dyDescent="0.25">
      <c r="B118" s="22" t="s">
        <v>67</v>
      </c>
      <c r="C118" s="65">
        <f t="shared" ref="C118:AC118" si="25">C37/C83*1000</f>
        <v>11.914098099005415</v>
      </c>
      <c r="D118" s="65">
        <f t="shared" si="25"/>
        <v>12.988709872624836</v>
      </c>
      <c r="E118" s="65">
        <f t="shared" si="25"/>
        <v>13.729327356943067</v>
      </c>
      <c r="F118" s="65">
        <f t="shared" si="25"/>
        <v>14.276789352166237</v>
      </c>
      <c r="G118" s="65">
        <f t="shared" si="25"/>
        <v>15.524868574545124</v>
      </c>
      <c r="H118" s="65">
        <f t="shared" si="25"/>
        <v>16.218902250694939</v>
      </c>
      <c r="I118" s="65">
        <f t="shared" si="25"/>
        <v>17.524272977943561</v>
      </c>
      <c r="J118" s="65">
        <f t="shared" si="25"/>
        <v>19.289933563064373</v>
      </c>
      <c r="K118" s="65">
        <f t="shared" si="25"/>
        <v>20.986521487464422</v>
      </c>
      <c r="L118" s="65">
        <f t="shared" si="25"/>
        <v>21.249104191847341</v>
      </c>
      <c r="M118" s="65">
        <f t="shared" si="25"/>
        <v>20.144313159556237</v>
      </c>
      <c r="N118" s="65">
        <f t="shared" si="25"/>
        <v>22.220745995649594</v>
      </c>
      <c r="O118" s="65">
        <f t="shared" si="25"/>
        <v>23.198076609207668</v>
      </c>
      <c r="P118" s="65">
        <f t="shared" si="25"/>
        <v>23.159858608056247</v>
      </c>
      <c r="Q118" s="65">
        <f t="shared" si="25"/>
        <v>23.346055151033593</v>
      </c>
      <c r="R118" s="65">
        <f t="shared" si="25"/>
        <v>24.19528346248736</v>
      </c>
      <c r="S118" s="65">
        <f t="shared" si="25"/>
        <v>24.467112271737388</v>
      </c>
      <c r="T118" s="65">
        <f t="shared" si="25"/>
        <v>25.433452557323594</v>
      </c>
      <c r="U118" s="65">
        <f t="shared" si="25"/>
        <v>26.814682347235696</v>
      </c>
      <c r="V118" s="65">
        <f t="shared" si="25"/>
        <v>26.905027277526838</v>
      </c>
      <c r="W118" s="65">
        <f t="shared" si="25"/>
        <v>28.184382955396686</v>
      </c>
      <c r="X118" s="65">
        <f t="shared" si="25"/>
        <v>29.383269090530266</v>
      </c>
      <c r="Y118" s="65">
        <f t="shared" si="25"/>
        <v>30.337216501610616</v>
      </c>
      <c r="Z118" s="65">
        <f t="shared" si="25"/>
        <v>29.276148929694635</v>
      </c>
      <c r="AA118" s="65">
        <f t="shared" si="25"/>
        <v>29.701286246192037</v>
      </c>
      <c r="AB118" s="65">
        <f t="shared" si="25"/>
        <v>30.765535723314965</v>
      </c>
      <c r="AC118" s="65">
        <f t="shared" si="25"/>
        <v>31.130831000357148</v>
      </c>
    </row>
    <row r="119" spans="2:29" ht="11.45" customHeight="1" x14ac:dyDescent="0.25">
      <c r="B119" s="22" t="s">
        <v>68</v>
      </c>
      <c r="C119" s="65">
        <f t="shared" ref="C119:AC119" si="26">C38/C84*1000</f>
        <v>4.2030069411807238</v>
      </c>
      <c r="D119" s="65">
        <f t="shared" si="26"/>
        <v>4.8378239290438678</v>
      </c>
      <c r="E119" s="65">
        <f t="shared" si="26"/>
        <v>5.578905057042749</v>
      </c>
      <c r="F119" s="65">
        <f t="shared" si="26"/>
        <v>6.0233794445858413</v>
      </c>
      <c r="G119" s="65">
        <f t="shared" si="26"/>
        <v>6.9800650762301251</v>
      </c>
      <c r="H119" s="65">
        <f t="shared" si="26"/>
        <v>8.2666700758583893</v>
      </c>
      <c r="I119" s="65">
        <f t="shared" si="26"/>
        <v>9.2621893472739902</v>
      </c>
      <c r="J119" s="65">
        <f t="shared" si="26"/>
        <v>10.232721768925257</v>
      </c>
      <c r="K119" s="65">
        <f t="shared" si="26"/>
        <v>10.963999678362027</v>
      </c>
      <c r="L119" s="65">
        <f t="shared" si="26"/>
        <v>10.794625306866211</v>
      </c>
      <c r="M119" s="65">
        <f t="shared" si="26"/>
        <v>10.569093800844591</v>
      </c>
      <c r="N119" s="65">
        <f t="shared" si="26"/>
        <v>13.431740425329927</v>
      </c>
      <c r="O119" s="65">
        <f t="shared" si="26"/>
        <v>13.635930154387014</v>
      </c>
      <c r="P119" s="65">
        <f t="shared" si="26"/>
        <v>13.782479765434996</v>
      </c>
      <c r="Q119" s="65">
        <f t="shared" si="26"/>
        <v>14.048265025789169</v>
      </c>
      <c r="R119" s="65">
        <f t="shared" si="26"/>
        <v>16.7822754985256</v>
      </c>
      <c r="S119" s="65">
        <f t="shared" si="26"/>
        <v>18.553707513852487</v>
      </c>
      <c r="T119" s="65">
        <f t="shared" si="26"/>
        <v>17.802265298643359</v>
      </c>
      <c r="U119" s="65">
        <f t="shared" si="26"/>
        <v>17.527038727872092</v>
      </c>
      <c r="V119" s="65">
        <f t="shared" si="26"/>
        <v>19.505342677790178</v>
      </c>
      <c r="W119" s="65">
        <f t="shared" si="26"/>
        <v>20.790669890990323</v>
      </c>
      <c r="X119" s="65">
        <f t="shared" si="26"/>
        <v>20.579736465331621</v>
      </c>
      <c r="Y119" s="65">
        <f t="shared" si="26"/>
        <v>19.23082106769554</v>
      </c>
      <c r="Z119" s="65">
        <f t="shared" si="26"/>
        <v>19.504540790394813</v>
      </c>
      <c r="AA119" s="65">
        <f t="shared" si="26"/>
        <v>18.709895869349058</v>
      </c>
      <c r="AB119" s="65">
        <f t="shared" si="26"/>
        <v>19.240808241745675</v>
      </c>
      <c r="AC119" s="65">
        <f t="shared" si="26"/>
        <v>19.883063825623211</v>
      </c>
    </row>
    <row r="120" spans="2:29" ht="11.45" customHeight="1" x14ac:dyDescent="0.25">
      <c r="B120" s="22" t="s">
        <v>69</v>
      </c>
      <c r="C120" s="65">
        <f t="shared" ref="C120:AC120" si="27">C39/C85*1000</f>
        <v>36.886640249080102</v>
      </c>
      <c r="D120" s="65">
        <f t="shared" si="27"/>
        <v>41.307799056341935</v>
      </c>
      <c r="E120" s="65">
        <f t="shared" si="27"/>
        <v>42.601243093922655</v>
      </c>
      <c r="F120" s="65">
        <f t="shared" si="27"/>
        <v>45.144921376965577</v>
      </c>
      <c r="G120" s="65">
        <f t="shared" si="27"/>
        <v>47.986826697892269</v>
      </c>
      <c r="H120" s="65">
        <f t="shared" si="27"/>
        <v>51.26624925462135</v>
      </c>
      <c r="I120" s="65">
        <f t="shared" si="27"/>
        <v>53.502322793346316</v>
      </c>
      <c r="J120" s="65">
        <f t="shared" si="27"/>
        <v>58.936592592592589</v>
      </c>
      <c r="K120" s="65">
        <f t="shared" si="27"/>
        <v>64.13047298286719</v>
      </c>
      <c r="L120" s="65">
        <f t="shared" si="27"/>
        <v>62.428717798594853</v>
      </c>
      <c r="M120" s="65">
        <f t="shared" si="27"/>
        <v>54.99647355163728</v>
      </c>
      <c r="N120" s="65">
        <f t="shared" si="27"/>
        <v>61.159578146611331</v>
      </c>
      <c r="O120" s="65">
        <f t="shared" si="27"/>
        <v>60.258514986376028</v>
      </c>
      <c r="P120" s="65">
        <f t="shared" si="27"/>
        <v>54.006890611541778</v>
      </c>
      <c r="Q120" s="65">
        <f t="shared" si="27"/>
        <v>57.346460980036298</v>
      </c>
      <c r="R120" s="65">
        <f t="shared" si="27"/>
        <v>58.782763800225311</v>
      </c>
      <c r="S120" s="65">
        <f t="shared" si="27"/>
        <v>59.894415856680006</v>
      </c>
      <c r="T120" s="65">
        <f t="shared" si="27"/>
        <v>63.398383371824494</v>
      </c>
      <c r="U120" s="65">
        <f t="shared" si="27"/>
        <v>68.034986543637075</v>
      </c>
      <c r="V120" s="65">
        <f t="shared" si="27"/>
        <v>64.297727272727272</v>
      </c>
      <c r="W120" s="65">
        <f t="shared" si="27"/>
        <v>66.677114803625372</v>
      </c>
      <c r="X120" s="65">
        <f t="shared" si="27"/>
        <v>66.059264960554174</v>
      </c>
      <c r="Y120" s="65">
        <f t="shared" si="27"/>
        <v>65.038549618320602</v>
      </c>
      <c r="Z120" s="65">
        <f t="shared" si="27"/>
        <v>59.273369262218921</v>
      </c>
      <c r="AA120" s="65">
        <f t="shared" si="27"/>
        <v>56.986250464511336</v>
      </c>
      <c r="AB120" s="65">
        <f t="shared" si="27"/>
        <v>59.063167760074975</v>
      </c>
      <c r="AC120" s="65">
        <f t="shared" si="27"/>
        <v>60.540362127499058</v>
      </c>
    </row>
    <row r="121" spans="2:29" ht="11.45" customHeight="1" x14ac:dyDescent="0.25">
      <c r="B121" s="22" t="s">
        <v>70</v>
      </c>
      <c r="C121" s="65">
        <f t="shared" ref="C121:AC121" si="28">C40/C86*1000</f>
        <v>36.787089432415158</v>
      </c>
      <c r="D121" s="65">
        <f t="shared" si="28"/>
        <v>39.343412725104713</v>
      </c>
      <c r="E121" s="65">
        <f t="shared" si="28"/>
        <v>38.863639819362298</v>
      </c>
      <c r="F121" s="65">
        <f t="shared" si="28"/>
        <v>42.709948090734549</v>
      </c>
      <c r="G121" s="65">
        <f t="shared" si="28"/>
        <v>45.682929650067742</v>
      </c>
      <c r="H121" s="65">
        <f t="shared" si="28"/>
        <v>48.665977076694645</v>
      </c>
      <c r="I121" s="65">
        <f t="shared" si="28"/>
        <v>51.111678627065409</v>
      </c>
      <c r="J121" s="65">
        <f t="shared" si="28"/>
        <v>55.252832654184068</v>
      </c>
      <c r="K121" s="65">
        <f t="shared" si="28"/>
        <v>56.904440994318669</v>
      </c>
      <c r="L121" s="65">
        <f t="shared" si="28"/>
        <v>54.28790992306778</v>
      </c>
      <c r="M121" s="65">
        <f t="shared" si="28"/>
        <v>48.213093239148478</v>
      </c>
      <c r="N121" s="65">
        <f t="shared" si="28"/>
        <v>58.317019110946219</v>
      </c>
      <c r="O121" s="65">
        <f t="shared" si="28"/>
        <v>60.542063937184523</v>
      </c>
      <c r="P121" s="65">
        <f t="shared" si="28"/>
        <v>58.641258271046709</v>
      </c>
      <c r="Q121" s="65">
        <f t="shared" si="28"/>
        <v>57.62511737558188</v>
      </c>
      <c r="R121" s="65">
        <f t="shared" si="28"/>
        <v>57.370830077233002</v>
      </c>
      <c r="S121" s="65">
        <f t="shared" si="28"/>
        <v>62.28740153415719</v>
      </c>
      <c r="T121" s="65">
        <f t="shared" si="28"/>
        <v>63.435252355351011</v>
      </c>
      <c r="U121" s="65">
        <f t="shared" si="28"/>
        <v>63.676884705125111</v>
      </c>
      <c r="V121" s="65">
        <f t="shared" si="28"/>
        <v>66.451760448853463</v>
      </c>
      <c r="W121" s="65">
        <f t="shared" si="28"/>
        <v>65.945730898704483</v>
      </c>
      <c r="X121" s="65">
        <f t="shared" si="28"/>
        <v>65.306428633105938</v>
      </c>
      <c r="Y121" s="65">
        <f t="shared" si="28"/>
        <v>70.088990592423087</v>
      </c>
      <c r="Z121" s="65">
        <f t="shared" si="28"/>
        <v>76.405642575043558</v>
      </c>
      <c r="AA121" s="65">
        <f t="shared" si="28"/>
        <v>67.41275318829706</v>
      </c>
      <c r="AB121" s="65">
        <f t="shared" si="28"/>
        <v>67.995054213429711</v>
      </c>
      <c r="AC121" s="65">
        <f t="shared" si="28"/>
        <v>70.464012219538873</v>
      </c>
    </row>
    <row r="122" spans="2:29" ht="11.45" customHeight="1" x14ac:dyDescent="0.25">
      <c r="B122" s="22" t="s">
        <v>71</v>
      </c>
      <c r="C122" s="65">
        <f t="shared" ref="C122:AC122" si="29">C41/C87*1000</f>
        <v>27.242749201568305</v>
      </c>
      <c r="D122" s="65">
        <f t="shared" si="29"/>
        <v>27.914609809893914</v>
      </c>
      <c r="E122" s="65">
        <f t="shared" si="29"/>
        <v>30.505976309160101</v>
      </c>
      <c r="F122" s="65">
        <f t="shared" si="29"/>
        <v>31.112035496394899</v>
      </c>
      <c r="G122" s="65">
        <f t="shared" si="29"/>
        <v>32.054111375426331</v>
      </c>
      <c r="H122" s="65">
        <f t="shared" si="29"/>
        <v>35.342883088730702</v>
      </c>
      <c r="I122" s="65">
        <f t="shared" si="29"/>
        <v>36.074721733162249</v>
      </c>
      <c r="J122" s="65">
        <f t="shared" si="29"/>
        <v>39.214082288068838</v>
      </c>
      <c r="K122" s="65">
        <f t="shared" si="29"/>
        <v>41.746157117686373</v>
      </c>
      <c r="L122" s="65">
        <f t="shared" si="29"/>
        <v>42.379149932098592</v>
      </c>
      <c r="M122" s="65">
        <f t="shared" si="29"/>
        <v>45.375608472569397</v>
      </c>
      <c r="N122" s="65">
        <f t="shared" si="29"/>
        <v>46.296775027467199</v>
      </c>
      <c r="O122" s="65">
        <f t="shared" si="29"/>
        <v>47.153867582876778</v>
      </c>
      <c r="P122" s="65">
        <f t="shared" si="29"/>
        <v>47.855509830818477</v>
      </c>
      <c r="Q122" s="65">
        <f t="shared" si="29"/>
        <v>47.964285714285708</v>
      </c>
      <c r="R122" s="65">
        <f t="shared" si="29"/>
        <v>50.844554689345614</v>
      </c>
      <c r="S122" s="65">
        <f t="shared" si="29"/>
        <v>52.490218574412374</v>
      </c>
      <c r="T122" s="65">
        <f t="shared" si="29"/>
        <v>51.384211427592902</v>
      </c>
      <c r="U122" s="65">
        <f t="shared" si="29"/>
        <v>50.786015954950727</v>
      </c>
      <c r="V122" s="65">
        <f t="shared" si="29"/>
        <v>55.377762147588065</v>
      </c>
      <c r="W122" s="65">
        <f t="shared" si="29"/>
        <v>52.436020665625371</v>
      </c>
      <c r="X122" s="65">
        <f t="shared" si="29"/>
        <v>53.396326773254899</v>
      </c>
      <c r="Y122" s="65">
        <f t="shared" si="29"/>
        <v>60.193379736071307</v>
      </c>
      <c r="Z122" s="65">
        <f t="shared" si="29"/>
        <v>59.115314215985357</v>
      </c>
      <c r="AA122" s="65">
        <f t="shared" si="29"/>
        <v>54.980389808688365</v>
      </c>
      <c r="AB122" s="65">
        <f t="shared" si="29"/>
        <v>58.223624340229335</v>
      </c>
      <c r="AC122" s="65">
        <f t="shared" si="29"/>
        <v>57.898355941739084</v>
      </c>
    </row>
    <row r="123" spans="2:29" ht="11.45" customHeight="1" x14ac:dyDescent="0.25">
      <c r="B123" s="22" t="s">
        <v>73</v>
      </c>
      <c r="C123" s="65">
        <f t="shared" ref="C123:AC123" si="30">C42/C88*1000</f>
        <v>42.266817155756215</v>
      </c>
      <c r="D123" s="65">
        <f t="shared" si="30"/>
        <v>44.412441314553988</v>
      </c>
      <c r="E123" s="65">
        <f t="shared" si="30"/>
        <v>45.882151589242056</v>
      </c>
      <c r="F123" s="65">
        <f t="shared" si="30"/>
        <v>47.234683544303799</v>
      </c>
      <c r="G123" s="65">
        <f t="shared" si="30"/>
        <v>51.799193548387095</v>
      </c>
      <c r="H123" s="65">
        <f t="shared" si="30"/>
        <v>54.77771739130435</v>
      </c>
      <c r="I123" s="65">
        <f t="shared" si="30"/>
        <v>55.763829787234044</v>
      </c>
      <c r="J123" s="65">
        <f t="shared" si="30"/>
        <v>53.879899497487443</v>
      </c>
      <c r="K123" s="65">
        <f t="shared" si="30"/>
        <v>54.288321167883218</v>
      </c>
      <c r="L123" s="65">
        <f t="shared" si="30"/>
        <v>55.5231884057971</v>
      </c>
      <c r="M123" s="65">
        <f t="shared" si="30"/>
        <v>56.401312335958004</v>
      </c>
      <c r="N123" s="65">
        <f t="shared" si="30"/>
        <v>59.517213114754092</v>
      </c>
      <c r="O123" s="65">
        <f t="shared" si="30"/>
        <v>60.980769230769234</v>
      </c>
      <c r="P123" s="65">
        <f t="shared" si="30"/>
        <v>61.270189701897024</v>
      </c>
      <c r="Q123" s="65">
        <f t="shared" si="30"/>
        <v>63.101084010840111</v>
      </c>
      <c r="R123" s="65">
        <f t="shared" si="30"/>
        <v>64.287061994609161</v>
      </c>
      <c r="S123" s="65">
        <f t="shared" si="30"/>
        <v>63.917366946778714</v>
      </c>
      <c r="T123" s="65">
        <f t="shared" si="30"/>
        <v>63.767836257309931</v>
      </c>
      <c r="U123" s="65">
        <f t="shared" si="30"/>
        <v>65.616216216216216</v>
      </c>
      <c r="V123" s="65">
        <f t="shared" si="30"/>
        <v>66.171726190476193</v>
      </c>
      <c r="W123" s="65">
        <f t="shared" si="30"/>
        <v>65.952325581395343</v>
      </c>
      <c r="X123" s="65">
        <f t="shared" si="30"/>
        <v>64.311309523809527</v>
      </c>
      <c r="Y123" s="65">
        <f t="shared" si="30"/>
        <v>67.101470588235287</v>
      </c>
      <c r="Z123" s="65">
        <f t="shared" si="30"/>
        <v>66.414739884393057</v>
      </c>
      <c r="AA123" s="65">
        <f t="shared" si="30"/>
        <v>66.02873563218391</v>
      </c>
      <c r="AB123" s="65">
        <f t="shared" si="30"/>
        <v>65.822096317280455</v>
      </c>
      <c r="AC123" s="65">
        <f t="shared" si="30"/>
        <v>67.271666666666661</v>
      </c>
    </row>
    <row r="124" spans="2:29" ht="11.45" customHeight="1" x14ac:dyDescent="0.25">
      <c r="B124" s="22" t="s">
        <v>74</v>
      </c>
      <c r="C124" s="65">
        <f t="shared" ref="C124:AC124" si="31">C43/C89*1000</f>
        <v>60.104624738069234</v>
      </c>
      <c r="D124" s="65">
        <f t="shared" si="31"/>
        <v>59.75443219932918</v>
      </c>
      <c r="E124" s="65">
        <f t="shared" si="31"/>
        <v>64.257435776859808</v>
      </c>
      <c r="F124" s="65">
        <f t="shared" si="31"/>
        <v>69.366299693928511</v>
      </c>
      <c r="G124" s="65">
        <f t="shared" si="31"/>
        <v>71.766386259766549</v>
      </c>
      <c r="H124" s="65">
        <f t="shared" si="31"/>
        <v>72.008488021022629</v>
      </c>
      <c r="I124" s="65">
        <f t="shared" si="31"/>
        <v>74.137965013902758</v>
      </c>
      <c r="J124" s="65">
        <f t="shared" si="31"/>
        <v>78.162934942182687</v>
      </c>
      <c r="K124" s="65">
        <f t="shared" si="31"/>
        <v>80.689401031810846</v>
      </c>
      <c r="L124" s="65">
        <f t="shared" si="31"/>
        <v>82.514618586118445</v>
      </c>
      <c r="M124" s="65">
        <f t="shared" si="31"/>
        <v>76.662969210245791</v>
      </c>
      <c r="N124" s="65">
        <f t="shared" si="31"/>
        <v>82.433279820154084</v>
      </c>
      <c r="O124" s="65">
        <f t="shared" si="31"/>
        <v>87.312525572316829</v>
      </c>
      <c r="P124" s="65">
        <f t="shared" si="31"/>
        <v>86.476429214013748</v>
      </c>
      <c r="Q124" s="65">
        <f t="shared" si="31"/>
        <v>91.158646675563247</v>
      </c>
      <c r="R124" s="65">
        <f t="shared" si="31"/>
        <v>91.772279184894245</v>
      </c>
      <c r="S124" s="65">
        <f t="shared" si="31"/>
        <v>91.020282171244716</v>
      </c>
      <c r="T124" s="65">
        <f t="shared" si="31"/>
        <v>95.917900068006531</v>
      </c>
      <c r="U124" s="65">
        <f t="shared" si="31"/>
        <v>101.54971097172321</v>
      </c>
      <c r="V124" s="65">
        <f t="shared" si="31"/>
        <v>109.0601614498222</v>
      </c>
      <c r="W124" s="65">
        <f t="shared" si="31"/>
        <v>113.31426353741826</v>
      </c>
      <c r="X124" s="65">
        <f t="shared" si="31"/>
        <v>115.81663625276246</v>
      </c>
      <c r="Y124" s="65">
        <f t="shared" si="31"/>
        <v>137.23498682859312</v>
      </c>
      <c r="Z124" s="65">
        <f t="shared" si="31"/>
        <v>144.75150624462529</v>
      </c>
      <c r="AA124" s="65">
        <f t="shared" si="31"/>
        <v>140.58006845375866</v>
      </c>
      <c r="AB124" s="65">
        <f t="shared" si="31"/>
        <v>144.22073883734066</v>
      </c>
      <c r="AC124" s="65">
        <f t="shared" si="31"/>
        <v>146.5092201359935</v>
      </c>
    </row>
    <row r="125" spans="2:29" ht="11.45" customHeight="1" x14ac:dyDescent="0.25">
      <c r="B125" s="22" t="s">
        <v>75</v>
      </c>
      <c r="C125" s="65" t="e">
        <f>C44/C90*1000</f>
        <v>#DIV/0!</v>
      </c>
      <c r="D125" s="10" t="e">
        <f>#REF!/#REF!*1000</f>
        <v>#REF!</v>
      </c>
      <c r="E125" s="10" t="e">
        <f>#REF!/#REF!*1000</f>
        <v>#REF!</v>
      </c>
      <c r="F125" s="10" t="e">
        <f>#REF!/#REF!*1000</f>
        <v>#REF!</v>
      </c>
      <c r="G125" s="10" t="e">
        <f>#REF!/#REF!*1000</f>
        <v>#REF!</v>
      </c>
      <c r="H125" s="10" t="e">
        <f>#REF!/#REF!*1000</f>
        <v>#REF!</v>
      </c>
      <c r="I125" s="10" t="e">
        <f>#REF!/#REF!*1000</f>
        <v>#REF!</v>
      </c>
      <c r="J125" s="10" t="e">
        <f>#REF!/#REF!*1000</f>
        <v>#REF!</v>
      </c>
      <c r="K125" s="10" t="e">
        <f>#REF!/#REF!*1000</f>
        <v>#REF!</v>
      </c>
      <c r="L125" s="10" t="e">
        <f>#REF!/#REF!*1000</f>
        <v>#REF!</v>
      </c>
      <c r="M125" s="10" t="e">
        <f>#REF!/#REF!*1000</f>
        <v>#REF!</v>
      </c>
      <c r="N125" s="10" t="e">
        <f>#REF!/#REF!*1000</f>
        <v>#REF!</v>
      </c>
      <c r="O125" s="10" t="e">
        <f>#REF!/#REF!*1000</f>
        <v>#REF!</v>
      </c>
      <c r="P125" s="10" t="e">
        <f>#REF!/#REF!*1000</f>
        <v>#REF!</v>
      </c>
      <c r="Q125" s="10" t="e">
        <f>#REF!/#REF!*1000</f>
        <v>#REF!</v>
      </c>
      <c r="R125" s="10" t="e">
        <f>#REF!/#REF!*1000</f>
        <v>#REF!</v>
      </c>
      <c r="S125" s="10" t="e">
        <f>#REF!/#REF!*1000</f>
        <v>#REF!</v>
      </c>
      <c r="T125" s="10" t="e">
        <f>#REF!/#REF!*1000</f>
        <v>#REF!</v>
      </c>
      <c r="U125" s="10" t="e">
        <f>#REF!/#REF!*1000</f>
        <v>#REF!</v>
      </c>
      <c r="V125" s="10" t="e">
        <f>#REF!/#REF!*1000</f>
        <v>#REF!</v>
      </c>
      <c r="W125" s="10" t="e">
        <f>#REF!/#REF!*1000</f>
        <v>#REF!</v>
      </c>
      <c r="X125" s="10" t="e">
        <f>#REF!/#REF!*1000</f>
        <v>#REF!</v>
      </c>
      <c r="Y125" s="10" t="e">
        <f>#REF!/#REF!*1000</f>
        <v>#REF!</v>
      </c>
      <c r="Z125" s="10" t="e">
        <f>#REF!/#REF!*1000</f>
        <v>#REF!</v>
      </c>
      <c r="AA125" s="10" t="e">
        <f>#REF!/#REF!*1000</f>
        <v>#REF!</v>
      </c>
      <c r="AB125" s="10" t="e">
        <f>#REF!/#REF!*1000</f>
        <v>#REF!</v>
      </c>
      <c r="AC125" s="10" t="e">
        <f>#REF!/#REF!*1000</f>
        <v>#REF!</v>
      </c>
    </row>
    <row r="128" spans="2:29" ht="18" customHeight="1" x14ac:dyDescent="0.25">
      <c r="B128" s="30"/>
      <c r="C128" s="34" t="s">
        <v>206</v>
      </c>
      <c r="D128" s="35" t="s">
        <v>204</v>
      </c>
      <c r="E128" s="35" t="s">
        <v>203</v>
      </c>
      <c r="F128" s="36" t="s">
        <v>205</v>
      </c>
    </row>
    <row r="129" spans="2:10" ht="18" customHeight="1" x14ac:dyDescent="0.25">
      <c r="B129" s="47" t="s">
        <v>140</v>
      </c>
      <c r="C129" s="48">
        <f>(L94/C94)^(1/9)*100-100</f>
        <v>3.0879273764649895</v>
      </c>
      <c r="D129" s="49">
        <f>(W94/L94)^(1/11)*100-100</f>
        <v>2.0279839157120989</v>
      </c>
      <c r="E129" s="49">
        <f>(AC94/W94)^(1/6)*100-100</f>
        <v>1.6620819774600761</v>
      </c>
      <c r="F129" s="50">
        <f>(AC94/C94)^(1/26)*100-100</f>
        <v>2.3087897163444211</v>
      </c>
    </row>
    <row r="130" spans="2:10" ht="18" customHeight="1" x14ac:dyDescent="0.25">
      <c r="B130" s="51" t="s">
        <v>141</v>
      </c>
      <c r="C130" s="52">
        <f>(L95/C95)^(1/9)*100-100</f>
        <v>2.7582369490618248</v>
      </c>
      <c r="D130" s="53">
        <f>(W95/L95)^(1/11)*100-100</f>
        <v>2.0211822061514226</v>
      </c>
      <c r="E130" s="53">
        <f>(AC95/W95)^(1/6)*100-100</f>
        <v>1.2947124247116193</v>
      </c>
      <c r="F130" s="54">
        <f>(AC95/C95)^(1/26)*100-100</f>
        <v>2.1071889663130747</v>
      </c>
    </row>
    <row r="131" spans="2:10" ht="18" customHeight="1" x14ac:dyDescent="0.25">
      <c r="B131" s="31" t="s">
        <v>44</v>
      </c>
      <c r="C131" s="39">
        <f>(L96/C96)^(1/9)*100-100</f>
        <v>2.8285548304585149</v>
      </c>
      <c r="D131" s="37">
        <f>(W96/L96)^(1/11)*100-100</f>
        <v>2.0097767899623733</v>
      </c>
      <c r="E131" s="37">
        <f>(AB96/W96)^(1/5)*100-100</f>
        <v>0.50313297045589422</v>
      </c>
      <c r="F131" s="40">
        <f>(AB96/C96)^(1/25)*100-100</f>
        <v>1.9997845517708583</v>
      </c>
    </row>
    <row r="132" spans="2:10" ht="18" customHeight="1" x14ac:dyDescent="0.25">
      <c r="B132" s="31" t="s">
        <v>46</v>
      </c>
      <c r="C132" s="39">
        <f>(L98/C98)^(1/9)*100-100</f>
        <v>8.9220516420284213</v>
      </c>
      <c r="D132" s="37">
        <f>(W98/L98)^(1/11)*100-100</f>
        <v>3.3083151665677946</v>
      </c>
      <c r="E132" s="37">
        <f>(AC98/W98)^(1/6)*100-100</f>
        <v>0.92417260647374633</v>
      </c>
      <c r="F132" s="40">
        <f>(AC98/C98)^(1/26)*100-100</f>
        <v>4.652609139769595</v>
      </c>
    </row>
    <row r="133" spans="2:10" ht="18" customHeight="1" x14ac:dyDescent="0.25">
      <c r="B133" s="31" t="s">
        <v>47</v>
      </c>
      <c r="C133" s="39">
        <f>(L99/C99)^(1/9)*100-100</f>
        <v>2.6620853426487372</v>
      </c>
      <c r="D133" s="37">
        <f>(W99/L99)^(1/11)*100-100</f>
        <v>4.407250948931619</v>
      </c>
      <c r="E133" s="37">
        <f>(AC99/W99)^(1/6)*100-100</f>
        <v>8.2402704853567315</v>
      </c>
      <c r="F133" s="40">
        <f>(AC99/C99)^(1/26)*100-100</f>
        <v>4.6670651698553769</v>
      </c>
    </row>
    <row r="134" spans="2:10" ht="18" customHeight="1" x14ac:dyDescent="0.25">
      <c r="B134" s="31" t="s">
        <v>48</v>
      </c>
      <c r="C134" s="39">
        <f>(L100/C100)^(1/9)*100-100</f>
        <v>3.1185727634780704</v>
      </c>
      <c r="D134" s="37">
        <f>(W100/L100)^(1/11)*100-100</f>
        <v>1.4562061449271368</v>
      </c>
      <c r="E134" s="37">
        <f>(AC100/W100)^(1/6)*100-100</f>
        <v>0.90262070724077148</v>
      </c>
      <c r="F134" s="40">
        <f>(AC100/C100)^(1/26)*100-100</f>
        <v>1.8998441912831794</v>
      </c>
    </row>
    <row r="135" spans="2:10" ht="18" customHeight="1" x14ac:dyDescent="0.25">
      <c r="B135" s="31" t="s">
        <v>51</v>
      </c>
      <c r="C135" s="39">
        <f>(L103/C103)^(1/9)*100-100</f>
        <v>1.1214398325050752</v>
      </c>
      <c r="D135" s="37">
        <f>(W103/L103)^(1/11)*100-100</f>
        <v>-0.1717594150124313</v>
      </c>
      <c r="E135" s="37">
        <f>(AC103/W103)^(1/6)*100-100</f>
        <v>3.7928298415881301</v>
      </c>
      <c r="F135" s="40">
        <f>(AC103/C103)^(1/26)*100-100</f>
        <v>1.1792773743121785</v>
      </c>
    </row>
    <row r="136" spans="2:10" ht="18" customHeight="1" x14ac:dyDescent="0.25">
      <c r="B136" s="31" t="s">
        <v>52</v>
      </c>
      <c r="C136" s="39">
        <f>(L104/C104)^(1/9)*100-100</f>
        <v>1.7986801423677292</v>
      </c>
      <c r="D136" s="37">
        <f>(W104/L104)^(1/11)*100-100</f>
        <v>1.5619912759403292</v>
      </c>
      <c r="E136" s="37">
        <f>(AC104/W104)^(1/6)*100-100</f>
        <v>1.046613849303867</v>
      </c>
      <c r="F136" s="40">
        <f>(AC104/C104)^(1/26)*100-100</f>
        <v>1.5245975606924134</v>
      </c>
    </row>
    <row r="137" spans="2:10" ht="18" customHeight="1" x14ac:dyDescent="0.25">
      <c r="B137" s="32" t="s">
        <v>53</v>
      </c>
      <c r="C137" s="41">
        <f>(L105/C105)^(1/9)*100-100</f>
        <v>3.279536153311355</v>
      </c>
      <c r="D137" s="38">
        <f>(W105/L105)^(1/11)*100-100</f>
        <v>1.8409518766457893</v>
      </c>
      <c r="E137" s="38">
        <f>(AC105/W105)^(1/6)*100-100</f>
        <v>-0.28751661611137536</v>
      </c>
      <c r="F137" s="42">
        <f>(AC105/C105)^(1/26)*100-100</f>
        <v>1.8390484676865668</v>
      </c>
    </row>
    <row r="138" spans="2:10" ht="18" customHeight="1" x14ac:dyDescent="0.25">
      <c r="B138" s="31" t="s">
        <v>54</v>
      </c>
      <c r="C138" s="39">
        <f>(L106/C106)^(1/9)*100-100</f>
        <v>3.2073617680213857</v>
      </c>
      <c r="D138" s="37">
        <f>(W106/L106)^(1/11)*100-100</f>
        <v>0.44194899758647921</v>
      </c>
      <c r="E138" s="37">
        <f>(AC106/W106)^(1/6)*100-100</f>
        <v>2.9227013577147147</v>
      </c>
      <c r="F138" s="40">
        <f>(AC106/C106)^(1/26)*100-100</f>
        <v>1.963197409913974</v>
      </c>
    </row>
    <row r="139" spans="2:10" ht="18" customHeight="1" x14ac:dyDescent="0.25">
      <c r="B139" s="31" t="s">
        <v>55</v>
      </c>
      <c r="C139" s="39">
        <f>(L107/C107)^(1/9)*100-100</f>
        <v>1.0574875480511565</v>
      </c>
      <c r="D139" s="37">
        <f>(W107/L107)^(1/11)*100-100</f>
        <v>1.24094351322303</v>
      </c>
      <c r="E139" s="37">
        <f>(AC107/W107)^(1/6)*100-100</f>
        <v>-2.5636586430124453E-3</v>
      </c>
      <c r="F139" s="40">
        <f>(AC107/C107)^(1/26)*100-100</f>
        <v>0.88925409116933452</v>
      </c>
    </row>
    <row r="140" spans="2:10" ht="18" customHeight="1" x14ac:dyDescent="0.25">
      <c r="B140" s="31" t="s">
        <v>59</v>
      </c>
      <c r="C140" s="39">
        <f>(L111/C111)^(1/9)*100-100</f>
        <v>0.9525949494778132</v>
      </c>
      <c r="D140" s="37">
        <f t="shared" ref="D140:D153" si="32">(W111/L111)^(1/11)*100-100</f>
        <v>1.7288367327268759</v>
      </c>
      <c r="E140" s="37">
        <f>(AC111/W111)^(1/6)*100-100</f>
        <v>3.6118186204921585</v>
      </c>
      <c r="F140" s="40">
        <f>(AC111/C111)^(1/26)*100-100</f>
        <v>1.8897961130773098</v>
      </c>
    </row>
    <row r="141" spans="2:10" ht="18" customHeight="1" x14ac:dyDescent="0.25">
      <c r="B141" s="31" t="s">
        <v>60</v>
      </c>
      <c r="C141" s="39">
        <f t="shared" ref="C141:C153" si="33">(L112/C112)^(1/9)*100-100</f>
        <v>6.8261794509244709</v>
      </c>
      <c r="D141" s="37">
        <f t="shared" si="32"/>
        <v>0.78763951460074111</v>
      </c>
      <c r="E141" s="37">
        <f t="shared" ref="E141:E153" si="34">(AC112/W112)^(1/6)*100-100</f>
        <v>-0.40872655581239314</v>
      </c>
      <c r="F141" s="40">
        <f t="shared" ref="F141:F153" si="35">(AC112/C112)^(1/26)*100-100</f>
        <v>2.5552650505841825</v>
      </c>
      <c r="J141" t="s">
        <v>199</v>
      </c>
    </row>
    <row r="142" spans="2:10" ht="18" customHeight="1" x14ac:dyDescent="0.25">
      <c r="B142" s="31" t="s">
        <v>62</v>
      </c>
      <c r="C142" s="39">
        <f t="shared" si="33"/>
        <v>4.1682736471408504</v>
      </c>
      <c r="D142" s="37">
        <f t="shared" si="32"/>
        <v>1.5212581906006477</v>
      </c>
      <c r="E142" s="37">
        <f t="shared" si="34"/>
        <v>2.1271340832415859</v>
      </c>
      <c r="F142" s="40">
        <f t="shared" si="35"/>
        <v>2.5705789309078426</v>
      </c>
    </row>
    <row r="143" spans="2:10" ht="18" customHeight="1" x14ac:dyDescent="0.25">
      <c r="B143" s="31" t="s">
        <v>63</v>
      </c>
      <c r="C143" s="39">
        <f t="shared" si="33"/>
        <v>3.8501037731377465</v>
      </c>
      <c r="D143" s="37">
        <f t="shared" si="32"/>
        <v>1.6795099850732669</v>
      </c>
      <c r="E143" s="37">
        <f t="shared" si="34"/>
        <v>0.48508247767067303</v>
      </c>
      <c r="F143" s="40">
        <f t="shared" si="35"/>
        <v>2.1467633830758501</v>
      </c>
    </row>
    <row r="144" spans="2:10" ht="18" customHeight="1" x14ac:dyDescent="0.25">
      <c r="B144" s="31" t="s">
        <v>64</v>
      </c>
      <c r="C144" s="39">
        <f t="shared" si="33"/>
        <v>7.4207760280774977</v>
      </c>
      <c r="D144" s="37">
        <f t="shared" si="32"/>
        <v>4.5711829405655351</v>
      </c>
      <c r="E144" s="37">
        <f t="shared" si="34"/>
        <v>3.0920393464548965</v>
      </c>
      <c r="F144" s="40">
        <f t="shared" si="35"/>
        <v>5.2025001348410456</v>
      </c>
    </row>
    <row r="145" spans="2:6" ht="18" customHeight="1" x14ac:dyDescent="0.25">
      <c r="B145" s="31" t="s">
        <v>65</v>
      </c>
      <c r="C145" s="39">
        <f t="shared" si="33"/>
        <v>3.0607308601227885</v>
      </c>
      <c r="D145" s="37">
        <f t="shared" si="32"/>
        <v>1.8176982159736212</v>
      </c>
      <c r="E145" s="37">
        <f t="shared" si="34"/>
        <v>0.35095269008667174</v>
      </c>
      <c r="F145" s="40">
        <f t="shared" si="35"/>
        <v>1.9044689518862015</v>
      </c>
    </row>
    <row r="146" spans="2:6" ht="18" customHeight="1" x14ac:dyDescent="0.25">
      <c r="B146" s="31" t="s">
        <v>66</v>
      </c>
      <c r="C146" s="39">
        <f t="shared" si="33"/>
        <v>9.1524797699404417</v>
      </c>
      <c r="D146" s="37">
        <f t="shared" si="32"/>
        <v>3.1319385454778654</v>
      </c>
      <c r="E146" s="37">
        <f t="shared" si="34"/>
        <v>0.78399438899468521</v>
      </c>
      <c r="F146" s="40">
        <f t="shared" si="35"/>
        <v>4.6199466818865886</v>
      </c>
    </row>
    <row r="147" spans="2:6" ht="18" customHeight="1" x14ac:dyDescent="0.25">
      <c r="B147" s="31" t="s">
        <v>67</v>
      </c>
      <c r="C147" s="39">
        <f t="shared" si="33"/>
        <v>6.6399516181929812</v>
      </c>
      <c r="D147" s="37">
        <f t="shared" si="32"/>
        <v>2.6010080555122954</v>
      </c>
      <c r="E147" s="37">
        <f t="shared" si="34"/>
        <v>1.6709848513417001</v>
      </c>
      <c r="F147" s="40">
        <f t="shared" si="35"/>
        <v>3.7632208441689841</v>
      </c>
    </row>
    <row r="148" spans="2:6" ht="18" customHeight="1" x14ac:dyDescent="0.25">
      <c r="B148" s="31" t="s">
        <v>68</v>
      </c>
      <c r="C148" s="39">
        <f t="shared" si="33"/>
        <v>11.049443107993653</v>
      </c>
      <c r="D148" s="37">
        <f t="shared" si="32"/>
        <v>6.1397999178469718</v>
      </c>
      <c r="E148" s="37">
        <f t="shared" si="34"/>
        <v>-0.7411732931838344</v>
      </c>
      <c r="F148" s="40">
        <f t="shared" si="35"/>
        <v>6.1594316082010749</v>
      </c>
    </row>
    <row r="149" spans="2:6" ht="18" customHeight="1" x14ac:dyDescent="0.25">
      <c r="B149" s="31" t="s">
        <v>69</v>
      </c>
      <c r="C149" s="39">
        <f t="shared" si="33"/>
        <v>6.0206812616677041</v>
      </c>
      <c r="D149" s="37">
        <f t="shared" si="32"/>
        <v>0.60030736606597657</v>
      </c>
      <c r="E149" s="37">
        <f t="shared" si="34"/>
        <v>-1.5963133893076673</v>
      </c>
      <c r="F149" s="40">
        <f t="shared" si="35"/>
        <v>1.9238914616231284</v>
      </c>
    </row>
    <row r="150" spans="2:6" ht="18" customHeight="1" x14ac:dyDescent="0.25">
      <c r="B150" s="31" t="s">
        <v>70</v>
      </c>
      <c r="C150" s="39">
        <f t="shared" si="33"/>
        <v>4.4187843015323551</v>
      </c>
      <c r="D150" s="37">
        <f t="shared" si="32"/>
        <v>1.7841898042190394</v>
      </c>
      <c r="E150" s="37">
        <f t="shared" si="34"/>
        <v>1.1106216118468097</v>
      </c>
      <c r="F150" s="40">
        <f t="shared" si="35"/>
        <v>2.5313352312335269</v>
      </c>
    </row>
    <row r="151" spans="2:6" ht="18" customHeight="1" x14ac:dyDescent="0.25">
      <c r="B151" s="31" t="s">
        <v>71</v>
      </c>
      <c r="C151" s="39">
        <f t="shared" si="33"/>
        <v>5.032177110434219</v>
      </c>
      <c r="D151" s="37">
        <f t="shared" si="32"/>
        <v>1.9546514051040305</v>
      </c>
      <c r="E151" s="37">
        <f t="shared" si="34"/>
        <v>1.6653010422873535</v>
      </c>
      <c r="F151" s="40">
        <f t="shared" si="35"/>
        <v>2.9420698032446921</v>
      </c>
    </row>
    <row r="152" spans="2:6" ht="18" customHeight="1" x14ac:dyDescent="0.25">
      <c r="B152" s="31" t="s">
        <v>73</v>
      </c>
      <c r="C152" s="39">
        <f t="shared" si="33"/>
        <v>3.0774989733539684</v>
      </c>
      <c r="D152" s="37">
        <f t="shared" si="32"/>
        <v>1.5771384900996566</v>
      </c>
      <c r="E152" s="37">
        <f t="shared" si="34"/>
        <v>0.33066225502560087</v>
      </c>
      <c r="F152" s="40">
        <f t="shared" si="35"/>
        <v>1.803519844310884</v>
      </c>
    </row>
    <row r="153" spans="2:6" ht="18" customHeight="1" x14ac:dyDescent="0.25">
      <c r="B153" s="33" t="s">
        <v>74</v>
      </c>
      <c r="C153" s="43">
        <f t="shared" si="33"/>
        <v>3.5837060235904232</v>
      </c>
      <c r="D153" s="44">
        <f t="shared" si="32"/>
        <v>2.9255181903708944</v>
      </c>
      <c r="E153" s="44">
        <f t="shared" si="34"/>
        <v>4.3750578860753961</v>
      </c>
      <c r="F153" s="45">
        <f t="shared" si="35"/>
        <v>3.4863248856654252</v>
      </c>
    </row>
    <row r="154" spans="2:6" ht="19.5" customHeight="1" x14ac:dyDescent="0.25">
      <c r="B154" s="46" t="s">
        <v>146</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C153"/>
  <sheetViews>
    <sheetView topLeftCell="A133" workbookViewId="0">
      <selection activeCell="J146" sqref="J146"/>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2:29" ht="15" x14ac:dyDescent="0.25">
      <c r="B1" s="3" t="s">
        <v>126</v>
      </c>
    </row>
    <row r="2" spans="2:29" ht="15" x14ac:dyDescent="0.25">
      <c r="B2" s="2" t="s">
        <v>127</v>
      </c>
    </row>
    <row r="3" spans="2:29" ht="15" x14ac:dyDescent="0.25">
      <c r="B3" s="2" t="s">
        <v>128</v>
      </c>
    </row>
    <row r="4" spans="2:29" ht="11.45" customHeight="1" x14ac:dyDescent="0.25">
      <c r="B4" s="2" t="s">
        <v>20</v>
      </c>
    </row>
    <row r="5" spans="2:29" ht="15" x14ac:dyDescent="0.25">
      <c r="B5" s="1" t="s">
        <v>12</v>
      </c>
    </row>
    <row r="6" spans="2:29" ht="15" x14ac:dyDescent="0.25">
      <c r="B6" s="1" t="s">
        <v>13</v>
      </c>
    </row>
    <row r="7" spans="2:29" ht="15" x14ac:dyDescent="0.25">
      <c r="B7" s="1" t="s">
        <v>14</v>
      </c>
    </row>
    <row r="8" spans="2:29" ht="15" x14ac:dyDescent="0.25">
      <c r="B8" s="1" t="s">
        <v>15</v>
      </c>
    </row>
    <row r="9" spans="2:29" ht="11.45" customHeight="1" x14ac:dyDescent="0.25">
      <c r="B9" s="24" t="s">
        <v>24</v>
      </c>
    </row>
    <row r="10" spans="2:29" ht="15" x14ac:dyDescent="0.25">
      <c r="B10" s="92" t="s">
        <v>129</v>
      </c>
      <c r="C10" s="91" t="s">
        <v>101</v>
      </c>
      <c r="D10" s="91" t="s">
        <v>102</v>
      </c>
      <c r="E10" s="91" t="s">
        <v>103</v>
      </c>
      <c r="F10" s="91" t="s">
        <v>104</v>
      </c>
      <c r="G10" s="91" t="s">
        <v>105</v>
      </c>
      <c r="H10" s="91" t="s">
        <v>106</v>
      </c>
      <c r="I10" s="91" t="s">
        <v>107</v>
      </c>
      <c r="J10" s="91" t="s">
        <v>108</v>
      </c>
      <c r="K10" s="91" t="s">
        <v>109</v>
      </c>
      <c r="L10" s="91" t="s">
        <v>110</v>
      </c>
      <c r="M10" s="91" t="s">
        <v>111</v>
      </c>
      <c r="N10" s="91" t="s">
        <v>112</v>
      </c>
      <c r="O10" s="91" t="s">
        <v>113</v>
      </c>
      <c r="P10" s="91" t="s">
        <v>114</v>
      </c>
      <c r="Q10" s="91" t="s">
        <v>115</v>
      </c>
      <c r="R10" s="91" t="s">
        <v>116</v>
      </c>
      <c r="S10" s="91" t="s">
        <v>117</v>
      </c>
      <c r="T10" s="91" t="s">
        <v>118</v>
      </c>
      <c r="U10" s="91" t="s">
        <v>119</v>
      </c>
      <c r="V10" s="91" t="s">
        <v>120</v>
      </c>
      <c r="W10" s="91" t="s">
        <v>121</v>
      </c>
      <c r="X10" s="91" t="s">
        <v>122</v>
      </c>
      <c r="Y10" s="91" t="s">
        <v>123</v>
      </c>
      <c r="Z10" s="91" t="s">
        <v>124</v>
      </c>
      <c r="AA10" s="91" t="s">
        <v>125</v>
      </c>
      <c r="AB10" s="91" t="s">
        <v>196</v>
      </c>
      <c r="AC10" s="91" t="s">
        <v>200</v>
      </c>
    </row>
    <row r="11" spans="2:29" ht="15" x14ac:dyDescent="0.25">
      <c r="B11" s="93" t="s">
        <v>161</v>
      </c>
      <c r="C11" s="95" t="s">
        <v>131</v>
      </c>
      <c r="D11" s="95" t="s">
        <v>131</v>
      </c>
      <c r="E11" s="95" t="s">
        <v>131</v>
      </c>
      <c r="F11" s="95" t="s">
        <v>131</v>
      </c>
      <c r="G11" s="95" t="s">
        <v>131</v>
      </c>
      <c r="H11" s="95" t="s">
        <v>131</v>
      </c>
      <c r="I11" s="95" t="s">
        <v>131</v>
      </c>
      <c r="J11" s="95" t="s">
        <v>131</v>
      </c>
      <c r="K11" s="95" t="s">
        <v>131</v>
      </c>
      <c r="L11" s="95" t="s">
        <v>131</v>
      </c>
      <c r="M11" s="95" t="s">
        <v>131</v>
      </c>
      <c r="N11" s="95" t="s">
        <v>131</v>
      </c>
      <c r="O11" s="95" t="s">
        <v>131</v>
      </c>
      <c r="P11" s="95" t="s">
        <v>131</v>
      </c>
      <c r="Q11" s="95" t="s">
        <v>131</v>
      </c>
      <c r="R11" s="95" t="s">
        <v>131</v>
      </c>
      <c r="S11" s="95" t="s">
        <v>131</v>
      </c>
      <c r="T11" s="95" t="s">
        <v>131</v>
      </c>
      <c r="U11" s="95" t="s">
        <v>131</v>
      </c>
      <c r="V11" s="95" t="s">
        <v>131</v>
      </c>
      <c r="W11" s="95" t="s">
        <v>131</v>
      </c>
      <c r="X11" s="95" t="s">
        <v>131</v>
      </c>
      <c r="Y11" s="95" t="s">
        <v>131</v>
      </c>
      <c r="Z11" s="95" t="s">
        <v>131</v>
      </c>
      <c r="AA11" s="95" t="s">
        <v>131</v>
      </c>
      <c r="AB11" s="95" t="s">
        <v>131</v>
      </c>
      <c r="AC11" s="95" t="s">
        <v>131</v>
      </c>
    </row>
    <row r="12" spans="2:29" ht="15" x14ac:dyDescent="0.25">
      <c r="B12" s="94" t="s">
        <v>162</v>
      </c>
      <c r="C12" s="97">
        <v>1709274.1</v>
      </c>
      <c r="D12" s="97">
        <v>1791568.5</v>
      </c>
      <c r="E12" s="97">
        <v>1840469.9</v>
      </c>
      <c r="F12" s="97">
        <v>1858689.7</v>
      </c>
      <c r="G12" s="97">
        <v>1890481.8</v>
      </c>
      <c r="H12" s="97">
        <v>1944676.4</v>
      </c>
      <c r="I12" s="97">
        <v>1994404.9</v>
      </c>
      <c r="J12" s="97">
        <v>2074442.3</v>
      </c>
      <c r="K12" s="97">
        <v>2150717.2999999998</v>
      </c>
      <c r="L12" s="97">
        <v>2164799.2000000002</v>
      </c>
      <c r="M12" s="97">
        <v>2048769.6</v>
      </c>
      <c r="N12" s="97">
        <v>2076876.5</v>
      </c>
      <c r="O12" s="99">
        <v>2127356</v>
      </c>
      <c r="P12" s="97">
        <v>2135741.2999999998</v>
      </c>
      <c r="Q12" s="97">
        <v>2130364.4</v>
      </c>
      <c r="R12" s="99">
        <v>2166492</v>
      </c>
      <c r="S12" s="97">
        <v>2225656.2000000002</v>
      </c>
      <c r="T12" s="97">
        <v>2277672.7000000002</v>
      </c>
      <c r="U12" s="97">
        <v>2360934.3999999999</v>
      </c>
      <c r="V12" s="97">
        <v>2409701.1</v>
      </c>
      <c r="W12" s="97">
        <v>2474021.1</v>
      </c>
      <c r="X12" s="97">
        <v>2152207.6</v>
      </c>
      <c r="Y12" s="97">
        <v>2348172.2000000002</v>
      </c>
      <c r="Z12" s="97">
        <v>2529241.1</v>
      </c>
      <c r="AA12" s="97">
        <v>2524315.1</v>
      </c>
      <c r="AB12" s="97">
        <v>2552444.1</v>
      </c>
      <c r="AC12" s="97">
        <v>2592419.2999999998</v>
      </c>
    </row>
    <row r="13" spans="2:29" ht="15" x14ac:dyDescent="0.25">
      <c r="B13" s="94" t="s">
        <v>201</v>
      </c>
      <c r="C13" s="96">
        <v>1513391.9</v>
      </c>
      <c r="D13" s="96">
        <v>1583724.9</v>
      </c>
      <c r="E13" s="96">
        <v>1629349.6</v>
      </c>
      <c r="F13" s="96">
        <v>1642537.1</v>
      </c>
      <c r="G13" s="96">
        <v>1667918.5</v>
      </c>
      <c r="H13" s="98">
        <v>1714395</v>
      </c>
      <c r="I13" s="96">
        <v>1753531.8</v>
      </c>
      <c r="J13" s="96">
        <v>1819621.9</v>
      </c>
      <c r="K13" s="96">
        <v>1884347.5</v>
      </c>
      <c r="L13" s="96">
        <v>1897569.4</v>
      </c>
      <c r="M13" s="96">
        <v>1792159.2</v>
      </c>
      <c r="N13" s="96">
        <v>1816896.4</v>
      </c>
      <c r="O13" s="96">
        <v>1859966.7</v>
      </c>
      <c r="P13" s="98">
        <v>1855914</v>
      </c>
      <c r="Q13" s="96">
        <v>1847533.5</v>
      </c>
      <c r="R13" s="96">
        <v>1879484.2</v>
      </c>
      <c r="S13" s="96">
        <v>1927845.3</v>
      </c>
      <c r="T13" s="96">
        <v>1968273.3</v>
      </c>
      <c r="U13" s="96">
        <v>2030919.2</v>
      </c>
      <c r="V13" s="98">
        <v>2067127</v>
      </c>
      <c r="W13" s="96">
        <v>2120925.7000000002</v>
      </c>
      <c r="X13" s="96">
        <v>1819082.1</v>
      </c>
      <c r="Y13" s="96">
        <v>1983711.9</v>
      </c>
      <c r="Z13" s="96">
        <v>2157310.1</v>
      </c>
      <c r="AA13" s="96">
        <v>2154261.4</v>
      </c>
      <c r="AB13" s="96">
        <v>2176241.2999999998</v>
      </c>
      <c r="AC13" s="96">
        <v>2204197.6</v>
      </c>
    </row>
    <row r="14" spans="2:29" ht="15" x14ac:dyDescent="0.25">
      <c r="B14" s="94" t="s">
        <v>163</v>
      </c>
      <c r="C14" s="97">
        <v>69406.2</v>
      </c>
      <c r="D14" s="97">
        <v>69260.100000000006</v>
      </c>
      <c r="E14" s="97">
        <v>71008.399999999994</v>
      </c>
      <c r="F14" s="97">
        <v>73419.100000000006</v>
      </c>
      <c r="G14" s="97">
        <v>76420.7</v>
      </c>
      <c r="H14" s="97">
        <v>77565.2</v>
      </c>
      <c r="I14" s="97">
        <v>77466.899999999994</v>
      </c>
      <c r="J14" s="99">
        <v>78918</v>
      </c>
      <c r="K14" s="97">
        <v>82477.5</v>
      </c>
      <c r="L14" s="97">
        <v>83984.7</v>
      </c>
      <c r="M14" s="97">
        <v>79063.899999999994</v>
      </c>
      <c r="N14" s="97">
        <v>80623.7</v>
      </c>
      <c r="O14" s="97">
        <v>81809.3</v>
      </c>
      <c r="P14" s="97">
        <v>80328.800000000003</v>
      </c>
      <c r="Q14" s="97">
        <v>79160.7</v>
      </c>
      <c r="R14" s="97">
        <v>80053.399999999994</v>
      </c>
      <c r="S14" s="97">
        <v>81362.600000000006</v>
      </c>
      <c r="T14" s="97">
        <v>81920.7</v>
      </c>
      <c r="U14" s="99">
        <v>79882</v>
      </c>
      <c r="V14" s="97">
        <v>81088.899999999994</v>
      </c>
      <c r="W14" s="97">
        <v>82320.5</v>
      </c>
      <c r="X14" s="99">
        <v>75066</v>
      </c>
      <c r="Y14" s="99">
        <v>83985</v>
      </c>
      <c r="Z14" s="97">
        <v>86357.2</v>
      </c>
      <c r="AA14" s="97">
        <v>87313.7</v>
      </c>
      <c r="AB14" s="97">
        <v>86787.8</v>
      </c>
      <c r="AC14" s="97">
        <v>86597.5</v>
      </c>
    </row>
    <row r="15" spans="2:29" ht="15" x14ac:dyDescent="0.25">
      <c r="B15" s="94" t="s">
        <v>164</v>
      </c>
      <c r="C15" s="96">
        <v>5372.4</v>
      </c>
      <c r="D15" s="96">
        <v>5715.9</v>
      </c>
      <c r="E15" s="96">
        <v>6209.1</v>
      </c>
      <c r="F15" s="96">
        <v>6590.4</v>
      </c>
      <c r="G15" s="96">
        <v>6943.3</v>
      </c>
      <c r="H15" s="96">
        <v>7476.3</v>
      </c>
      <c r="I15" s="98">
        <v>8351</v>
      </c>
      <c r="J15" s="96">
        <v>8982.4</v>
      </c>
      <c r="K15" s="96">
        <v>9535.9</v>
      </c>
      <c r="L15" s="96">
        <v>9258.7999999999993</v>
      </c>
      <c r="M15" s="96">
        <v>8856.1</v>
      </c>
      <c r="N15" s="96">
        <v>10214.1</v>
      </c>
      <c r="O15" s="96">
        <v>10506.9</v>
      </c>
      <c r="P15" s="96">
        <v>10451.6</v>
      </c>
      <c r="Q15" s="96">
        <v>10790.1</v>
      </c>
      <c r="R15" s="98">
        <v>10661</v>
      </c>
      <c r="S15" s="96">
        <v>11200.7</v>
      </c>
      <c r="T15" s="96">
        <v>11144.2</v>
      </c>
      <c r="U15" s="96">
        <v>11435.1</v>
      </c>
      <c r="V15" s="98">
        <v>11907</v>
      </c>
      <c r="W15" s="96">
        <v>12191.1</v>
      </c>
      <c r="X15" s="96">
        <v>11479.5</v>
      </c>
      <c r="Y15" s="98">
        <v>13053</v>
      </c>
      <c r="Z15" s="96">
        <v>13192.3</v>
      </c>
      <c r="AA15" s="98">
        <v>13951</v>
      </c>
      <c r="AB15" s="96">
        <v>15289.4</v>
      </c>
      <c r="AC15" s="98">
        <v>15615</v>
      </c>
    </row>
    <row r="16" spans="2:29" ht="15" x14ac:dyDescent="0.25">
      <c r="B16" s="94" t="s">
        <v>165</v>
      </c>
      <c r="C16" s="97">
        <v>21237.599999999999</v>
      </c>
      <c r="D16" s="97">
        <v>22754.7</v>
      </c>
      <c r="E16" s="97">
        <v>24007.5</v>
      </c>
      <c r="F16" s="97">
        <v>24747.7</v>
      </c>
      <c r="G16" s="97">
        <v>26339.1</v>
      </c>
      <c r="H16" s="97">
        <v>26870.5</v>
      </c>
      <c r="I16" s="97">
        <v>28414.5</v>
      </c>
      <c r="J16" s="97">
        <v>30153.8</v>
      </c>
      <c r="K16" s="97">
        <v>32247.3</v>
      </c>
      <c r="L16" s="97">
        <v>32520.9</v>
      </c>
      <c r="M16" s="97">
        <v>28576.9</v>
      </c>
      <c r="N16" s="99">
        <v>29581</v>
      </c>
      <c r="O16" s="97">
        <v>29921.200000000001</v>
      </c>
      <c r="P16" s="97">
        <v>29558.5</v>
      </c>
      <c r="Q16" s="97">
        <v>29209.4</v>
      </c>
      <c r="R16" s="97">
        <v>29996.6</v>
      </c>
      <c r="S16" s="97">
        <v>31984.400000000001</v>
      </c>
      <c r="T16" s="97">
        <v>32460.5</v>
      </c>
      <c r="U16" s="97">
        <v>35276.5</v>
      </c>
      <c r="V16" s="97">
        <v>36833.599999999999</v>
      </c>
      <c r="W16" s="97">
        <v>38078.699999999997</v>
      </c>
      <c r="X16" s="97">
        <v>34237.5</v>
      </c>
      <c r="Y16" s="97">
        <v>36735.599999999999</v>
      </c>
      <c r="Z16" s="97">
        <v>36917.699999999997</v>
      </c>
      <c r="AA16" s="97">
        <v>35367.5</v>
      </c>
      <c r="AB16" s="97">
        <v>36806.199999999997</v>
      </c>
      <c r="AC16" s="97">
        <v>38308.9</v>
      </c>
    </row>
    <row r="17" spans="2:29" ht="15" x14ac:dyDescent="0.25">
      <c r="B17" s="94" t="s">
        <v>166</v>
      </c>
      <c r="C17" s="96">
        <v>41371.199999999997</v>
      </c>
      <c r="D17" s="96">
        <v>43945.8</v>
      </c>
      <c r="E17" s="96">
        <v>44298.2</v>
      </c>
      <c r="F17" s="96">
        <v>43926.2</v>
      </c>
      <c r="G17" s="96">
        <v>44329.1</v>
      </c>
      <c r="H17" s="96">
        <v>44563.1</v>
      </c>
      <c r="I17" s="96">
        <v>45892.4</v>
      </c>
      <c r="J17" s="96">
        <v>48986.1</v>
      </c>
      <c r="K17" s="96">
        <v>50073.599999999999</v>
      </c>
      <c r="L17" s="96">
        <v>47266.6</v>
      </c>
      <c r="M17" s="96">
        <v>43451.5</v>
      </c>
      <c r="N17" s="96">
        <v>45416.2</v>
      </c>
      <c r="O17" s="96">
        <v>47061.5</v>
      </c>
      <c r="P17" s="96">
        <v>46412.3</v>
      </c>
      <c r="Q17" s="96">
        <v>47870.7</v>
      </c>
      <c r="R17" s="96">
        <v>48348.800000000003</v>
      </c>
      <c r="S17" s="96">
        <v>49638.3</v>
      </c>
      <c r="T17" s="96">
        <v>51527.1</v>
      </c>
      <c r="U17" s="96">
        <v>53176.2</v>
      </c>
      <c r="V17" s="98">
        <v>54944</v>
      </c>
      <c r="W17" s="96">
        <v>55501.1</v>
      </c>
      <c r="X17" s="96">
        <v>54930.7</v>
      </c>
      <c r="Y17" s="96">
        <v>57762.2</v>
      </c>
      <c r="Z17" s="98">
        <v>58258</v>
      </c>
      <c r="AA17" s="96">
        <v>57244.9</v>
      </c>
      <c r="AB17" s="96">
        <v>57296.2</v>
      </c>
      <c r="AC17" s="96">
        <v>60241.2</v>
      </c>
    </row>
    <row r="18" spans="2:29" ht="15" x14ac:dyDescent="0.25">
      <c r="B18" s="94" t="s">
        <v>167</v>
      </c>
      <c r="C18" s="97">
        <v>360000.1</v>
      </c>
      <c r="D18" s="97">
        <v>372203.4</v>
      </c>
      <c r="E18" s="97">
        <v>389058.1</v>
      </c>
      <c r="F18" s="97">
        <v>394509.6</v>
      </c>
      <c r="G18" s="97">
        <v>403612.2</v>
      </c>
      <c r="H18" s="97">
        <v>415915.6</v>
      </c>
      <c r="I18" s="97">
        <v>426618.6</v>
      </c>
      <c r="J18" s="97">
        <v>461978.4</v>
      </c>
      <c r="K18" s="97">
        <v>475182.1</v>
      </c>
      <c r="L18" s="97">
        <v>477382.7</v>
      </c>
      <c r="M18" s="99">
        <v>449875</v>
      </c>
      <c r="N18" s="97">
        <v>440322.4</v>
      </c>
      <c r="O18" s="97">
        <v>458377.4</v>
      </c>
      <c r="P18" s="97">
        <v>469630.5</v>
      </c>
      <c r="Q18" s="97">
        <v>469230.4</v>
      </c>
      <c r="R18" s="97">
        <v>477482.7</v>
      </c>
      <c r="S18" s="97">
        <v>488085.7</v>
      </c>
      <c r="T18" s="97">
        <v>498438.5</v>
      </c>
      <c r="U18" s="97">
        <v>519144.3</v>
      </c>
      <c r="V18" s="97">
        <v>530147.30000000005</v>
      </c>
      <c r="W18" s="97">
        <v>545301.6</v>
      </c>
      <c r="X18" s="99">
        <v>500139</v>
      </c>
      <c r="Y18" s="97">
        <v>520494.7</v>
      </c>
      <c r="Z18" s="99">
        <v>557555</v>
      </c>
      <c r="AA18" s="99">
        <v>543201</v>
      </c>
      <c r="AB18" s="97">
        <v>544201.30000000005</v>
      </c>
      <c r="AC18" s="97">
        <v>551103.19999999995</v>
      </c>
    </row>
    <row r="19" spans="2:29" ht="15" x14ac:dyDescent="0.25">
      <c r="B19" s="94" t="s">
        <v>168</v>
      </c>
      <c r="C19" s="96">
        <v>3046.6</v>
      </c>
      <c r="D19" s="96">
        <v>3319.7</v>
      </c>
      <c r="E19" s="96">
        <v>3579.6</v>
      </c>
      <c r="F19" s="96">
        <v>3798.9</v>
      </c>
      <c r="G19" s="96">
        <v>4109.5</v>
      </c>
      <c r="H19" s="96">
        <v>4518.8999999999996</v>
      </c>
      <c r="I19" s="98">
        <v>4780</v>
      </c>
      <c r="J19" s="96">
        <v>5403.4</v>
      </c>
      <c r="K19" s="96">
        <v>5726.1</v>
      </c>
      <c r="L19" s="98">
        <v>4970</v>
      </c>
      <c r="M19" s="96">
        <v>3975.1</v>
      </c>
      <c r="N19" s="98">
        <v>4243</v>
      </c>
      <c r="O19" s="96">
        <v>4603.3999999999996</v>
      </c>
      <c r="P19" s="98">
        <v>4737</v>
      </c>
      <c r="Q19" s="96">
        <v>4791.3999999999996</v>
      </c>
      <c r="R19" s="96">
        <v>4957.5</v>
      </c>
      <c r="S19" s="96">
        <v>4912.3999999999996</v>
      </c>
      <c r="T19" s="98">
        <v>5055</v>
      </c>
      <c r="U19" s="96">
        <v>5433.8</v>
      </c>
      <c r="V19" s="96">
        <v>5696.5</v>
      </c>
      <c r="W19" s="96">
        <v>5701.9</v>
      </c>
      <c r="X19" s="96">
        <v>4984.5</v>
      </c>
      <c r="Y19" s="98">
        <v>5713</v>
      </c>
      <c r="Z19" s="96">
        <v>5836.3</v>
      </c>
      <c r="AA19" s="96">
        <v>5258.8</v>
      </c>
      <c r="AB19" s="96">
        <v>5147.7</v>
      </c>
      <c r="AC19" s="96">
        <v>4760.8999999999996</v>
      </c>
    </row>
    <row r="20" spans="2:29" ht="15" x14ac:dyDescent="0.25">
      <c r="B20" s="94" t="s">
        <v>169</v>
      </c>
      <c r="C20" s="97">
        <v>26541.8</v>
      </c>
      <c r="D20" s="97">
        <v>27366.5</v>
      </c>
      <c r="E20" s="97">
        <v>26959.5</v>
      </c>
      <c r="F20" s="97">
        <v>27389.7</v>
      </c>
      <c r="G20" s="97">
        <v>27901.1</v>
      </c>
      <c r="H20" s="97">
        <v>28370.2</v>
      </c>
      <c r="I20" s="97">
        <v>29742.7</v>
      </c>
      <c r="J20" s="97">
        <v>31630.9</v>
      </c>
      <c r="K20" s="99">
        <v>34931</v>
      </c>
      <c r="L20" s="97">
        <v>33821.599999999999</v>
      </c>
      <c r="M20" s="97">
        <v>29785.200000000001</v>
      </c>
      <c r="N20" s="97">
        <v>29486.1</v>
      </c>
      <c r="O20" s="97">
        <v>29627.3</v>
      </c>
      <c r="P20" s="97">
        <v>29339.599999999999</v>
      </c>
      <c r="Q20" s="99">
        <v>29790</v>
      </c>
      <c r="R20" s="97">
        <v>31652.2</v>
      </c>
      <c r="S20" s="99">
        <v>33823</v>
      </c>
      <c r="T20" s="97">
        <v>36036.300000000003</v>
      </c>
      <c r="U20" s="97">
        <v>37616.400000000001</v>
      </c>
      <c r="V20" s="97">
        <v>39442.1</v>
      </c>
      <c r="W20" s="97">
        <v>40492.400000000001</v>
      </c>
      <c r="X20" s="97">
        <v>32972.400000000001</v>
      </c>
      <c r="Y20" s="97">
        <v>37125.800000000003</v>
      </c>
      <c r="Z20" s="97">
        <v>40310.1</v>
      </c>
      <c r="AA20" s="97">
        <v>42790.5</v>
      </c>
      <c r="AB20" s="97">
        <v>43101.8</v>
      </c>
      <c r="AC20" s="99">
        <v>44010</v>
      </c>
    </row>
    <row r="21" spans="2:29" ht="15" x14ac:dyDescent="0.25">
      <c r="B21" s="94" t="s">
        <v>170</v>
      </c>
      <c r="C21" s="98">
        <v>36839</v>
      </c>
      <c r="D21" s="96">
        <v>40685.199999999997</v>
      </c>
      <c r="E21" s="96">
        <v>41108.400000000001</v>
      </c>
      <c r="F21" s="96">
        <v>43598.7</v>
      </c>
      <c r="G21" s="96">
        <v>47778.6</v>
      </c>
      <c r="H21" s="96">
        <v>52158.5</v>
      </c>
      <c r="I21" s="96">
        <v>53170.5</v>
      </c>
      <c r="J21" s="96">
        <v>53255.4</v>
      </c>
      <c r="K21" s="96">
        <v>56752.6</v>
      </c>
      <c r="L21" s="96">
        <v>60265.8</v>
      </c>
      <c r="M21" s="96">
        <v>54490.7</v>
      </c>
      <c r="N21" s="96">
        <v>52292.7</v>
      </c>
      <c r="O21" s="96">
        <v>46283.1</v>
      </c>
      <c r="P21" s="96">
        <v>42336.6</v>
      </c>
      <c r="Q21" s="96">
        <v>41923.1</v>
      </c>
      <c r="R21" s="96">
        <v>41998.9</v>
      </c>
      <c r="S21" s="96">
        <v>39783.9</v>
      </c>
      <c r="T21" s="96">
        <v>39112.6</v>
      </c>
      <c r="U21" s="96">
        <v>41500.9</v>
      </c>
      <c r="V21" s="96">
        <v>42941.7</v>
      </c>
      <c r="W21" s="96">
        <v>41839.199999999997</v>
      </c>
      <c r="X21" s="98">
        <v>32542</v>
      </c>
      <c r="Y21" s="96">
        <v>36540.300000000003</v>
      </c>
      <c r="Z21" s="96">
        <v>39368.300000000003</v>
      </c>
      <c r="AA21" s="96">
        <v>39911.9</v>
      </c>
      <c r="AB21" s="96">
        <v>40283.699999999997</v>
      </c>
      <c r="AC21" s="96">
        <v>39792.800000000003</v>
      </c>
    </row>
    <row r="22" spans="2:29" ht="15" x14ac:dyDescent="0.25">
      <c r="B22" s="94" t="s">
        <v>171</v>
      </c>
      <c r="C22" s="99">
        <v>194876</v>
      </c>
      <c r="D22" s="99">
        <v>202814</v>
      </c>
      <c r="E22" s="99">
        <v>208665</v>
      </c>
      <c r="F22" s="99">
        <v>212297</v>
      </c>
      <c r="G22" s="99">
        <v>215347</v>
      </c>
      <c r="H22" s="99">
        <v>222008</v>
      </c>
      <c r="I22" s="99">
        <v>226138</v>
      </c>
      <c r="J22" s="99">
        <v>232157</v>
      </c>
      <c r="K22" s="99">
        <v>240005</v>
      </c>
      <c r="L22" s="99">
        <v>241187</v>
      </c>
      <c r="M22" s="99">
        <v>233821</v>
      </c>
      <c r="N22" s="99">
        <v>238004</v>
      </c>
      <c r="O22" s="99">
        <v>239162</v>
      </c>
      <c r="P22" s="99">
        <v>235436</v>
      </c>
      <c r="Q22" s="99">
        <v>232176</v>
      </c>
      <c r="R22" s="99">
        <v>236204</v>
      </c>
      <c r="S22" s="99">
        <v>250788</v>
      </c>
      <c r="T22" s="99">
        <v>257751</v>
      </c>
      <c r="U22" s="99">
        <v>266063</v>
      </c>
      <c r="V22" s="99">
        <v>273676</v>
      </c>
      <c r="W22" s="99">
        <v>279402</v>
      </c>
      <c r="X22" s="99">
        <v>210351</v>
      </c>
      <c r="Y22" s="99">
        <v>241861</v>
      </c>
      <c r="Z22" s="99">
        <v>275306</v>
      </c>
      <c r="AA22" s="99">
        <v>288560</v>
      </c>
      <c r="AB22" s="99">
        <v>302094</v>
      </c>
      <c r="AC22" s="99">
        <v>315305</v>
      </c>
    </row>
    <row r="23" spans="2:29" ht="15" x14ac:dyDescent="0.25">
      <c r="B23" s="94" t="s">
        <v>53</v>
      </c>
      <c r="C23" s="96">
        <v>287941.09999999998</v>
      </c>
      <c r="D23" s="96">
        <v>302361.40000000002</v>
      </c>
      <c r="E23" s="96">
        <v>310268.2</v>
      </c>
      <c r="F23" s="96">
        <v>313412.2</v>
      </c>
      <c r="G23" s="96">
        <v>315657.2</v>
      </c>
      <c r="H23" s="96">
        <v>320668.09999999998</v>
      </c>
      <c r="I23" s="96">
        <v>325228.90000000002</v>
      </c>
      <c r="J23" s="98">
        <v>332179</v>
      </c>
      <c r="K23" s="96">
        <v>342760.4</v>
      </c>
      <c r="L23" s="96">
        <v>348577.5</v>
      </c>
      <c r="M23" s="96">
        <v>331220.8</v>
      </c>
      <c r="N23" s="96">
        <v>341142.8</v>
      </c>
      <c r="O23" s="96">
        <v>352172.3</v>
      </c>
      <c r="P23" s="98">
        <v>352902</v>
      </c>
      <c r="Q23" s="96">
        <v>353327.9</v>
      </c>
      <c r="R23" s="96">
        <v>357239.3</v>
      </c>
      <c r="S23" s="96">
        <v>364315.4</v>
      </c>
      <c r="T23" s="96">
        <v>370116.7</v>
      </c>
      <c r="U23" s="96">
        <v>376105.1</v>
      </c>
      <c r="V23" s="96">
        <v>374852.8</v>
      </c>
      <c r="W23" s="96">
        <v>385352.9</v>
      </c>
      <c r="X23" s="96">
        <v>324101.3</v>
      </c>
      <c r="Y23" s="96">
        <v>350344.9</v>
      </c>
      <c r="Z23" s="96">
        <v>386817.7</v>
      </c>
      <c r="AA23" s="96">
        <v>387968.6</v>
      </c>
      <c r="AB23" s="96">
        <v>391580.5</v>
      </c>
      <c r="AC23" s="96">
        <v>389311.2</v>
      </c>
    </row>
    <row r="24" spans="2:29" ht="15" x14ac:dyDescent="0.25">
      <c r="B24" s="94" t="s">
        <v>172</v>
      </c>
      <c r="C24" s="99">
        <v>5244</v>
      </c>
      <c r="D24" s="97">
        <v>5380.4</v>
      </c>
      <c r="E24" s="97">
        <v>6030.9</v>
      </c>
      <c r="F24" s="97">
        <v>6743.7</v>
      </c>
      <c r="G24" s="97">
        <v>7600.1</v>
      </c>
      <c r="H24" s="99">
        <v>7714</v>
      </c>
      <c r="I24" s="97">
        <v>8236.5</v>
      </c>
      <c r="J24" s="99">
        <v>8719</v>
      </c>
      <c r="K24" s="97">
        <v>9360.1</v>
      </c>
      <c r="L24" s="97">
        <v>9606.7000000000007</v>
      </c>
      <c r="M24" s="97">
        <v>8614.1</v>
      </c>
      <c r="N24" s="97">
        <v>8645.7999999999993</v>
      </c>
      <c r="O24" s="97">
        <v>8760.4</v>
      </c>
      <c r="P24" s="97">
        <v>8543.7999999999993</v>
      </c>
      <c r="Q24" s="97">
        <v>8492.9</v>
      </c>
      <c r="R24" s="97">
        <v>8402.2999999999993</v>
      </c>
      <c r="S24" s="99">
        <v>8901</v>
      </c>
      <c r="T24" s="97">
        <v>9283.4</v>
      </c>
      <c r="U24" s="97">
        <v>9841.4</v>
      </c>
      <c r="V24" s="97">
        <v>10256.799999999999</v>
      </c>
      <c r="W24" s="97">
        <v>10449.4</v>
      </c>
      <c r="X24" s="97">
        <v>8630.9</v>
      </c>
      <c r="Y24" s="97">
        <v>10673.8</v>
      </c>
      <c r="Z24" s="97">
        <v>12367.3</v>
      </c>
      <c r="AA24" s="97">
        <v>12824.1</v>
      </c>
      <c r="AB24" s="97">
        <v>13582.9</v>
      </c>
      <c r="AC24" s="97">
        <v>13950.9</v>
      </c>
    </row>
    <row r="25" spans="2:29" ht="15" x14ac:dyDescent="0.25">
      <c r="B25" s="94" t="s">
        <v>173</v>
      </c>
      <c r="C25" s="96">
        <v>267021.5</v>
      </c>
      <c r="D25" s="96">
        <v>282075.2</v>
      </c>
      <c r="E25" s="98">
        <v>288280</v>
      </c>
      <c r="F25" s="96">
        <v>283609.09999999998</v>
      </c>
      <c r="G25" s="96">
        <v>283743.7</v>
      </c>
      <c r="H25" s="96">
        <v>290436.09999999998</v>
      </c>
      <c r="I25" s="96">
        <v>298933.8</v>
      </c>
      <c r="J25" s="98">
        <v>302703</v>
      </c>
      <c r="K25" s="96">
        <v>310126.5</v>
      </c>
      <c r="L25" s="98">
        <v>307298</v>
      </c>
      <c r="M25" s="96">
        <v>289533.09999999998</v>
      </c>
      <c r="N25" s="96">
        <v>298464.59999999998</v>
      </c>
      <c r="O25" s="96">
        <v>305621.90000000002</v>
      </c>
      <c r="P25" s="96">
        <v>300794.2</v>
      </c>
      <c r="Q25" s="96">
        <v>298088.90000000002</v>
      </c>
      <c r="R25" s="96">
        <v>304145.3</v>
      </c>
      <c r="S25" s="96">
        <v>310402.09999999998</v>
      </c>
      <c r="T25" s="98">
        <v>318280</v>
      </c>
      <c r="U25" s="96">
        <v>329194.8</v>
      </c>
      <c r="V25" s="96">
        <v>333116.09999999998</v>
      </c>
      <c r="W25" s="96">
        <v>342404.2</v>
      </c>
      <c r="X25" s="96">
        <v>284233.90000000002</v>
      </c>
      <c r="Y25" s="96">
        <v>326777.90000000002</v>
      </c>
      <c r="Z25" s="98">
        <v>354787</v>
      </c>
      <c r="AA25" s="98">
        <v>350674</v>
      </c>
      <c r="AB25" s="96">
        <v>349900.9</v>
      </c>
      <c r="AC25" s="96">
        <v>353529.3</v>
      </c>
    </row>
    <row r="26" spans="2:29" ht="15" x14ac:dyDescent="0.25">
      <c r="B26" s="94" t="s">
        <v>174</v>
      </c>
      <c r="C26" s="97">
        <v>2789.8</v>
      </c>
      <c r="D26" s="97">
        <v>3114.4</v>
      </c>
      <c r="E26" s="97">
        <v>3151.6</v>
      </c>
      <c r="F26" s="97">
        <v>3145.5</v>
      </c>
      <c r="G26" s="97">
        <v>3139.6</v>
      </c>
      <c r="H26" s="99">
        <v>3298</v>
      </c>
      <c r="I26" s="97">
        <v>3517.5</v>
      </c>
      <c r="J26" s="97">
        <v>3785.5</v>
      </c>
      <c r="K26" s="97">
        <v>4003.9</v>
      </c>
      <c r="L26" s="97">
        <v>4163.6000000000004</v>
      </c>
      <c r="M26" s="97">
        <v>4012.1</v>
      </c>
      <c r="N26" s="97">
        <v>4204.8999999999996</v>
      </c>
      <c r="O26" s="97">
        <v>4317.8</v>
      </c>
      <c r="P26" s="97">
        <v>4001.1</v>
      </c>
      <c r="Q26" s="97">
        <v>3692.6</v>
      </c>
      <c r="R26" s="97">
        <v>3709.9</v>
      </c>
      <c r="S26" s="97">
        <v>3841.9</v>
      </c>
      <c r="T26" s="97">
        <v>4099.6000000000004</v>
      </c>
      <c r="U26" s="97">
        <v>4427.3999999999996</v>
      </c>
      <c r="V26" s="99">
        <v>4826</v>
      </c>
      <c r="W26" s="99">
        <v>4993</v>
      </c>
      <c r="X26" s="97">
        <v>3716.9</v>
      </c>
      <c r="Y26" s="97">
        <v>4953.3999999999996</v>
      </c>
      <c r="Z26" s="97">
        <v>5484.1</v>
      </c>
      <c r="AA26" s="97">
        <v>5453.4</v>
      </c>
      <c r="AB26" s="97">
        <v>5665.1</v>
      </c>
      <c r="AC26" s="97">
        <v>6024.4</v>
      </c>
    </row>
    <row r="27" spans="2:29" ht="15" x14ac:dyDescent="0.25">
      <c r="B27" s="94" t="s">
        <v>175</v>
      </c>
      <c r="C27" s="96">
        <v>2786.4</v>
      </c>
      <c r="D27" s="96">
        <v>2847.9</v>
      </c>
      <c r="E27" s="96">
        <v>3125.3</v>
      </c>
      <c r="F27" s="96">
        <v>3452.3</v>
      </c>
      <c r="G27" s="96">
        <v>3917.9</v>
      </c>
      <c r="H27" s="96">
        <v>4411.6000000000004</v>
      </c>
      <c r="I27" s="96">
        <v>5232.8</v>
      </c>
      <c r="J27" s="96">
        <v>5903.4</v>
      </c>
      <c r="K27" s="98">
        <v>6457</v>
      </c>
      <c r="L27" s="96">
        <v>6313.2</v>
      </c>
      <c r="M27" s="96">
        <v>5166.3</v>
      </c>
      <c r="N27" s="96">
        <v>5022.6000000000004</v>
      </c>
      <c r="O27" s="98">
        <v>5091</v>
      </c>
      <c r="P27" s="96">
        <v>5520.4</v>
      </c>
      <c r="Q27" s="98">
        <v>5569</v>
      </c>
      <c r="R27" s="96">
        <v>5730.5</v>
      </c>
      <c r="S27" s="96">
        <v>6015.7</v>
      </c>
      <c r="T27" s="96">
        <v>6219.2</v>
      </c>
      <c r="U27" s="96">
        <v>6504.7</v>
      </c>
      <c r="V27" s="96">
        <v>6765.9</v>
      </c>
      <c r="W27" s="96">
        <v>6772.8</v>
      </c>
      <c r="X27" s="96">
        <v>6086.1</v>
      </c>
      <c r="Y27" s="96">
        <v>6933.1</v>
      </c>
      <c r="Z27" s="96">
        <v>7386.7</v>
      </c>
      <c r="AA27" s="96">
        <v>7281.5</v>
      </c>
      <c r="AB27" s="96">
        <v>7106.1</v>
      </c>
      <c r="AC27" s="96">
        <v>7184.4</v>
      </c>
    </row>
    <row r="28" spans="2:29" ht="15" x14ac:dyDescent="0.25">
      <c r="B28" s="94" t="s">
        <v>176</v>
      </c>
      <c r="C28" s="97">
        <v>4852.6000000000004</v>
      </c>
      <c r="D28" s="97">
        <v>5309.2</v>
      </c>
      <c r="E28" s="97">
        <v>5650.5</v>
      </c>
      <c r="F28" s="97">
        <v>6116.4</v>
      </c>
      <c r="G28" s="97">
        <v>6737.9</v>
      </c>
      <c r="H28" s="97">
        <v>7153.2</v>
      </c>
      <c r="I28" s="97">
        <v>7974.4</v>
      </c>
      <c r="J28" s="97">
        <v>8458.4</v>
      </c>
      <c r="K28" s="97">
        <v>9753.9</v>
      </c>
      <c r="L28" s="97">
        <v>10094.200000000001</v>
      </c>
      <c r="M28" s="97">
        <v>8381.9</v>
      </c>
      <c r="N28" s="97">
        <v>8498.2000000000007</v>
      </c>
      <c r="O28" s="97">
        <v>9142.5</v>
      </c>
      <c r="P28" s="97">
        <v>9818.9</v>
      </c>
      <c r="Q28" s="99">
        <v>10286</v>
      </c>
      <c r="R28" s="97">
        <v>10611.9</v>
      </c>
      <c r="S28" s="97">
        <v>10876.3</v>
      </c>
      <c r="T28" s="97">
        <v>11426.3</v>
      </c>
      <c r="U28" s="97">
        <v>12129.1</v>
      </c>
      <c r="V28" s="99">
        <v>13008</v>
      </c>
      <c r="W28" s="97">
        <v>13669.3</v>
      </c>
      <c r="X28" s="97">
        <v>13299.6</v>
      </c>
      <c r="Y28" s="97">
        <v>14123.2</v>
      </c>
      <c r="Z28" s="97">
        <v>13663.6</v>
      </c>
      <c r="AA28" s="97">
        <v>13483.5</v>
      </c>
      <c r="AB28" s="97">
        <v>13641.6</v>
      </c>
      <c r="AC28" s="99">
        <v>13987</v>
      </c>
    </row>
    <row r="29" spans="2:29" ht="15" x14ac:dyDescent="0.25">
      <c r="B29" s="94" t="s">
        <v>59</v>
      </c>
      <c r="C29" s="96">
        <v>6501.2</v>
      </c>
      <c r="D29" s="96">
        <v>6992.7</v>
      </c>
      <c r="E29" s="96">
        <v>7369.2</v>
      </c>
      <c r="F29" s="96">
        <v>7458.5</v>
      </c>
      <c r="G29" s="96">
        <v>7286.1</v>
      </c>
      <c r="H29" s="96">
        <v>7341.3</v>
      </c>
      <c r="I29" s="96">
        <v>7020.6</v>
      </c>
      <c r="J29" s="96">
        <v>7408.9</v>
      </c>
      <c r="K29" s="96">
        <v>7995.8</v>
      </c>
      <c r="L29" s="96">
        <v>8602.2999999999993</v>
      </c>
      <c r="M29" s="96">
        <v>8013.3</v>
      </c>
      <c r="N29" s="96">
        <v>9022.7999999999993</v>
      </c>
      <c r="O29" s="96">
        <v>9910.2999999999993</v>
      </c>
      <c r="P29" s="96">
        <v>9164.4</v>
      </c>
      <c r="Q29" s="96">
        <v>9223.4</v>
      </c>
      <c r="R29" s="96">
        <v>9292.7000000000007</v>
      </c>
      <c r="S29" s="98">
        <v>8985</v>
      </c>
      <c r="T29" s="96">
        <v>9536.7000000000007</v>
      </c>
      <c r="U29" s="96">
        <v>9971.4</v>
      </c>
      <c r="V29" s="96">
        <v>9630.2000000000007</v>
      </c>
      <c r="W29" s="96">
        <v>9583.7999999999993</v>
      </c>
      <c r="X29" s="96">
        <v>8676.4</v>
      </c>
      <c r="Y29" s="96">
        <v>9297.6</v>
      </c>
      <c r="Z29" s="96">
        <v>8718.4</v>
      </c>
      <c r="AA29" s="96">
        <v>8660.4</v>
      </c>
      <c r="AB29" s="96">
        <v>8179.3</v>
      </c>
      <c r="AC29" s="96">
        <v>8149.5</v>
      </c>
    </row>
    <row r="30" spans="2:29" ht="15" x14ac:dyDescent="0.25">
      <c r="B30" s="94" t="s">
        <v>177</v>
      </c>
      <c r="C30" s="97">
        <v>12584.3</v>
      </c>
      <c r="D30" s="97">
        <v>13393.4</v>
      </c>
      <c r="E30" s="97">
        <v>13709.5</v>
      </c>
      <c r="F30" s="97">
        <v>14681.3</v>
      </c>
      <c r="G30" s="97">
        <v>15076.8</v>
      </c>
      <c r="H30" s="97">
        <v>15711.6</v>
      </c>
      <c r="I30" s="97">
        <v>16792.099999999999</v>
      </c>
      <c r="J30" s="97">
        <v>17983.099999999999</v>
      </c>
      <c r="K30" s="97">
        <v>18140.5</v>
      </c>
      <c r="L30" s="97">
        <v>17854.3</v>
      </c>
      <c r="M30" s="97">
        <v>15435.8</v>
      </c>
      <c r="N30" s="97">
        <v>15385.4</v>
      </c>
      <c r="O30" s="97">
        <v>15610.3</v>
      </c>
      <c r="P30" s="97">
        <v>15729.4</v>
      </c>
      <c r="Q30" s="97">
        <v>16440.2</v>
      </c>
      <c r="R30" s="97">
        <v>17392.400000000001</v>
      </c>
      <c r="S30" s="97">
        <v>17771.7</v>
      </c>
      <c r="T30" s="97">
        <v>18385.599999999999</v>
      </c>
      <c r="U30" s="97">
        <v>19343.8</v>
      </c>
      <c r="V30" s="97">
        <v>21199.200000000001</v>
      </c>
      <c r="W30" s="99">
        <v>22303</v>
      </c>
      <c r="X30" s="97">
        <v>20895.5</v>
      </c>
      <c r="Y30" s="97">
        <v>23431.5</v>
      </c>
      <c r="Z30" s="97">
        <v>25102.799999999999</v>
      </c>
      <c r="AA30" s="97">
        <v>24288.1</v>
      </c>
      <c r="AB30" s="99">
        <v>24757</v>
      </c>
      <c r="AC30" s="97">
        <v>25219.3</v>
      </c>
    </row>
    <row r="31" spans="2:29" ht="15" x14ac:dyDescent="0.25">
      <c r="B31" s="94" t="s">
        <v>179</v>
      </c>
      <c r="C31" s="97">
        <v>103765.8</v>
      </c>
      <c r="D31" s="97">
        <v>111186.8</v>
      </c>
      <c r="E31" s="97">
        <v>112250.4</v>
      </c>
      <c r="F31" s="99">
        <v>110196</v>
      </c>
      <c r="G31" s="99">
        <v>111115</v>
      </c>
      <c r="H31" s="99">
        <v>115219</v>
      </c>
      <c r="I31" s="97">
        <v>118389.4</v>
      </c>
      <c r="J31" s="97">
        <v>123926.8</v>
      </c>
      <c r="K31" s="97">
        <v>129379.7</v>
      </c>
      <c r="L31" s="97">
        <v>129477.7</v>
      </c>
      <c r="M31" s="97">
        <v>120742.7</v>
      </c>
      <c r="N31" s="99">
        <v>125003</v>
      </c>
      <c r="O31" s="97">
        <v>130381.2</v>
      </c>
      <c r="P31" s="97">
        <v>130281.3</v>
      </c>
      <c r="Q31" s="97">
        <v>131710.70000000001</v>
      </c>
      <c r="R31" s="97">
        <v>135487.70000000001</v>
      </c>
      <c r="S31" s="97">
        <v>138976.4</v>
      </c>
      <c r="T31" s="97">
        <v>142133.29999999999</v>
      </c>
      <c r="U31" s="97">
        <v>146676.9</v>
      </c>
      <c r="V31" s="97">
        <v>151056.5</v>
      </c>
      <c r="W31" s="99">
        <v>156657</v>
      </c>
      <c r="X31" s="99">
        <v>142537</v>
      </c>
      <c r="Y31" s="97">
        <v>157110.20000000001</v>
      </c>
      <c r="Z31" s="97">
        <v>167136.79999999999</v>
      </c>
      <c r="AA31" s="97">
        <v>165674.29999999999</v>
      </c>
      <c r="AB31" s="97">
        <v>168833.1</v>
      </c>
      <c r="AC31" s="97">
        <v>172127.8</v>
      </c>
    </row>
    <row r="32" spans="2:29" ht="15" x14ac:dyDescent="0.25">
      <c r="B32" s="94" t="s">
        <v>180</v>
      </c>
      <c r="C32" s="98">
        <v>60563</v>
      </c>
      <c r="D32" s="96">
        <v>62859.3</v>
      </c>
      <c r="E32" s="98">
        <v>62879</v>
      </c>
      <c r="F32" s="98">
        <v>64360</v>
      </c>
      <c r="G32" s="96">
        <v>64692.2</v>
      </c>
      <c r="H32" s="96">
        <v>65496.9</v>
      </c>
      <c r="I32" s="96">
        <v>66085.899999999994</v>
      </c>
      <c r="J32" s="96">
        <v>67926.2</v>
      </c>
      <c r="K32" s="96">
        <v>69825.2</v>
      </c>
      <c r="L32" s="96">
        <v>69819.3</v>
      </c>
      <c r="M32" s="96">
        <v>68450.5</v>
      </c>
      <c r="N32" s="96">
        <v>69404.5</v>
      </c>
      <c r="O32" s="96">
        <v>71542.2</v>
      </c>
      <c r="P32" s="96">
        <v>70895.100000000006</v>
      </c>
      <c r="Q32" s="96">
        <v>69506.8</v>
      </c>
      <c r="R32" s="96">
        <v>70645.2</v>
      </c>
      <c r="S32" s="96">
        <v>72237.5</v>
      </c>
      <c r="T32" s="96">
        <v>72938.600000000006</v>
      </c>
      <c r="U32" s="96">
        <v>74104.7</v>
      </c>
      <c r="V32" s="96">
        <v>76446.7</v>
      </c>
      <c r="W32" s="96">
        <v>78146.899999999994</v>
      </c>
      <c r="X32" s="98">
        <v>68261</v>
      </c>
      <c r="Y32" s="96">
        <v>68678.5</v>
      </c>
      <c r="Z32" s="96">
        <v>79161.5</v>
      </c>
      <c r="AA32" s="96">
        <v>76057.8</v>
      </c>
      <c r="AB32" s="96">
        <v>74455.7</v>
      </c>
      <c r="AC32" s="96">
        <v>74532.2</v>
      </c>
    </row>
    <row r="33" spans="2:29" ht="15" x14ac:dyDescent="0.25">
      <c r="B33" s="94" t="s">
        <v>181</v>
      </c>
      <c r="C33" s="97">
        <v>61757.599999999999</v>
      </c>
      <c r="D33" s="97">
        <v>66261.100000000006</v>
      </c>
      <c r="E33" s="99">
        <v>66797</v>
      </c>
      <c r="F33" s="97">
        <v>68520.800000000003</v>
      </c>
      <c r="G33" s="97">
        <v>69031.7</v>
      </c>
      <c r="H33" s="97">
        <v>70934.7</v>
      </c>
      <c r="I33" s="97">
        <v>74032.2</v>
      </c>
      <c r="J33" s="99">
        <v>78321</v>
      </c>
      <c r="K33" s="97">
        <v>81621.899999999994</v>
      </c>
      <c r="L33" s="97">
        <v>84194.9</v>
      </c>
      <c r="M33" s="99">
        <v>86772</v>
      </c>
      <c r="N33" s="99">
        <v>87686</v>
      </c>
      <c r="O33" s="97">
        <v>88765.5</v>
      </c>
      <c r="P33" s="97">
        <v>92834.1</v>
      </c>
      <c r="Q33" s="97">
        <v>93081.3</v>
      </c>
      <c r="R33" s="97">
        <v>91283.6</v>
      </c>
      <c r="S33" s="97">
        <v>94698.9</v>
      </c>
      <c r="T33" s="99">
        <v>97955</v>
      </c>
      <c r="U33" s="97">
        <v>108026.8</v>
      </c>
      <c r="V33" s="97">
        <v>113564.3</v>
      </c>
      <c r="W33" s="97">
        <v>117137.5</v>
      </c>
      <c r="X33" s="99">
        <v>110266</v>
      </c>
      <c r="Y33" s="97">
        <v>123523.5</v>
      </c>
      <c r="Z33" s="97">
        <v>129266.7</v>
      </c>
      <c r="AA33" s="97">
        <v>129743.2</v>
      </c>
      <c r="AB33" s="97">
        <v>132597.1</v>
      </c>
      <c r="AC33" s="97">
        <v>138314.4</v>
      </c>
    </row>
    <row r="34" spans="2:29" ht="15" x14ac:dyDescent="0.25">
      <c r="B34" s="94" t="s">
        <v>65</v>
      </c>
      <c r="C34" s="96">
        <v>33475.9</v>
      </c>
      <c r="D34" s="96">
        <v>35616.400000000001</v>
      </c>
      <c r="E34" s="96">
        <v>36004.9</v>
      </c>
      <c r="F34" s="96">
        <v>36145.5</v>
      </c>
      <c r="G34" s="96">
        <v>35304.800000000003</v>
      </c>
      <c r="H34" s="98">
        <v>36486</v>
      </c>
      <c r="I34" s="96">
        <v>36661.1</v>
      </c>
      <c r="J34" s="96">
        <v>37761.5</v>
      </c>
      <c r="K34" s="96">
        <v>38771.800000000003</v>
      </c>
      <c r="L34" s="96">
        <v>38650.699999999997</v>
      </c>
      <c r="M34" s="96">
        <v>38038.6</v>
      </c>
      <c r="N34" s="96">
        <v>39150.300000000003</v>
      </c>
      <c r="O34" s="96">
        <v>38998.800000000003</v>
      </c>
      <c r="P34" s="96">
        <v>38526.800000000003</v>
      </c>
      <c r="Q34" s="96">
        <v>39112.9</v>
      </c>
      <c r="R34" s="96">
        <v>40025.1</v>
      </c>
      <c r="S34" s="96">
        <v>40819.9</v>
      </c>
      <c r="T34" s="96">
        <v>41775.199999999997</v>
      </c>
      <c r="U34" s="98">
        <v>43408</v>
      </c>
      <c r="V34" s="96">
        <v>44608.4</v>
      </c>
      <c r="W34" s="96">
        <v>46105.1</v>
      </c>
      <c r="X34" s="96">
        <v>36532.9</v>
      </c>
      <c r="Y34" s="96">
        <v>39545.699999999997</v>
      </c>
      <c r="Z34" s="96">
        <v>45535.3</v>
      </c>
      <c r="AA34" s="96">
        <v>47165.4</v>
      </c>
      <c r="AB34" s="96">
        <v>48208.2</v>
      </c>
      <c r="AC34" s="96">
        <v>49194.9</v>
      </c>
    </row>
    <row r="35" spans="2:29" ht="15" x14ac:dyDescent="0.25">
      <c r="B35" s="94" t="s">
        <v>182</v>
      </c>
      <c r="C35" s="99">
        <v>11194</v>
      </c>
      <c r="D35" s="97">
        <v>11577.1</v>
      </c>
      <c r="E35" s="97">
        <v>11565.8</v>
      </c>
      <c r="F35" s="97">
        <v>12092.4</v>
      </c>
      <c r="G35" s="97">
        <v>13443.3</v>
      </c>
      <c r="H35" s="97">
        <v>14955.5</v>
      </c>
      <c r="I35" s="99">
        <v>16967</v>
      </c>
      <c r="J35" s="97">
        <v>19216.599999999999</v>
      </c>
      <c r="K35" s="97">
        <v>21792.3</v>
      </c>
      <c r="L35" s="97">
        <v>23000.400000000001</v>
      </c>
      <c r="M35" s="97">
        <v>21568.400000000001</v>
      </c>
      <c r="N35" s="97">
        <v>19164.5</v>
      </c>
      <c r="O35" s="97">
        <v>19935.5</v>
      </c>
      <c r="P35" s="97">
        <v>32671.1</v>
      </c>
      <c r="Q35" s="97">
        <v>28357.200000000001</v>
      </c>
      <c r="R35" s="97">
        <v>28894.7</v>
      </c>
      <c r="S35" s="97">
        <v>31700.7</v>
      </c>
      <c r="T35" s="97">
        <v>35030.9</v>
      </c>
      <c r="U35" s="99">
        <v>37838</v>
      </c>
      <c r="V35" s="97">
        <v>40519.699999999997</v>
      </c>
      <c r="W35" s="99">
        <v>41566</v>
      </c>
      <c r="X35" s="97">
        <v>40063.199999999997</v>
      </c>
      <c r="Y35" s="97">
        <v>45445.2</v>
      </c>
      <c r="Z35" s="97">
        <v>48501.1</v>
      </c>
      <c r="AA35" s="97">
        <v>48754.2</v>
      </c>
      <c r="AB35" s="97">
        <v>49699.1</v>
      </c>
      <c r="AC35" s="97">
        <v>49557.2</v>
      </c>
    </row>
    <row r="36" spans="2:29" ht="15" x14ac:dyDescent="0.25">
      <c r="B36" s="94" t="s">
        <v>183</v>
      </c>
      <c r="C36" s="98">
        <v>4668</v>
      </c>
      <c r="D36" s="98">
        <v>4680</v>
      </c>
      <c r="E36" s="96">
        <v>5026.3999999999996</v>
      </c>
      <c r="F36" s="96">
        <v>5292.8</v>
      </c>
      <c r="G36" s="96">
        <v>5450.4</v>
      </c>
      <c r="H36" s="98">
        <v>5629</v>
      </c>
      <c r="I36" s="96">
        <v>5909.1</v>
      </c>
      <c r="J36" s="98">
        <v>6344</v>
      </c>
      <c r="K36" s="96">
        <v>6797.2</v>
      </c>
      <c r="L36" s="96">
        <v>7034.4</v>
      </c>
      <c r="M36" s="96">
        <v>6461.7</v>
      </c>
      <c r="N36" s="96">
        <v>6534.7</v>
      </c>
      <c r="O36" s="96">
        <v>6645.3</v>
      </c>
      <c r="P36" s="96">
        <v>6332.2</v>
      </c>
      <c r="Q36" s="96">
        <v>6355.1</v>
      </c>
      <c r="R36" s="96">
        <v>6573.7</v>
      </c>
      <c r="S36" s="96">
        <v>6943.1</v>
      </c>
      <c r="T36" s="96">
        <v>7338.3</v>
      </c>
      <c r="U36" s="96">
        <v>7948.4</v>
      </c>
      <c r="V36" s="96">
        <v>8349.9</v>
      </c>
      <c r="W36" s="96">
        <v>8651.9</v>
      </c>
      <c r="X36" s="96">
        <v>7954.9</v>
      </c>
      <c r="Y36" s="98">
        <v>8817</v>
      </c>
      <c r="Z36" s="98">
        <v>9039</v>
      </c>
      <c r="AA36" s="96">
        <v>8936.2999999999993</v>
      </c>
      <c r="AB36" s="96">
        <v>9029.2999999999993</v>
      </c>
      <c r="AC36" s="98">
        <v>9078</v>
      </c>
    </row>
    <row r="37" spans="2:29" ht="15" x14ac:dyDescent="0.25">
      <c r="B37" s="94" t="s">
        <v>184</v>
      </c>
      <c r="C37" s="97">
        <v>11008.9</v>
      </c>
      <c r="D37" s="97">
        <v>11042.1</v>
      </c>
      <c r="E37" s="97">
        <v>11500.8</v>
      </c>
      <c r="F37" s="97">
        <v>11056.2</v>
      </c>
      <c r="G37" s="99">
        <v>11884</v>
      </c>
      <c r="H37" s="97">
        <v>11685.7</v>
      </c>
      <c r="I37" s="97">
        <v>13297.9</v>
      </c>
      <c r="J37" s="97">
        <v>13149.2</v>
      </c>
      <c r="K37" s="97">
        <v>14271.3</v>
      </c>
      <c r="L37" s="97">
        <v>15780.7</v>
      </c>
      <c r="M37" s="97">
        <v>14277.9</v>
      </c>
      <c r="N37" s="99">
        <v>15555</v>
      </c>
      <c r="O37" s="97">
        <v>16212.2</v>
      </c>
      <c r="P37" s="97">
        <v>15630.6</v>
      </c>
      <c r="Q37" s="97">
        <v>14537.5</v>
      </c>
      <c r="R37" s="97">
        <v>15170.9</v>
      </c>
      <c r="S37" s="97">
        <v>15202.9</v>
      </c>
      <c r="T37" s="99">
        <v>14293</v>
      </c>
      <c r="U37" s="97">
        <v>14994.5</v>
      </c>
      <c r="V37" s="97">
        <v>14930.6</v>
      </c>
      <c r="W37" s="97">
        <v>16367.2</v>
      </c>
      <c r="X37" s="97">
        <v>16641.2</v>
      </c>
      <c r="Y37" s="97">
        <v>15898.3</v>
      </c>
      <c r="Z37" s="97">
        <v>17179.5</v>
      </c>
      <c r="AA37" s="97">
        <v>19212.7</v>
      </c>
      <c r="AB37" s="99">
        <v>19724</v>
      </c>
      <c r="AC37" s="97">
        <v>19854.2</v>
      </c>
    </row>
    <row r="38" spans="2:29" ht="15" x14ac:dyDescent="0.25">
      <c r="B38" s="94" t="s">
        <v>185</v>
      </c>
      <c r="C38" s="96">
        <v>24305.1</v>
      </c>
      <c r="D38" s="96">
        <v>25149.3</v>
      </c>
      <c r="E38" s="96">
        <v>26519.7</v>
      </c>
      <c r="F38" s="96">
        <v>26609.599999999999</v>
      </c>
      <c r="G38" s="98">
        <v>26862</v>
      </c>
      <c r="H38" s="96">
        <v>28161.7</v>
      </c>
      <c r="I38" s="96">
        <v>28969.599999999999</v>
      </c>
      <c r="J38" s="96">
        <v>28731.3</v>
      </c>
      <c r="K38" s="96">
        <v>31223.599999999999</v>
      </c>
      <c r="L38" s="96">
        <v>32858.5</v>
      </c>
      <c r="M38" s="96">
        <v>29077.599999999999</v>
      </c>
      <c r="N38" s="96">
        <v>30019.8</v>
      </c>
      <c r="O38" s="96">
        <v>31108.5</v>
      </c>
      <c r="P38" s="96">
        <v>31786.1</v>
      </c>
      <c r="Q38" s="96">
        <v>30594.400000000001</v>
      </c>
      <c r="R38" s="98">
        <v>29831</v>
      </c>
      <c r="S38" s="96">
        <v>29038.3</v>
      </c>
      <c r="T38" s="96">
        <v>29898.7</v>
      </c>
      <c r="U38" s="96">
        <v>31116.5</v>
      </c>
      <c r="V38" s="96">
        <v>31083.200000000001</v>
      </c>
      <c r="W38" s="96">
        <v>31426.6</v>
      </c>
      <c r="X38" s="98">
        <v>28806</v>
      </c>
      <c r="Y38" s="96">
        <v>29441.200000000001</v>
      </c>
      <c r="Z38" s="96">
        <v>29972.400000000001</v>
      </c>
      <c r="AA38" s="96">
        <v>28410.1</v>
      </c>
      <c r="AB38" s="96">
        <v>28031.4</v>
      </c>
      <c r="AC38" s="96">
        <v>27625.5</v>
      </c>
    </row>
    <row r="39" spans="2:29" ht="15" x14ac:dyDescent="0.25">
      <c r="B39" s="94" t="s">
        <v>186</v>
      </c>
      <c r="C39" s="97">
        <v>44994.6</v>
      </c>
      <c r="D39" s="97">
        <v>47492.7</v>
      </c>
      <c r="E39" s="97">
        <v>48215.6</v>
      </c>
      <c r="F39" s="99">
        <v>49744</v>
      </c>
      <c r="G39" s="97">
        <v>51938.7</v>
      </c>
      <c r="H39" s="97">
        <v>54715.6</v>
      </c>
      <c r="I39" s="97">
        <v>56799.8</v>
      </c>
      <c r="J39" s="97">
        <v>58370.2</v>
      </c>
      <c r="K39" s="97">
        <v>60377.2</v>
      </c>
      <c r="L39" s="97">
        <v>59941.4</v>
      </c>
      <c r="M39" s="97">
        <v>58061.5</v>
      </c>
      <c r="N39" s="97">
        <v>60537.3</v>
      </c>
      <c r="O39" s="97">
        <v>63683.1</v>
      </c>
      <c r="P39" s="97">
        <v>63471.1</v>
      </c>
      <c r="Q39" s="97">
        <v>66854.899999999994</v>
      </c>
      <c r="R39" s="97">
        <v>69864.399999999994</v>
      </c>
      <c r="S39" s="97">
        <v>71261.7</v>
      </c>
      <c r="T39" s="97">
        <v>73426.100000000006</v>
      </c>
      <c r="U39" s="99">
        <v>76035</v>
      </c>
      <c r="V39" s="97">
        <v>75423.100000000006</v>
      </c>
      <c r="W39" s="97">
        <v>78346.600000000006</v>
      </c>
      <c r="X39" s="97">
        <v>72721.7</v>
      </c>
      <c r="Y39" s="97">
        <v>77556.2</v>
      </c>
      <c r="Z39" s="97">
        <v>74533.899999999994</v>
      </c>
      <c r="AA39" s="97">
        <v>75768.899999999994</v>
      </c>
      <c r="AB39" s="97">
        <v>75682.399999999994</v>
      </c>
      <c r="AC39" s="97">
        <v>76953.3</v>
      </c>
    </row>
    <row r="40" spans="2:29" ht="15" x14ac:dyDescent="0.25">
      <c r="B40" s="94" t="s">
        <v>187</v>
      </c>
      <c r="C40" s="96">
        <v>1894.1</v>
      </c>
      <c r="D40" s="96">
        <v>2012.1</v>
      </c>
      <c r="E40" s="96">
        <v>2008.6</v>
      </c>
      <c r="F40" s="96">
        <v>1969.5</v>
      </c>
      <c r="G40" s="96">
        <v>2029.4</v>
      </c>
      <c r="H40" s="96">
        <v>2205.5</v>
      </c>
      <c r="I40" s="96">
        <v>2399.5</v>
      </c>
      <c r="J40" s="96">
        <v>2375.5</v>
      </c>
      <c r="K40" s="96">
        <v>2655.9</v>
      </c>
      <c r="L40" s="96">
        <v>2601.8000000000002</v>
      </c>
      <c r="M40" s="96">
        <v>2324.5</v>
      </c>
      <c r="N40" s="96">
        <v>2299.3000000000002</v>
      </c>
      <c r="O40" s="96">
        <v>2400.8000000000002</v>
      </c>
      <c r="P40" s="96">
        <v>2450.6</v>
      </c>
      <c r="Q40" s="96">
        <v>2662.8</v>
      </c>
      <c r="R40" s="96">
        <v>2776.8</v>
      </c>
      <c r="S40" s="96">
        <v>3061.8</v>
      </c>
      <c r="T40" s="96">
        <v>3475.2</v>
      </c>
      <c r="U40" s="96">
        <v>3711.9</v>
      </c>
      <c r="V40" s="98">
        <v>3729</v>
      </c>
      <c r="W40" s="96">
        <v>3642.2</v>
      </c>
      <c r="X40" s="96">
        <v>2627.4</v>
      </c>
      <c r="Y40" s="96">
        <v>3104.5</v>
      </c>
      <c r="Z40" s="96">
        <v>3865.7</v>
      </c>
      <c r="AA40" s="96">
        <v>4266.3</v>
      </c>
      <c r="AB40" s="96">
        <v>4126.7</v>
      </c>
      <c r="AC40" s="96">
        <v>4230.8</v>
      </c>
    </row>
    <row r="41" spans="2:29" ht="15" x14ac:dyDescent="0.25">
      <c r="B41" s="94" t="s">
        <v>188</v>
      </c>
      <c r="C41" s="97">
        <v>30095.5</v>
      </c>
      <c r="D41" s="97">
        <v>31121.8</v>
      </c>
      <c r="E41" s="97">
        <v>31254.7</v>
      </c>
      <c r="F41" s="97">
        <v>31526.6</v>
      </c>
      <c r="G41" s="97">
        <v>31908.9</v>
      </c>
      <c r="H41" s="97">
        <v>33342.400000000001</v>
      </c>
      <c r="I41" s="97">
        <v>34226.5</v>
      </c>
      <c r="J41" s="97">
        <v>36487.300000000003</v>
      </c>
      <c r="K41" s="99">
        <v>37968</v>
      </c>
      <c r="L41" s="97">
        <v>37502.199999999997</v>
      </c>
      <c r="M41" s="99">
        <v>36278</v>
      </c>
      <c r="N41" s="97">
        <v>37592.199999999997</v>
      </c>
      <c r="O41" s="97">
        <v>38800.199999999997</v>
      </c>
      <c r="P41" s="97">
        <v>40030.5</v>
      </c>
      <c r="Q41" s="97">
        <v>41204.6</v>
      </c>
      <c r="R41" s="97">
        <v>42365.599999999999</v>
      </c>
      <c r="S41" s="99">
        <v>43307</v>
      </c>
      <c r="T41" s="97">
        <v>43655.4</v>
      </c>
      <c r="U41" s="97">
        <v>44217.5</v>
      </c>
      <c r="V41" s="97">
        <v>45195.8</v>
      </c>
      <c r="W41" s="97">
        <v>45950.8</v>
      </c>
      <c r="X41" s="99">
        <v>38931</v>
      </c>
      <c r="Y41" s="99">
        <v>41767</v>
      </c>
      <c r="Z41" s="97">
        <v>48428.4</v>
      </c>
      <c r="AA41" s="97">
        <v>46839.7</v>
      </c>
      <c r="AB41" s="97">
        <v>47678.1</v>
      </c>
      <c r="AC41" s="99">
        <v>49237</v>
      </c>
    </row>
    <row r="42" spans="2:29" ht="15" x14ac:dyDescent="0.25">
      <c r="B42" s="94" t="s">
        <v>189</v>
      </c>
      <c r="C42" s="96">
        <v>90552.6</v>
      </c>
      <c r="D42" s="98">
        <v>93980</v>
      </c>
      <c r="E42" s="96">
        <v>96175.7</v>
      </c>
      <c r="F42" s="96">
        <v>97965.5</v>
      </c>
      <c r="G42" s="96">
        <v>99038.9</v>
      </c>
      <c r="H42" s="96">
        <v>102916.8</v>
      </c>
      <c r="I42" s="96">
        <v>105486.7</v>
      </c>
      <c r="J42" s="96">
        <v>110819.3</v>
      </c>
      <c r="K42" s="96">
        <v>116526.7</v>
      </c>
      <c r="L42" s="96">
        <v>120733.2</v>
      </c>
      <c r="M42" s="96">
        <v>123550.9</v>
      </c>
      <c r="N42" s="96">
        <v>127987.7</v>
      </c>
      <c r="O42" s="96">
        <v>123818.9</v>
      </c>
      <c r="P42" s="96">
        <v>126691.3</v>
      </c>
      <c r="Q42" s="96">
        <v>127177.1</v>
      </c>
      <c r="R42" s="96">
        <v>131744.5</v>
      </c>
      <c r="S42" s="96">
        <v>138801.5</v>
      </c>
      <c r="T42" s="96">
        <v>139781.20000000001</v>
      </c>
      <c r="U42" s="96">
        <v>138758.20000000001</v>
      </c>
      <c r="V42" s="96">
        <v>138733.79999999999</v>
      </c>
      <c r="W42" s="96">
        <v>136568.20000000001</v>
      </c>
      <c r="X42" s="96">
        <v>128410.6</v>
      </c>
      <c r="Y42" s="96">
        <v>121756.7</v>
      </c>
      <c r="Z42" s="96">
        <v>121200.5</v>
      </c>
      <c r="AA42" s="96">
        <v>126475.1</v>
      </c>
      <c r="AB42" s="96">
        <v>125909.7</v>
      </c>
      <c r="AC42" s="98">
        <v>131794</v>
      </c>
    </row>
    <row r="46" spans="2:29" ht="15" x14ac:dyDescent="0.25">
      <c r="B46" s="24" t="s">
        <v>134</v>
      </c>
      <c r="E46">
        <v>1</v>
      </c>
    </row>
    <row r="47" spans="2:29" ht="15" x14ac:dyDescent="0.25">
      <c r="B47" s="24" t="s">
        <v>127</v>
      </c>
    </row>
    <row r="48" spans="2:29" ht="11.45" customHeight="1" x14ac:dyDescent="0.25">
      <c r="B48" s="24" t="s">
        <v>128</v>
      </c>
    </row>
    <row r="49" spans="2:29" ht="11.45" customHeight="1" x14ac:dyDescent="0.25">
      <c r="B49" s="24" t="s">
        <v>143</v>
      </c>
    </row>
    <row r="50" spans="2:29" ht="11.45" customHeight="1" x14ac:dyDescent="0.25">
      <c r="B50" s="23" t="s">
        <v>12</v>
      </c>
    </row>
    <row r="51" spans="2:29" ht="11.45" customHeight="1" x14ac:dyDescent="0.25">
      <c r="B51" s="23" t="s">
        <v>13</v>
      </c>
    </row>
    <row r="52" spans="2:29" ht="11.45" customHeight="1" x14ac:dyDescent="0.25">
      <c r="B52" s="23" t="s">
        <v>14</v>
      </c>
      <c r="G52" s="3" t="s">
        <v>24</v>
      </c>
    </row>
    <row r="53" spans="2:29" ht="11.45" customHeight="1" x14ac:dyDescent="0.25">
      <c r="B53" s="23" t="s">
        <v>15</v>
      </c>
    </row>
    <row r="54" spans="2:29" ht="11.45" customHeight="1" x14ac:dyDescent="0.25">
      <c r="B54" s="23" t="s">
        <v>145</v>
      </c>
    </row>
    <row r="55" spans="2:29" ht="11.45" customHeight="1" x14ac:dyDescent="0.25">
      <c r="B55" s="143" t="s">
        <v>129</v>
      </c>
      <c r="C55" s="142" t="s">
        <v>101</v>
      </c>
      <c r="D55" s="142" t="s">
        <v>102</v>
      </c>
      <c r="E55" s="142" t="s">
        <v>103</v>
      </c>
      <c r="F55" s="142" t="s">
        <v>104</v>
      </c>
      <c r="G55" s="142" t="s">
        <v>105</v>
      </c>
      <c r="H55" s="142" t="s">
        <v>106</v>
      </c>
      <c r="I55" s="142" t="s">
        <v>107</v>
      </c>
      <c r="J55" s="142" t="s">
        <v>108</v>
      </c>
      <c r="K55" s="142" t="s">
        <v>109</v>
      </c>
      <c r="L55" s="142" t="s">
        <v>110</v>
      </c>
      <c r="M55" s="142" t="s">
        <v>111</v>
      </c>
      <c r="N55" s="142" t="s">
        <v>112</v>
      </c>
      <c r="O55" s="142" t="s">
        <v>113</v>
      </c>
      <c r="P55" s="142" t="s">
        <v>114</v>
      </c>
      <c r="Q55" s="142" t="s">
        <v>115</v>
      </c>
      <c r="R55" s="142" t="s">
        <v>116</v>
      </c>
      <c r="S55" s="142" t="s">
        <v>117</v>
      </c>
      <c r="T55" s="142" t="s">
        <v>118</v>
      </c>
      <c r="U55" s="142" t="s">
        <v>119</v>
      </c>
      <c r="V55" s="142" t="s">
        <v>120</v>
      </c>
      <c r="W55" s="142" t="s">
        <v>121</v>
      </c>
      <c r="X55" s="142" t="s">
        <v>122</v>
      </c>
      <c r="Y55" s="142" t="s">
        <v>123</v>
      </c>
      <c r="Z55" s="142" t="s">
        <v>124</v>
      </c>
      <c r="AA55" s="142" t="s">
        <v>125</v>
      </c>
      <c r="AB55" s="142" t="s">
        <v>196</v>
      </c>
      <c r="AC55" s="142" t="s">
        <v>200</v>
      </c>
    </row>
    <row r="56" spans="2:29" ht="11.45" customHeight="1" x14ac:dyDescent="0.25">
      <c r="B56" s="144" t="s">
        <v>130</v>
      </c>
      <c r="C56" s="146" t="s">
        <v>131</v>
      </c>
      <c r="D56" s="146" t="s">
        <v>131</v>
      </c>
      <c r="E56" s="146" t="s">
        <v>131</v>
      </c>
      <c r="F56" s="146" t="s">
        <v>131</v>
      </c>
      <c r="G56" s="146" t="s">
        <v>131</v>
      </c>
      <c r="H56" s="146" t="s">
        <v>131</v>
      </c>
      <c r="I56" s="146" t="s">
        <v>131</v>
      </c>
      <c r="J56" s="146" t="s">
        <v>131</v>
      </c>
      <c r="K56" s="146" t="s">
        <v>131</v>
      </c>
      <c r="L56" s="146" t="s">
        <v>131</v>
      </c>
      <c r="M56" s="146" t="s">
        <v>131</v>
      </c>
      <c r="N56" s="146" t="s">
        <v>131</v>
      </c>
      <c r="O56" s="146" t="s">
        <v>131</v>
      </c>
      <c r="P56" s="146" t="s">
        <v>131</v>
      </c>
      <c r="Q56" s="146" t="s">
        <v>131</v>
      </c>
      <c r="R56" s="146" t="s">
        <v>131</v>
      </c>
      <c r="S56" s="146" t="s">
        <v>131</v>
      </c>
      <c r="T56" s="146" t="s">
        <v>131</v>
      </c>
      <c r="U56" s="146" t="s">
        <v>131</v>
      </c>
      <c r="V56" s="146" t="s">
        <v>131</v>
      </c>
      <c r="W56" s="146" t="s">
        <v>131</v>
      </c>
      <c r="X56" s="146" t="s">
        <v>131</v>
      </c>
      <c r="Y56" s="146" t="s">
        <v>131</v>
      </c>
      <c r="Z56" s="146" t="s">
        <v>131</v>
      </c>
      <c r="AA56" s="146" t="s">
        <v>131</v>
      </c>
      <c r="AB56" s="146" t="s">
        <v>131</v>
      </c>
      <c r="AC56" s="146" t="s">
        <v>131</v>
      </c>
    </row>
    <row r="57" spans="2:29" ht="11.45" customHeight="1" x14ac:dyDescent="0.25">
      <c r="B57" s="145" t="s">
        <v>42</v>
      </c>
      <c r="C57" s="148">
        <v>76226554</v>
      </c>
      <c r="D57" s="148">
        <v>77525028</v>
      </c>
      <c r="E57" s="148">
        <v>77688262</v>
      </c>
      <c r="F57" s="148">
        <v>77949452</v>
      </c>
      <c r="G57" s="148">
        <v>78019116</v>
      </c>
      <c r="H57" s="148">
        <v>79137243</v>
      </c>
      <c r="I57" s="148">
        <v>79576423</v>
      </c>
      <c r="J57" s="148">
        <v>81203439</v>
      </c>
      <c r="K57" s="148">
        <v>83613267</v>
      </c>
      <c r="L57" s="148">
        <v>84795097</v>
      </c>
      <c r="M57" s="148">
        <v>82391578</v>
      </c>
      <c r="N57" s="148">
        <v>81792188</v>
      </c>
      <c r="O57" s="148">
        <v>81711685</v>
      </c>
      <c r="P57" s="148">
        <v>80729772</v>
      </c>
      <c r="Q57" s="148">
        <v>79653341</v>
      </c>
      <c r="R57" s="148">
        <v>80303437</v>
      </c>
      <c r="S57" s="148">
        <v>81141516</v>
      </c>
      <c r="T57" s="148">
        <v>82825999</v>
      </c>
      <c r="U57" s="148">
        <v>83716224</v>
      </c>
      <c r="V57" s="148">
        <v>84941277</v>
      </c>
      <c r="W57" s="148">
        <v>86036386</v>
      </c>
      <c r="X57" s="148">
        <v>75182224</v>
      </c>
      <c r="Y57" s="148">
        <v>80257574</v>
      </c>
      <c r="Z57" s="148">
        <v>85237420</v>
      </c>
      <c r="AA57" s="148">
        <v>86476951</v>
      </c>
      <c r="AB57" s="148">
        <v>87335424</v>
      </c>
      <c r="AC57" s="148">
        <v>87353085</v>
      </c>
    </row>
    <row r="58" spans="2:29" ht="11.45" customHeight="1" x14ac:dyDescent="0.25">
      <c r="B58" s="145" t="s">
        <v>202</v>
      </c>
      <c r="C58" s="147">
        <v>60098899</v>
      </c>
      <c r="D58" s="147">
        <v>60980134</v>
      </c>
      <c r="E58" s="147">
        <v>61670154</v>
      </c>
      <c r="F58" s="147">
        <v>62068389</v>
      </c>
      <c r="G58" s="147">
        <v>62216465</v>
      </c>
      <c r="H58" s="147">
        <v>63141888</v>
      </c>
      <c r="I58" s="147">
        <v>63447530</v>
      </c>
      <c r="J58" s="147">
        <v>64596481</v>
      </c>
      <c r="K58" s="147">
        <v>66262861</v>
      </c>
      <c r="L58" s="147">
        <v>67034294</v>
      </c>
      <c r="M58" s="147">
        <v>64978844</v>
      </c>
      <c r="N58" s="147">
        <v>64626754</v>
      </c>
      <c r="O58" s="147">
        <v>64497323</v>
      </c>
      <c r="P58" s="147">
        <v>63612395</v>
      </c>
      <c r="Q58" s="147">
        <v>62638756</v>
      </c>
      <c r="R58" s="147">
        <v>63012560</v>
      </c>
      <c r="S58" s="147">
        <v>63523745</v>
      </c>
      <c r="T58" s="147">
        <v>64746690</v>
      </c>
      <c r="U58" s="147">
        <v>65523544</v>
      </c>
      <c r="V58" s="147">
        <v>66673035</v>
      </c>
      <c r="W58" s="147">
        <v>67429612</v>
      </c>
      <c r="X58" s="147">
        <v>57539918</v>
      </c>
      <c r="Y58" s="147">
        <v>61604261</v>
      </c>
      <c r="Z58" s="147">
        <v>66199055</v>
      </c>
      <c r="AA58" s="147">
        <v>67575063</v>
      </c>
      <c r="AB58" s="147">
        <v>68280960</v>
      </c>
      <c r="AC58" s="147">
        <v>68399203</v>
      </c>
    </row>
    <row r="59" spans="2:29" ht="11.45" customHeight="1" x14ac:dyDescent="0.25">
      <c r="B59" s="145" t="s">
        <v>44</v>
      </c>
      <c r="C59" s="148">
        <v>1572695</v>
      </c>
      <c r="D59" s="148">
        <v>1595358</v>
      </c>
      <c r="E59" s="148">
        <v>1593633</v>
      </c>
      <c r="F59" s="148">
        <v>1630266</v>
      </c>
      <c r="G59" s="148">
        <v>1630508</v>
      </c>
      <c r="H59" s="148">
        <v>1607212</v>
      </c>
      <c r="I59" s="148">
        <v>1591783</v>
      </c>
      <c r="J59" s="148">
        <v>1598073</v>
      </c>
      <c r="K59" s="148">
        <v>1614001</v>
      </c>
      <c r="L59" s="148">
        <v>1617874</v>
      </c>
      <c r="M59" s="148">
        <v>1557115</v>
      </c>
      <c r="N59" s="148">
        <v>1530916</v>
      </c>
      <c r="O59" s="148">
        <v>1537991</v>
      </c>
      <c r="P59" s="148">
        <v>1527222</v>
      </c>
      <c r="Q59" s="148">
        <v>1499092</v>
      </c>
      <c r="R59" s="148">
        <v>1480024</v>
      </c>
      <c r="S59" s="148">
        <v>1488480</v>
      </c>
      <c r="T59" s="148">
        <v>1507670</v>
      </c>
      <c r="U59" s="148">
        <v>1515614</v>
      </c>
      <c r="V59" s="148">
        <v>1530797</v>
      </c>
      <c r="W59" s="148">
        <v>1551976</v>
      </c>
      <c r="X59" s="148">
        <v>1342729</v>
      </c>
      <c r="Y59" s="148">
        <v>1472397</v>
      </c>
      <c r="Z59" s="148">
        <v>1590459</v>
      </c>
      <c r="AA59" s="148">
        <v>1597255</v>
      </c>
      <c r="AB59" s="148">
        <v>1581023</v>
      </c>
      <c r="AC59" s="148" t="s">
        <v>132</v>
      </c>
    </row>
    <row r="60" spans="2:29" ht="11.45" customHeight="1" x14ac:dyDescent="0.25">
      <c r="B60" s="145" t="s">
        <v>45</v>
      </c>
      <c r="C60" s="147">
        <v>1208828</v>
      </c>
      <c r="D60" s="147">
        <v>1175126</v>
      </c>
      <c r="E60" s="147">
        <v>1226037</v>
      </c>
      <c r="F60" s="147">
        <v>1235177</v>
      </c>
      <c r="G60" s="147">
        <v>1239663</v>
      </c>
      <c r="H60" s="147">
        <v>1326777</v>
      </c>
      <c r="I60" s="147">
        <v>1379766</v>
      </c>
      <c r="J60" s="147">
        <v>1428123</v>
      </c>
      <c r="K60" s="147">
        <v>1487953</v>
      </c>
      <c r="L60" s="147">
        <v>1571228</v>
      </c>
      <c r="M60" s="147">
        <v>1563393</v>
      </c>
      <c r="N60" s="147">
        <v>1555530</v>
      </c>
      <c r="O60" s="147">
        <v>1523651</v>
      </c>
      <c r="P60" s="147">
        <v>1475952</v>
      </c>
      <c r="Q60" s="147">
        <v>1463522</v>
      </c>
      <c r="R60" s="147">
        <v>1472013</v>
      </c>
      <c r="S60" s="147">
        <v>1478492</v>
      </c>
      <c r="T60" s="147">
        <v>1511154</v>
      </c>
      <c r="U60" s="147">
        <v>1518547</v>
      </c>
      <c r="V60" s="147">
        <v>1538008</v>
      </c>
      <c r="W60" s="147">
        <v>1520039</v>
      </c>
      <c r="X60" s="147">
        <v>1380850</v>
      </c>
      <c r="Y60" s="147">
        <v>1414159</v>
      </c>
      <c r="Z60" s="147">
        <v>1462415</v>
      </c>
      <c r="AA60" s="147">
        <v>1538627</v>
      </c>
      <c r="AB60" s="147">
        <v>1527735</v>
      </c>
      <c r="AC60" s="147">
        <v>1576628</v>
      </c>
    </row>
    <row r="61" spans="2:29" ht="11.45" customHeight="1" x14ac:dyDescent="0.25">
      <c r="B61" s="145" t="s">
        <v>46</v>
      </c>
      <c r="C61" s="148">
        <v>2281037</v>
      </c>
      <c r="D61" s="148">
        <v>2281977</v>
      </c>
      <c r="E61" s="148">
        <v>2209191</v>
      </c>
      <c r="F61" s="148">
        <v>2209464</v>
      </c>
      <c r="G61" s="148">
        <v>2190266</v>
      </c>
      <c r="H61" s="148">
        <v>2169481</v>
      </c>
      <c r="I61" s="148">
        <v>2180207</v>
      </c>
      <c r="J61" s="148">
        <v>2210359</v>
      </c>
      <c r="K61" s="148">
        <v>2198891</v>
      </c>
      <c r="L61" s="148">
        <v>2301860</v>
      </c>
      <c r="M61" s="148">
        <v>2300071</v>
      </c>
      <c r="N61" s="148">
        <v>2295898</v>
      </c>
      <c r="O61" s="148">
        <v>2295807</v>
      </c>
      <c r="P61" s="148">
        <v>2246700</v>
      </c>
      <c r="Q61" s="148">
        <v>2229096</v>
      </c>
      <c r="R61" s="148">
        <v>2233470</v>
      </c>
      <c r="S61" s="148">
        <v>2233683</v>
      </c>
      <c r="T61" s="148">
        <v>2265507</v>
      </c>
      <c r="U61" s="148">
        <v>2262020</v>
      </c>
      <c r="V61" s="148">
        <v>2289217</v>
      </c>
      <c r="W61" s="148">
        <v>2266887</v>
      </c>
      <c r="X61" s="148">
        <v>2023566</v>
      </c>
      <c r="Y61" s="148">
        <v>2082238</v>
      </c>
      <c r="Z61" s="148">
        <v>2214262</v>
      </c>
      <c r="AA61" s="148">
        <v>2261957</v>
      </c>
      <c r="AB61" s="148">
        <v>2329055</v>
      </c>
      <c r="AC61" s="148">
        <v>2368462</v>
      </c>
    </row>
    <row r="62" spans="2:29" ht="11.45" customHeight="1" x14ac:dyDescent="0.25">
      <c r="B62" s="145" t="s">
        <v>47</v>
      </c>
      <c r="C62" s="147">
        <v>941876</v>
      </c>
      <c r="D62" s="147">
        <v>962196</v>
      </c>
      <c r="E62" s="147">
        <v>962861</v>
      </c>
      <c r="F62" s="147">
        <v>952759</v>
      </c>
      <c r="G62" s="147">
        <v>952641</v>
      </c>
      <c r="H62" s="147">
        <v>947524</v>
      </c>
      <c r="I62" s="147">
        <v>948832</v>
      </c>
      <c r="J62" s="147">
        <v>975215</v>
      </c>
      <c r="K62" s="147">
        <v>989554</v>
      </c>
      <c r="L62" s="147">
        <v>1016585</v>
      </c>
      <c r="M62" s="147">
        <v>945760</v>
      </c>
      <c r="N62" s="147">
        <v>924279</v>
      </c>
      <c r="O62" s="147">
        <v>950215</v>
      </c>
      <c r="P62" s="147">
        <v>929953</v>
      </c>
      <c r="Q62" s="147">
        <v>934980</v>
      </c>
      <c r="R62" s="147">
        <v>936456</v>
      </c>
      <c r="S62" s="147">
        <v>945870</v>
      </c>
      <c r="T62" s="147">
        <v>983361</v>
      </c>
      <c r="U62" s="147">
        <v>992070</v>
      </c>
      <c r="V62" s="147">
        <v>991764</v>
      </c>
      <c r="W62" s="147">
        <v>1005489</v>
      </c>
      <c r="X62" s="147">
        <v>924269</v>
      </c>
      <c r="Y62" s="147">
        <v>990923</v>
      </c>
      <c r="Z62" s="147">
        <v>1065646</v>
      </c>
      <c r="AA62" s="147">
        <v>1057216</v>
      </c>
      <c r="AB62" s="147">
        <v>1050087</v>
      </c>
      <c r="AC62" s="147">
        <v>1050466</v>
      </c>
    </row>
    <row r="63" spans="2:29" ht="11.45" customHeight="1" x14ac:dyDescent="0.25">
      <c r="B63" s="145" t="s">
        <v>48</v>
      </c>
      <c r="C63" s="148">
        <v>13830794</v>
      </c>
      <c r="D63" s="148">
        <v>13869127</v>
      </c>
      <c r="E63" s="148">
        <v>13756627</v>
      </c>
      <c r="F63" s="148">
        <v>13574778</v>
      </c>
      <c r="G63" s="148">
        <v>13272853</v>
      </c>
      <c r="H63" s="148">
        <v>13331683</v>
      </c>
      <c r="I63" s="148">
        <v>13159889</v>
      </c>
      <c r="J63" s="148">
        <v>13312288</v>
      </c>
      <c r="K63" s="148">
        <v>13498081</v>
      </c>
      <c r="L63" s="148">
        <v>13569368</v>
      </c>
      <c r="M63" s="148">
        <v>13319508</v>
      </c>
      <c r="N63" s="148">
        <v>13332376</v>
      </c>
      <c r="O63" s="148">
        <v>13456896</v>
      </c>
      <c r="P63" s="148">
        <v>13370933</v>
      </c>
      <c r="Q63" s="148">
        <v>13272369</v>
      </c>
      <c r="R63" s="148">
        <v>13342627</v>
      </c>
      <c r="S63" s="148">
        <v>13414149</v>
      </c>
      <c r="T63" s="148">
        <v>13499466</v>
      </c>
      <c r="U63" s="148">
        <v>13545749</v>
      </c>
      <c r="V63" s="148">
        <v>13704981</v>
      </c>
      <c r="W63" s="148">
        <v>13731150</v>
      </c>
      <c r="X63" s="148">
        <v>12645919</v>
      </c>
      <c r="Y63" s="148">
        <v>12678508</v>
      </c>
      <c r="Z63" s="148">
        <v>13240511</v>
      </c>
      <c r="AA63" s="148">
        <v>13237996</v>
      </c>
      <c r="AB63" s="148">
        <v>13148225</v>
      </c>
      <c r="AC63" s="148">
        <v>13080821</v>
      </c>
    </row>
    <row r="64" spans="2:29" ht="11.45" customHeight="1" x14ac:dyDescent="0.25">
      <c r="B64" s="145" t="s">
        <v>49</v>
      </c>
      <c r="C64" s="147">
        <v>310755</v>
      </c>
      <c r="D64" s="147">
        <v>318025</v>
      </c>
      <c r="E64" s="147">
        <v>315205</v>
      </c>
      <c r="F64" s="147">
        <v>323944</v>
      </c>
      <c r="G64" s="147">
        <v>317594</v>
      </c>
      <c r="H64" s="147">
        <v>286024</v>
      </c>
      <c r="I64" s="147">
        <v>314674</v>
      </c>
      <c r="J64" s="147">
        <v>342355</v>
      </c>
      <c r="K64" s="147">
        <v>330646</v>
      </c>
      <c r="L64" s="147">
        <v>329931</v>
      </c>
      <c r="M64" s="147">
        <v>279036</v>
      </c>
      <c r="N64" s="147">
        <v>270241</v>
      </c>
      <c r="O64" s="147">
        <v>286325</v>
      </c>
      <c r="P64" s="147">
        <v>279581</v>
      </c>
      <c r="Q64" s="147">
        <v>280342</v>
      </c>
      <c r="R64" s="147">
        <v>292193</v>
      </c>
      <c r="S64" s="147">
        <v>288348</v>
      </c>
      <c r="T64" s="147">
        <v>298872</v>
      </c>
      <c r="U64" s="147">
        <v>304684</v>
      </c>
      <c r="V64" s="147">
        <v>297676</v>
      </c>
      <c r="W64" s="147">
        <v>294490</v>
      </c>
      <c r="X64" s="147">
        <v>259067</v>
      </c>
      <c r="Y64" s="147">
        <v>253721</v>
      </c>
      <c r="Z64" s="147">
        <v>263639</v>
      </c>
      <c r="AA64" s="147">
        <v>272608</v>
      </c>
      <c r="AB64" s="147">
        <v>291065</v>
      </c>
      <c r="AC64" s="147">
        <v>295578</v>
      </c>
    </row>
    <row r="65" spans="2:29" ht="11.45" customHeight="1" x14ac:dyDescent="0.25">
      <c r="B65" s="145" t="s">
        <v>50</v>
      </c>
      <c r="C65" s="148">
        <v>782807</v>
      </c>
      <c r="D65" s="148">
        <v>817965</v>
      </c>
      <c r="E65" s="148">
        <v>829403</v>
      </c>
      <c r="F65" s="148">
        <v>839820</v>
      </c>
      <c r="G65" s="148">
        <v>840332</v>
      </c>
      <c r="H65" s="148">
        <v>848792</v>
      </c>
      <c r="I65" s="148">
        <v>880220</v>
      </c>
      <c r="J65" s="148">
        <v>905711</v>
      </c>
      <c r="K65" s="148">
        <v>952739</v>
      </c>
      <c r="L65" s="148">
        <v>931125</v>
      </c>
      <c r="M65" s="148">
        <v>837702</v>
      </c>
      <c r="N65" s="148">
        <v>812705</v>
      </c>
      <c r="O65" s="148">
        <v>790418</v>
      </c>
      <c r="P65" s="148">
        <v>781747</v>
      </c>
      <c r="Q65" s="148">
        <v>818128</v>
      </c>
      <c r="R65" s="148">
        <v>845767</v>
      </c>
      <c r="S65" s="148">
        <v>862921</v>
      </c>
      <c r="T65" s="148">
        <v>898820</v>
      </c>
      <c r="U65" s="148">
        <v>930140</v>
      </c>
      <c r="V65" s="148">
        <v>967574</v>
      </c>
      <c r="W65" s="148">
        <v>979143</v>
      </c>
      <c r="X65" s="148">
        <v>786997</v>
      </c>
      <c r="Y65" s="148">
        <v>823735</v>
      </c>
      <c r="Z65" s="148">
        <v>953887</v>
      </c>
      <c r="AA65" s="148">
        <v>973864</v>
      </c>
      <c r="AB65" s="148">
        <v>972820</v>
      </c>
      <c r="AC65" s="148">
        <v>971498</v>
      </c>
    </row>
    <row r="66" spans="2:29" ht="11.45" customHeight="1" x14ac:dyDescent="0.25">
      <c r="B66" s="145" t="s">
        <v>51</v>
      </c>
      <c r="C66" s="147">
        <v>3291070</v>
      </c>
      <c r="D66" s="147">
        <v>3319201</v>
      </c>
      <c r="E66" s="147">
        <v>3334141</v>
      </c>
      <c r="F66" s="147">
        <v>3381864</v>
      </c>
      <c r="G66" s="147">
        <v>3431893</v>
      </c>
      <c r="H66" s="147">
        <v>3508319</v>
      </c>
      <c r="I66" s="147">
        <v>3509039</v>
      </c>
      <c r="J66" s="147">
        <v>3548358</v>
      </c>
      <c r="K66" s="147">
        <v>3575369</v>
      </c>
      <c r="L66" s="147">
        <v>3646940</v>
      </c>
      <c r="M66" s="147">
        <v>3564973</v>
      </c>
      <c r="N66" s="147">
        <v>3423945</v>
      </c>
      <c r="O66" s="147">
        <v>3299965</v>
      </c>
      <c r="P66" s="147">
        <v>3200475</v>
      </c>
      <c r="Q66" s="147">
        <v>3198533</v>
      </c>
      <c r="R66" s="147">
        <v>3240414</v>
      </c>
      <c r="S66" s="147">
        <v>3144734</v>
      </c>
      <c r="T66" s="147">
        <v>3420680</v>
      </c>
      <c r="U66" s="147">
        <v>3391000</v>
      </c>
      <c r="V66" s="147">
        <v>3632831</v>
      </c>
      <c r="W66" s="147">
        <v>3755276</v>
      </c>
      <c r="X66" s="147">
        <v>2981276</v>
      </c>
      <c r="Y66" s="147">
        <v>3529181</v>
      </c>
      <c r="Z66" s="147">
        <v>3873701</v>
      </c>
      <c r="AA66" s="147">
        <v>3914959</v>
      </c>
      <c r="AB66" s="147">
        <v>3949082</v>
      </c>
      <c r="AC66" s="147">
        <v>3939124</v>
      </c>
    </row>
    <row r="67" spans="2:29" ht="11.45" customHeight="1" x14ac:dyDescent="0.25">
      <c r="B67" s="145" t="s">
        <v>52</v>
      </c>
      <c r="C67" s="148">
        <v>7838063</v>
      </c>
      <c r="D67" s="148">
        <v>8300863</v>
      </c>
      <c r="E67" s="148">
        <v>8585770</v>
      </c>
      <c r="F67" s="148">
        <v>8873577</v>
      </c>
      <c r="G67" s="148">
        <v>9141995</v>
      </c>
      <c r="H67" s="148">
        <v>9550441</v>
      </c>
      <c r="I67" s="148">
        <v>9847843</v>
      </c>
      <c r="J67" s="148">
        <v>10218328</v>
      </c>
      <c r="K67" s="148">
        <v>10718667</v>
      </c>
      <c r="L67" s="148">
        <v>11036661</v>
      </c>
      <c r="M67" s="148">
        <v>10513172</v>
      </c>
      <c r="N67" s="148">
        <v>10415448</v>
      </c>
      <c r="O67" s="148">
        <v>10276128</v>
      </c>
      <c r="P67" s="148">
        <v>9881992</v>
      </c>
      <c r="Q67" s="148">
        <v>9641166</v>
      </c>
      <c r="R67" s="148">
        <v>9786717</v>
      </c>
      <c r="S67" s="148">
        <v>10070556</v>
      </c>
      <c r="T67" s="148">
        <v>10279623</v>
      </c>
      <c r="U67" s="148">
        <v>10479035</v>
      </c>
      <c r="V67" s="148">
        <v>10687500</v>
      </c>
      <c r="W67" s="148">
        <v>10867392</v>
      </c>
      <c r="X67" s="148">
        <v>8694078</v>
      </c>
      <c r="Y67" s="148">
        <v>9514531</v>
      </c>
      <c r="Z67" s="148">
        <v>10374691</v>
      </c>
      <c r="AA67" s="148">
        <v>10744861</v>
      </c>
      <c r="AB67" s="148">
        <v>10952251</v>
      </c>
      <c r="AC67" s="148">
        <v>11042765</v>
      </c>
    </row>
    <row r="68" spans="2:29" ht="11.45" customHeight="1" x14ac:dyDescent="0.25">
      <c r="B68" s="145" t="s">
        <v>53</v>
      </c>
      <c r="C68" s="147">
        <v>8500530</v>
      </c>
      <c r="D68" s="147">
        <v>8653977</v>
      </c>
      <c r="E68" s="147">
        <v>8784805</v>
      </c>
      <c r="F68" s="147">
        <v>8823468</v>
      </c>
      <c r="G68" s="147">
        <v>8945622</v>
      </c>
      <c r="H68" s="147">
        <v>9112567</v>
      </c>
      <c r="I68" s="147">
        <v>9137043</v>
      </c>
      <c r="J68" s="147">
        <v>9068017</v>
      </c>
      <c r="K68" s="147">
        <v>9317823</v>
      </c>
      <c r="L68" s="147">
        <v>9505354</v>
      </c>
      <c r="M68" s="147">
        <v>9345886</v>
      </c>
      <c r="N68" s="147">
        <v>9456104</v>
      </c>
      <c r="O68" s="147">
        <v>9553299</v>
      </c>
      <c r="P68" s="147">
        <v>9584207</v>
      </c>
      <c r="Q68" s="147">
        <v>9469060</v>
      </c>
      <c r="R68" s="147">
        <v>9389576</v>
      </c>
      <c r="S68" s="147">
        <v>9457748</v>
      </c>
      <c r="T68" s="147">
        <v>9522632</v>
      </c>
      <c r="U68" s="147">
        <v>9606219</v>
      </c>
      <c r="V68" s="147">
        <v>9798007</v>
      </c>
      <c r="W68" s="147">
        <v>10017216</v>
      </c>
      <c r="X68" s="147">
        <v>8608409</v>
      </c>
      <c r="Y68" s="147">
        <v>9531215</v>
      </c>
      <c r="Z68" s="147">
        <v>10372912</v>
      </c>
      <c r="AA68" s="147">
        <v>10489320</v>
      </c>
      <c r="AB68" s="147">
        <v>10625789</v>
      </c>
      <c r="AC68" s="147">
        <v>10620692</v>
      </c>
    </row>
    <row r="69" spans="2:29" ht="11.45" customHeight="1" x14ac:dyDescent="0.25">
      <c r="B69" s="145" t="s">
        <v>54</v>
      </c>
      <c r="C69" s="148">
        <v>781624</v>
      </c>
      <c r="D69" s="148">
        <v>764873</v>
      </c>
      <c r="E69" s="148">
        <v>768070</v>
      </c>
      <c r="F69" s="148">
        <v>778044</v>
      </c>
      <c r="G69" s="148">
        <v>804901</v>
      </c>
      <c r="H69" s="148">
        <v>829464</v>
      </c>
      <c r="I69" s="148">
        <v>836812</v>
      </c>
      <c r="J69" s="148">
        <v>876203</v>
      </c>
      <c r="K69" s="148">
        <v>914541</v>
      </c>
      <c r="L69" s="148">
        <v>936025</v>
      </c>
      <c r="M69" s="148">
        <v>916679</v>
      </c>
      <c r="N69" s="148">
        <v>876421</v>
      </c>
      <c r="O69" s="148">
        <v>815535</v>
      </c>
      <c r="P69" s="148">
        <v>862909</v>
      </c>
      <c r="Q69" s="148">
        <v>810799</v>
      </c>
      <c r="R69" s="148">
        <v>858540</v>
      </c>
      <c r="S69" s="148">
        <v>847343</v>
      </c>
      <c r="T69" s="148">
        <v>828626</v>
      </c>
      <c r="U69" s="148">
        <v>893277</v>
      </c>
      <c r="V69" s="148">
        <v>854587</v>
      </c>
      <c r="W69" s="148">
        <v>843689</v>
      </c>
      <c r="X69" s="148">
        <v>807898</v>
      </c>
      <c r="Y69" s="148">
        <v>818161</v>
      </c>
      <c r="Z69" s="148">
        <v>861064</v>
      </c>
      <c r="AA69" s="148">
        <v>880081</v>
      </c>
      <c r="AB69" s="148">
        <v>939878</v>
      </c>
      <c r="AC69" s="148">
        <v>944745</v>
      </c>
    </row>
    <row r="70" spans="2:29" ht="11.45" customHeight="1" x14ac:dyDescent="0.25">
      <c r="B70" s="145" t="s">
        <v>55</v>
      </c>
      <c r="C70" s="147">
        <v>11344150</v>
      </c>
      <c r="D70" s="147">
        <v>11445652</v>
      </c>
      <c r="E70" s="147">
        <v>11624007</v>
      </c>
      <c r="F70" s="147">
        <v>11709904</v>
      </c>
      <c r="G70" s="147">
        <v>11728923</v>
      </c>
      <c r="H70" s="147">
        <v>11652951</v>
      </c>
      <c r="I70" s="147">
        <v>11676773</v>
      </c>
      <c r="J70" s="147">
        <v>11941181</v>
      </c>
      <c r="K70" s="147">
        <v>12194499</v>
      </c>
      <c r="L70" s="147">
        <v>12141125</v>
      </c>
      <c r="M70" s="147">
        <v>11793222</v>
      </c>
      <c r="N70" s="147">
        <v>11745469</v>
      </c>
      <c r="O70" s="147">
        <v>11797529</v>
      </c>
      <c r="P70" s="147">
        <v>11652333</v>
      </c>
      <c r="Q70" s="147">
        <v>11331711</v>
      </c>
      <c r="R70" s="147">
        <v>11306213</v>
      </c>
      <c r="S70" s="147">
        <v>11405196</v>
      </c>
      <c r="T70" s="147">
        <v>11633258</v>
      </c>
      <c r="U70" s="147">
        <v>11902411</v>
      </c>
      <c r="V70" s="147">
        <v>11943832</v>
      </c>
      <c r="W70" s="147">
        <v>11944714</v>
      </c>
      <c r="X70" s="147">
        <v>9623786</v>
      </c>
      <c r="Y70" s="147">
        <v>10753172</v>
      </c>
      <c r="Z70" s="147">
        <v>11601797</v>
      </c>
      <c r="AA70" s="147">
        <v>12088841</v>
      </c>
      <c r="AB70" s="147">
        <v>12355869</v>
      </c>
      <c r="AC70" s="147">
        <v>12466259</v>
      </c>
    </row>
    <row r="71" spans="2:29" ht="11.45" customHeight="1" x14ac:dyDescent="0.25">
      <c r="B71" s="145" t="s">
        <v>56</v>
      </c>
      <c r="C71" s="148">
        <v>200062</v>
      </c>
      <c r="D71" s="148">
        <v>206315</v>
      </c>
      <c r="E71" s="148">
        <v>220109</v>
      </c>
      <c r="F71" s="148">
        <v>219523</v>
      </c>
      <c r="G71" s="148">
        <v>226469</v>
      </c>
      <c r="H71" s="148">
        <v>230501</v>
      </c>
      <c r="I71" s="148">
        <v>230730</v>
      </c>
      <c r="J71" s="148">
        <v>235527</v>
      </c>
      <c r="K71" s="148">
        <v>243856</v>
      </c>
      <c r="L71" s="148">
        <v>250388</v>
      </c>
      <c r="M71" s="148">
        <v>239020</v>
      </c>
      <c r="N71" s="148">
        <v>236029</v>
      </c>
      <c r="O71" s="148">
        <v>235547</v>
      </c>
      <c r="P71" s="148">
        <v>230458</v>
      </c>
      <c r="Q71" s="148">
        <v>218318</v>
      </c>
      <c r="R71" s="148">
        <v>215679</v>
      </c>
      <c r="S71" s="148">
        <v>220099</v>
      </c>
      <c r="T71" s="148">
        <v>233707</v>
      </c>
      <c r="U71" s="148">
        <v>242793</v>
      </c>
      <c r="V71" s="148">
        <v>257221</v>
      </c>
      <c r="W71" s="148">
        <v>260255</v>
      </c>
      <c r="X71" s="148">
        <v>214823</v>
      </c>
      <c r="Y71" s="148">
        <v>239040</v>
      </c>
      <c r="Z71" s="148">
        <v>263200</v>
      </c>
      <c r="AA71" s="148">
        <v>271885</v>
      </c>
      <c r="AB71" s="148">
        <v>278792</v>
      </c>
      <c r="AC71" s="148">
        <v>287862</v>
      </c>
    </row>
    <row r="72" spans="2:29" ht="11.45" customHeight="1" x14ac:dyDescent="0.25">
      <c r="B72" s="145" t="s">
        <v>57</v>
      </c>
      <c r="C72" s="147">
        <v>523618</v>
      </c>
      <c r="D72" s="147">
        <v>505734</v>
      </c>
      <c r="E72" s="147">
        <v>504835</v>
      </c>
      <c r="F72" s="147">
        <v>523730</v>
      </c>
      <c r="G72" s="147">
        <v>527800</v>
      </c>
      <c r="H72" s="147">
        <v>543039</v>
      </c>
      <c r="I72" s="147">
        <v>575026</v>
      </c>
      <c r="J72" s="147">
        <v>578802</v>
      </c>
      <c r="K72" s="147">
        <v>615830</v>
      </c>
      <c r="L72" s="147">
        <v>609271</v>
      </c>
      <c r="M72" s="147">
        <v>489579</v>
      </c>
      <c r="N72" s="147">
        <v>461437</v>
      </c>
      <c r="O72" s="147">
        <v>447124</v>
      </c>
      <c r="P72" s="147">
        <v>434660</v>
      </c>
      <c r="Q72" s="147">
        <v>441272</v>
      </c>
      <c r="R72" s="147">
        <v>447172</v>
      </c>
      <c r="S72" s="147">
        <v>442376</v>
      </c>
      <c r="T72" s="147">
        <v>441526</v>
      </c>
      <c r="U72" s="147">
        <v>425629</v>
      </c>
      <c r="V72" s="147">
        <v>436454</v>
      </c>
      <c r="W72" s="147">
        <v>473738</v>
      </c>
      <c r="X72" s="147">
        <v>431633</v>
      </c>
      <c r="Y72" s="147">
        <v>424473</v>
      </c>
      <c r="Z72" s="147">
        <v>441694</v>
      </c>
      <c r="AA72" s="147">
        <v>440387</v>
      </c>
      <c r="AB72" s="147">
        <v>446808</v>
      </c>
      <c r="AC72" s="147">
        <v>427446</v>
      </c>
    </row>
    <row r="73" spans="2:29" ht="11.45" customHeight="1" x14ac:dyDescent="0.25">
      <c r="B73" s="145" t="s">
        <v>58</v>
      </c>
      <c r="C73" s="148">
        <v>612080</v>
      </c>
      <c r="D73" s="148">
        <v>626997</v>
      </c>
      <c r="E73" s="148">
        <v>604734</v>
      </c>
      <c r="F73" s="148">
        <v>608163</v>
      </c>
      <c r="G73" s="148">
        <v>618290</v>
      </c>
      <c r="H73" s="148">
        <v>675813</v>
      </c>
      <c r="I73" s="148">
        <v>666259</v>
      </c>
      <c r="J73" s="148">
        <v>682614</v>
      </c>
      <c r="K73" s="148">
        <v>747329</v>
      </c>
      <c r="L73" s="148">
        <v>755673</v>
      </c>
      <c r="M73" s="148">
        <v>675993</v>
      </c>
      <c r="N73" s="148">
        <v>673419</v>
      </c>
      <c r="O73" s="148">
        <v>671914</v>
      </c>
      <c r="P73" s="148">
        <v>671363</v>
      </c>
      <c r="Q73" s="148">
        <v>676301</v>
      </c>
      <c r="R73" s="148">
        <v>704851</v>
      </c>
      <c r="S73" s="148">
        <v>701095</v>
      </c>
      <c r="T73" s="148">
        <v>731614</v>
      </c>
      <c r="U73" s="148">
        <v>707260</v>
      </c>
      <c r="V73" s="148">
        <v>710614</v>
      </c>
      <c r="W73" s="148">
        <v>724199</v>
      </c>
      <c r="X73" s="148">
        <v>655162</v>
      </c>
      <c r="Y73" s="148">
        <v>657387</v>
      </c>
      <c r="Z73" s="148">
        <v>685963</v>
      </c>
      <c r="AA73" s="148">
        <v>693917</v>
      </c>
      <c r="AB73" s="148">
        <v>686548</v>
      </c>
      <c r="AC73" s="148">
        <v>677448</v>
      </c>
    </row>
    <row r="74" spans="2:29" ht="11.45" customHeight="1" x14ac:dyDescent="0.25">
      <c r="B74" s="145" t="s">
        <v>59</v>
      </c>
      <c r="C74" s="147">
        <v>103780</v>
      </c>
      <c r="D74" s="147">
        <v>107884</v>
      </c>
      <c r="E74" s="147">
        <v>112260</v>
      </c>
      <c r="F74" s="147">
        <v>116070</v>
      </c>
      <c r="G74" s="147">
        <v>118051</v>
      </c>
      <c r="H74" s="147">
        <v>119796</v>
      </c>
      <c r="I74" s="147">
        <v>120768</v>
      </c>
      <c r="J74" s="147">
        <v>123205</v>
      </c>
      <c r="K74" s="147">
        <v>127907</v>
      </c>
      <c r="L74" s="147">
        <v>132428</v>
      </c>
      <c r="M74" s="147">
        <v>129989</v>
      </c>
      <c r="N74" s="147">
        <v>132070</v>
      </c>
      <c r="O74" s="147">
        <v>134712</v>
      </c>
      <c r="P74" s="147">
        <v>136732</v>
      </c>
      <c r="Q74" s="147">
        <v>137628</v>
      </c>
      <c r="R74" s="147">
        <v>140011</v>
      </c>
      <c r="S74" s="147">
        <v>142228</v>
      </c>
      <c r="T74" s="147">
        <v>144935</v>
      </c>
      <c r="U74" s="147">
        <v>147237</v>
      </c>
      <c r="V74" s="147">
        <v>151376</v>
      </c>
      <c r="W74" s="147">
        <v>156062</v>
      </c>
      <c r="X74" s="147">
        <v>131581</v>
      </c>
      <c r="Y74" s="147">
        <v>145853</v>
      </c>
      <c r="Z74" s="147">
        <v>155459</v>
      </c>
      <c r="AA74" s="147">
        <v>158772</v>
      </c>
      <c r="AB74" s="147">
        <v>160872</v>
      </c>
      <c r="AC74" s="147">
        <v>160709</v>
      </c>
    </row>
    <row r="75" spans="2:29" ht="11.45" customHeight="1" x14ac:dyDescent="0.25">
      <c r="B75" s="145" t="s">
        <v>60</v>
      </c>
      <c r="C75" s="148">
        <v>1781341</v>
      </c>
      <c r="D75" s="148">
        <v>1817467</v>
      </c>
      <c r="E75" s="148">
        <v>1817052</v>
      </c>
      <c r="F75" s="148">
        <v>1804287</v>
      </c>
      <c r="G75" s="148">
        <v>1780913</v>
      </c>
      <c r="H75" s="148">
        <v>1823294</v>
      </c>
      <c r="I75" s="148">
        <v>1814748</v>
      </c>
      <c r="J75" s="148">
        <v>1820387</v>
      </c>
      <c r="K75" s="148">
        <v>1822972</v>
      </c>
      <c r="L75" s="148">
        <v>1774541</v>
      </c>
      <c r="M75" s="148">
        <v>1717096</v>
      </c>
      <c r="N75" s="148">
        <v>1675068</v>
      </c>
      <c r="O75" s="148">
        <v>1680946</v>
      </c>
      <c r="P75" s="148">
        <v>1673019</v>
      </c>
      <c r="Q75" s="148">
        <v>1682568</v>
      </c>
      <c r="R75" s="148">
        <v>1727885</v>
      </c>
      <c r="S75" s="148">
        <v>1767354</v>
      </c>
      <c r="T75" s="148">
        <v>1834558</v>
      </c>
      <c r="U75" s="148">
        <v>1840425</v>
      </c>
      <c r="V75" s="148">
        <v>1832590</v>
      </c>
      <c r="W75" s="148">
        <v>1875366</v>
      </c>
      <c r="X75" s="148">
        <v>1699094</v>
      </c>
      <c r="Y75" s="148">
        <v>1790608</v>
      </c>
      <c r="Z75" s="148">
        <v>1875406</v>
      </c>
      <c r="AA75" s="148">
        <v>1851693</v>
      </c>
      <c r="AB75" s="148">
        <v>1851069</v>
      </c>
      <c r="AC75" s="148">
        <v>1877481</v>
      </c>
    </row>
    <row r="76" spans="2:29" ht="11.45" customHeight="1" x14ac:dyDescent="0.25">
      <c r="B76" s="145" t="s">
        <v>62</v>
      </c>
      <c r="C76" s="148">
        <v>3039593</v>
      </c>
      <c r="D76" s="148">
        <v>3063191</v>
      </c>
      <c r="E76" s="148">
        <v>3086864</v>
      </c>
      <c r="F76" s="148">
        <v>3042260</v>
      </c>
      <c r="G76" s="148">
        <v>2983652</v>
      </c>
      <c r="H76" s="148">
        <v>3023693</v>
      </c>
      <c r="I76" s="148">
        <v>2982174</v>
      </c>
      <c r="J76" s="148">
        <v>3074810</v>
      </c>
      <c r="K76" s="148">
        <v>3128726</v>
      </c>
      <c r="L76" s="148">
        <v>3108584</v>
      </c>
      <c r="M76" s="148">
        <v>3020360</v>
      </c>
      <c r="N76" s="148">
        <v>3005974</v>
      </c>
      <c r="O76" s="148">
        <v>3034961</v>
      </c>
      <c r="P76" s="148">
        <v>3009116</v>
      </c>
      <c r="Q76" s="148">
        <v>2966628</v>
      </c>
      <c r="R76" s="148">
        <v>2991537</v>
      </c>
      <c r="S76" s="148">
        <v>3021659</v>
      </c>
      <c r="T76" s="148">
        <v>3099085</v>
      </c>
      <c r="U76" s="148">
        <v>3154023</v>
      </c>
      <c r="V76" s="148">
        <v>3235857</v>
      </c>
      <c r="W76" s="148">
        <v>3309525</v>
      </c>
      <c r="X76" s="148">
        <v>3021828</v>
      </c>
      <c r="Y76" s="148">
        <v>3135811</v>
      </c>
      <c r="Z76" s="148">
        <v>3352965</v>
      </c>
      <c r="AA76" s="148">
        <v>3390201</v>
      </c>
      <c r="AB76" s="148">
        <v>3422054</v>
      </c>
      <c r="AC76" s="148">
        <v>3341560</v>
      </c>
    </row>
    <row r="77" spans="2:29" ht="11.45" customHeight="1" x14ac:dyDescent="0.25">
      <c r="B77" s="145" t="s">
        <v>63</v>
      </c>
      <c r="C77" s="147">
        <v>1870538</v>
      </c>
      <c r="D77" s="147">
        <v>1895231</v>
      </c>
      <c r="E77" s="147">
        <v>1890401</v>
      </c>
      <c r="F77" s="147">
        <v>1894329</v>
      </c>
      <c r="G77" s="147">
        <v>1889422</v>
      </c>
      <c r="H77" s="147">
        <v>1900721</v>
      </c>
      <c r="I77" s="147">
        <v>1866994</v>
      </c>
      <c r="J77" s="147">
        <v>1892782</v>
      </c>
      <c r="K77" s="147">
        <v>1920647</v>
      </c>
      <c r="L77" s="147">
        <v>1924247</v>
      </c>
      <c r="M77" s="147">
        <v>1865120</v>
      </c>
      <c r="N77" s="147">
        <v>1861829</v>
      </c>
      <c r="O77" s="147">
        <v>1875709</v>
      </c>
      <c r="P77" s="147">
        <v>1876017</v>
      </c>
      <c r="Q77" s="147">
        <v>1871313</v>
      </c>
      <c r="R77" s="147">
        <v>1857190</v>
      </c>
      <c r="S77" s="147">
        <v>1833960</v>
      </c>
      <c r="T77" s="147">
        <v>1896460</v>
      </c>
      <c r="U77" s="147">
        <v>1878850</v>
      </c>
      <c r="V77" s="147">
        <v>1926598</v>
      </c>
      <c r="W77" s="147">
        <v>1950859</v>
      </c>
      <c r="X77" s="147">
        <v>1620606</v>
      </c>
      <c r="Y77" s="147">
        <v>1702083</v>
      </c>
      <c r="Z77" s="147">
        <v>1861937</v>
      </c>
      <c r="AA77" s="147">
        <v>1869624</v>
      </c>
      <c r="AB77" s="147">
        <v>1881721</v>
      </c>
      <c r="AC77" s="147">
        <v>1866088</v>
      </c>
    </row>
    <row r="78" spans="2:29" ht="11.45" customHeight="1" x14ac:dyDescent="0.25">
      <c r="B78" s="145" t="s">
        <v>64</v>
      </c>
      <c r="C78" s="150">
        <v>6675974</v>
      </c>
      <c r="D78" s="148">
        <v>6891852</v>
      </c>
      <c r="E78" s="148">
        <v>6444287</v>
      </c>
      <c r="F78" s="148">
        <v>6304530</v>
      </c>
      <c r="G78" s="148">
        <v>6302199</v>
      </c>
      <c r="H78" s="148">
        <v>6542682</v>
      </c>
      <c r="I78" s="148">
        <v>6659481</v>
      </c>
      <c r="J78" s="148">
        <v>6929404</v>
      </c>
      <c r="K78" s="148">
        <v>7468196</v>
      </c>
      <c r="L78" s="148">
        <v>7676375</v>
      </c>
      <c r="M78" s="148">
        <v>7623537</v>
      </c>
      <c r="N78" s="148">
        <v>7475389</v>
      </c>
      <c r="O78" s="148">
        <v>7430218</v>
      </c>
      <c r="P78" s="148">
        <v>7410688</v>
      </c>
      <c r="Q78" s="148">
        <v>7290050</v>
      </c>
      <c r="R78" s="148">
        <v>7465137</v>
      </c>
      <c r="S78" s="148">
        <v>7588763</v>
      </c>
      <c r="T78" s="148">
        <v>7762411</v>
      </c>
      <c r="U78" s="148">
        <v>7738854</v>
      </c>
      <c r="V78" s="148">
        <v>7639589</v>
      </c>
      <c r="W78" s="148">
        <v>7875093</v>
      </c>
      <c r="X78" s="148">
        <v>7641308</v>
      </c>
      <c r="Y78" s="148">
        <v>8147954</v>
      </c>
      <c r="Z78" s="148">
        <v>8133060</v>
      </c>
      <c r="AA78" s="148">
        <v>8065746</v>
      </c>
      <c r="AB78" s="148">
        <v>7867989</v>
      </c>
      <c r="AC78" s="148">
        <v>7697020</v>
      </c>
    </row>
    <row r="79" spans="2:29" ht="11.45" customHeight="1" x14ac:dyDescent="0.25">
      <c r="B79" s="145" t="s">
        <v>65</v>
      </c>
      <c r="C79" s="147">
        <v>2135277</v>
      </c>
      <c r="D79" s="147">
        <v>2157503</v>
      </c>
      <c r="E79" s="147">
        <v>2275768</v>
      </c>
      <c r="F79" s="147">
        <v>2285668</v>
      </c>
      <c r="G79" s="147">
        <v>2302914</v>
      </c>
      <c r="H79" s="147">
        <v>2371836</v>
      </c>
      <c r="I79" s="147">
        <v>2407143</v>
      </c>
      <c r="J79" s="147">
        <v>2454846</v>
      </c>
      <c r="K79" s="147">
        <v>2474979</v>
      </c>
      <c r="L79" s="147">
        <v>2484659</v>
      </c>
      <c r="M79" s="147">
        <v>2419157</v>
      </c>
      <c r="N79" s="147">
        <v>2414342</v>
      </c>
      <c r="O79" s="147">
        <v>2360761</v>
      </c>
      <c r="P79" s="147">
        <v>2239019</v>
      </c>
      <c r="Q79" s="147">
        <v>2176282</v>
      </c>
      <c r="R79" s="147">
        <v>2272299</v>
      </c>
      <c r="S79" s="147">
        <v>2330938</v>
      </c>
      <c r="T79" s="147">
        <v>2424331</v>
      </c>
      <c r="U79" s="147">
        <v>2505167</v>
      </c>
      <c r="V79" s="147">
        <v>2578127</v>
      </c>
      <c r="W79" s="147">
        <v>2600344</v>
      </c>
      <c r="X79" s="147">
        <v>2151068</v>
      </c>
      <c r="Y79" s="147">
        <v>2289172</v>
      </c>
      <c r="Z79" s="147">
        <v>2506578</v>
      </c>
      <c r="AA79" s="147">
        <v>2658556</v>
      </c>
      <c r="AB79" s="147">
        <v>2694930</v>
      </c>
      <c r="AC79" s="147">
        <v>2768629</v>
      </c>
    </row>
    <row r="80" spans="2:29" ht="11.45" customHeight="1" x14ac:dyDescent="0.25">
      <c r="B80" s="145" t="s">
        <v>66</v>
      </c>
      <c r="C80" s="148">
        <v>2951208</v>
      </c>
      <c r="D80" s="148">
        <v>3100333</v>
      </c>
      <c r="E80" s="148">
        <v>3117938</v>
      </c>
      <c r="F80" s="148">
        <v>3167133</v>
      </c>
      <c r="G80" s="148">
        <v>3130942</v>
      </c>
      <c r="H80" s="148">
        <v>3070564</v>
      </c>
      <c r="I80" s="148">
        <v>3076645</v>
      </c>
      <c r="J80" s="148">
        <v>3196574</v>
      </c>
      <c r="K80" s="148">
        <v>3345382</v>
      </c>
      <c r="L80" s="148">
        <v>3428393</v>
      </c>
      <c r="M80" s="148">
        <v>3295580</v>
      </c>
      <c r="N80" s="148">
        <v>3204589</v>
      </c>
      <c r="O80" s="148">
        <v>3229996</v>
      </c>
      <c r="P80" s="148">
        <v>3249817</v>
      </c>
      <c r="Q80" s="148">
        <v>3269791</v>
      </c>
      <c r="R80" s="148">
        <v>3293589</v>
      </c>
      <c r="S80" s="148">
        <v>3425041</v>
      </c>
      <c r="T80" s="148">
        <v>3539972</v>
      </c>
      <c r="U80" s="148">
        <v>3635551</v>
      </c>
      <c r="V80" s="148">
        <v>3762812</v>
      </c>
      <c r="W80" s="148">
        <v>3849499</v>
      </c>
      <c r="X80" s="148">
        <v>3763079</v>
      </c>
      <c r="Y80" s="148">
        <v>4033160</v>
      </c>
      <c r="Z80" s="148">
        <v>4023772</v>
      </c>
      <c r="AA80" s="148">
        <v>3947126</v>
      </c>
      <c r="AB80" s="148">
        <v>4232824</v>
      </c>
      <c r="AC80" s="148">
        <v>4260621</v>
      </c>
    </row>
    <row r="81" spans="2:29" ht="11.45" customHeight="1" x14ac:dyDescent="0.25">
      <c r="B81" s="145" t="s">
        <v>67</v>
      </c>
      <c r="C81" s="147">
        <v>301221</v>
      </c>
      <c r="D81" s="147">
        <v>305954</v>
      </c>
      <c r="E81" s="147">
        <v>304906</v>
      </c>
      <c r="F81" s="147">
        <v>310944</v>
      </c>
      <c r="G81" s="147">
        <v>313752</v>
      </c>
      <c r="H81" s="147">
        <v>321488</v>
      </c>
      <c r="I81" s="147">
        <v>317396</v>
      </c>
      <c r="J81" s="147">
        <v>321111</v>
      </c>
      <c r="K81" s="147">
        <v>330263</v>
      </c>
      <c r="L81" s="147">
        <v>348094</v>
      </c>
      <c r="M81" s="147">
        <v>349623</v>
      </c>
      <c r="N81" s="147">
        <v>346926</v>
      </c>
      <c r="O81" s="147">
        <v>331512</v>
      </c>
      <c r="P81" s="147">
        <v>323863</v>
      </c>
      <c r="Q81" s="147">
        <v>322235</v>
      </c>
      <c r="R81" s="147">
        <v>325717</v>
      </c>
      <c r="S81" s="147">
        <v>330819</v>
      </c>
      <c r="T81" s="147">
        <v>331533</v>
      </c>
      <c r="U81" s="147">
        <v>338786</v>
      </c>
      <c r="V81" s="147">
        <v>342287</v>
      </c>
      <c r="W81" s="147">
        <v>353490</v>
      </c>
      <c r="X81" s="147">
        <v>316328</v>
      </c>
      <c r="Y81" s="147">
        <v>332628</v>
      </c>
      <c r="Z81" s="147">
        <v>361752</v>
      </c>
      <c r="AA81" s="147">
        <v>362018</v>
      </c>
      <c r="AB81" s="147">
        <v>370274</v>
      </c>
      <c r="AC81" s="147">
        <v>364534</v>
      </c>
    </row>
    <row r="82" spans="2:29" ht="11.45" customHeight="1" x14ac:dyDescent="0.25">
      <c r="B82" s="145" t="s">
        <v>68</v>
      </c>
      <c r="C82" s="148">
        <v>871908</v>
      </c>
      <c r="D82" s="148">
        <v>864096</v>
      </c>
      <c r="E82" s="148">
        <v>871424</v>
      </c>
      <c r="F82" s="148">
        <v>902714</v>
      </c>
      <c r="G82" s="148">
        <v>892130</v>
      </c>
      <c r="H82" s="148">
        <v>907462</v>
      </c>
      <c r="I82" s="148">
        <v>954031</v>
      </c>
      <c r="J82" s="148">
        <v>993288</v>
      </c>
      <c r="K82" s="148">
        <v>1043309</v>
      </c>
      <c r="L82" s="148">
        <v>1087967</v>
      </c>
      <c r="M82" s="148">
        <v>1088894</v>
      </c>
      <c r="N82" s="148">
        <v>1087266</v>
      </c>
      <c r="O82" s="148">
        <v>1095901</v>
      </c>
      <c r="P82" s="148">
        <v>1094982</v>
      </c>
      <c r="Q82" s="148">
        <v>1074410</v>
      </c>
      <c r="R82" s="148">
        <v>1077960</v>
      </c>
      <c r="S82" s="148">
        <v>1078094</v>
      </c>
      <c r="T82" s="148">
        <v>1077603</v>
      </c>
      <c r="U82" s="148">
        <v>1081025</v>
      </c>
      <c r="V82" s="148">
        <v>1092275</v>
      </c>
      <c r="W82" s="148">
        <v>1090637</v>
      </c>
      <c r="X82" s="148">
        <v>957535</v>
      </c>
      <c r="Y82" s="148">
        <v>956665</v>
      </c>
      <c r="Z82" s="148">
        <v>1007535</v>
      </c>
      <c r="AA82" s="148">
        <v>1013391</v>
      </c>
      <c r="AB82" s="148">
        <v>1003505</v>
      </c>
      <c r="AC82" s="148">
        <v>996362</v>
      </c>
    </row>
    <row r="83" spans="2:29" ht="11.45" customHeight="1" x14ac:dyDescent="0.25">
      <c r="B83" s="145" t="s">
        <v>69</v>
      </c>
      <c r="C83" s="147">
        <v>887900</v>
      </c>
      <c r="D83" s="147">
        <v>891200</v>
      </c>
      <c r="E83" s="147">
        <v>885300</v>
      </c>
      <c r="F83" s="147">
        <v>895400</v>
      </c>
      <c r="G83" s="147">
        <v>887600</v>
      </c>
      <c r="H83" s="147">
        <v>895900</v>
      </c>
      <c r="I83" s="147">
        <v>897700</v>
      </c>
      <c r="J83" s="147">
        <v>902000</v>
      </c>
      <c r="K83" s="147">
        <v>925900</v>
      </c>
      <c r="L83" s="147">
        <v>945500</v>
      </c>
      <c r="M83" s="147">
        <v>907900</v>
      </c>
      <c r="N83" s="147">
        <v>888800</v>
      </c>
      <c r="O83" s="147">
        <v>873300</v>
      </c>
      <c r="P83" s="147">
        <v>877900</v>
      </c>
      <c r="Q83" s="147">
        <v>865300</v>
      </c>
      <c r="R83" s="147">
        <v>860000</v>
      </c>
      <c r="S83" s="147">
        <v>855800</v>
      </c>
      <c r="T83" s="147">
        <v>848900</v>
      </c>
      <c r="U83" s="147">
        <v>837200</v>
      </c>
      <c r="V83" s="147">
        <v>854900</v>
      </c>
      <c r="W83" s="147">
        <v>862800</v>
      </c>
      <c r="X83" s="147">
        <v>787400</v>
      </c>
      <c r="Y83" s="147">
        <v>802800</v>
      </c>
      <c r="Z83" s="147">
        <v>826700</v>
      </c>
      <c r="AA83" s="147">
        <v>822500</v>
      </c>
      <c r="AB83" s="147">
        <v>827500</v>
      </c>
      <c r="AC83" s="147">
        <v>823700</v>
      </c>
    </row>
    <row r="84" spans="2:29" ht="11.45" customHeight="1" x14ac:dyDescent="0.25">
      <c r="B84" s="145" t="s">
        <v>70</v>
      </c>
      <c r="C84" s="148">
        <v>1496220</v>
      </c>
      <c r="D84" s="148">
        <v>1491070</v>
      </c>
      <c r="E84" s="148">
        <v>1466780</v>
      </c>
      <c r="F84" s="148">
        <v>1442890</v>
      </c>
      <c r="G84" s="148">
        <v>1445690</v>
      </c>
      <c r="H84" s="148">
        <v>1441810</v>
      </c>
      <c r="I84" s="148">
        <v>1448980</v>
      </c>
      <c r="J84" s="148">
        <v>1475020</v>
      </c>
      <c r="K84" s="148">
        <v>1525410</v>
      </c>
      <c r="L84" s="148">
        <v>1563050</v>
      </c>
      <c r="M84" s="148">
        <v>1530690</v>
      </c>
      <c r="N84" s="148">
        <v>1590210</v>
      </c>
      <c r="O84" s="148">
        <v>1627180</v>
      </c>
      <c r="P84" s="148">
        <v>1607200</v>
      </c>
      <c r="Q84" s="148">
        <v>1608100</v>
      </c>
      <c r="R84" s="148">
        <v>1634340</v>
      </c>
      <c r="S84" s="148">
        <v>1657060</v>
      </c>
      <c r="T84" s="148">
        <v>1693500</v>
      </c>
      <c r="U84" s="148">
        <v>1723760</v>
      </c>
      <c r="V84" s="148">
        <v>1752270</v>
      </c>
      <c r="W84" s="148">
        <v>1734440</v>
      </c>
      <c r="X84" s="148">
        <v>1590990</v>
      </c>
      <c r="Y84" s="148">
        <v>1608430</v>
      </c>
      <c r="Z84" s="148">
        <v>1726220</v>
      </c>
      <c r="AA84" s="148">
        <v>1718150</v>
      </c>
      <c r="AB84" s="148">
        <v>1723440</v>
      </c>
      <c r="AC84" s="148">
        <v>1699830</v>
      </c>
    </row>
    <row r="85" spans="2:29" ht="11.45" customHeight="1" x14ac:dyDescent="0.25">
      <c r="B85" s="145" t="s">
        <v>71</v>
      </c>
      <c r="C85" s="147">
        <v>53933</v>
      </c>
      <c r="D85" s="147">
        <v>54781</v>
      </c>
      <c r="E85" s="147">
        <v>53793</v>
      </c>
      <c r="F85" s="147">
        <v>52069</v>
      </c>
      <c r="G85" s="147">
        <v>51490</v>
      </c>
      <c r="H85" s="147">
        <v>53156</v>
      </c>
      <c r="I85" s="147">
        <v>56241</v>
      </c>
      <c r="J85" s="147">
        <v>58847</v>
      </c>
      <c r="K85" s="147">
        <v>59873</v>
      </c>
      <c r="L85" s="147">
        <v>63108</v>
      </c>
      <c r="M85" s="147">
        <v>53212</v>
      </c>
      <c r="N85" s="147">
        <v>53560</v>
      </c>
      <c r="O85" s="147">
        <v>55381</v>
      </c>
      <c r="P85" s="147">
        <v>57443</v>
      </c>
      <c r="Q85" s="147">
        <v>59930</v>
      </c>
      <c r="R85" s="147">
        <v>62264</v>
      </c>
      <c r="S85" s="147">
        <v>65863</v>
      </c>
      <c r="T85" s="147">
        <v>72985</v>
      </c>
      <c r="U85" s="147">
        <v>78044</v>
      </c>
      <c r="V85" s="147">
        <v>78851</v>
      </c>
      <c r="W85" s="147">
        <v>74893</v>
      </c>
      <c r="X85" s="147">
        <v>60779</v>
      </c>
      <c r="Y85" s="147">
        <v>62037</v>
      </c>
      <c r="Z85" s="147">
        <v>72454</v>
      </c>
      <c r="AA85" s="147">
        <v>77074</v>
      </c>
      <c r="AB85" s="147">
        <v>76450</v>
      </c>
      <c r="AC85" s="147">
        <v>75698</v>
      </c>
    </row>
    <row r="86" spans="2:29" ht="11.45" customHeight="1" x14ac:dyDescent="0.25">
      <c r="B86" s="145" t="s">
        <v>73</v>
      </c>
      <c r="C86" s="148">
        <v>853000</v>
      </c>
      <c r="D86" s="148">
        <v>850000</v>
      </c>
      <c r="E86" s="148">
        <v>815000</v>
      </c>
      <c r="F86" s="148">
        <v>797000</v>
      </c>
      <c r="G86" s="148">
        <v>773000</v>
      </c>
      <c r="H86" s="148">
        <v>782000</v>
      </c>
      <c r="I86" s="148">
        <v>780000</v>
      </c>
      <c r="J86" s="148">
        <v>769000</v>
      </c>
      <c r="K86" s="148">
        <v>788000</v>
      </c>
      <c r="L86" s="148">
        <v>810000</v>
      </c>
      <c r="M86" s="148">
        <v>782000</v>
      </c>
      <c r="N86" s="148">
        <v>791000</v>
      </c>
      <c r="O86" s="148">
        <v>792000</v>
      </c>
      <c r="P86" s="148">
        <v>799000</v>
      </c>
      <c r="Q86" s="148">
        <v>797000</v>
      </c>
      <c r="R86" s="148">
        <v>792000</v>
      </c>
      <c r="S86" s="148">
        <v>800000</v>
      </c>
      <c r="T86" s="148">
        <v>802000</v>
      </c>
      <c r="U86" s="148">
        <v>799000</v>
      </c>
      <c r="V86" s="148">
        <v>798000</v>
      </c>
      <c r="W86" s="148">
        <v>794000</v>
      </c>
      <c r="X86" s="148">
        <v>745000</v>
      </c>
      <c r="Y86" s="148">
        <v>753000</v>
      </c>
      <c r="Z86" s="148">
        <v>795000</v>
      </c>
      <c r="AA86" s="148">
        <v>795000</v>
      </c>
      <c r="AB86" s="148">
        <v>795000</v>
      </c>
      <c r="AC86" s="148">
        <v>796000</v>
      </c>
    </row>
    <row r="87" spans="2:29" ht="11.45" customHeight="1" x14ac:dyDescent="0.25">
      <c r="B87" s="145" t="s">
        <v>74</v>
      </c>
      <c r="C87" s="149">
        <v>1914128</v>
      </c>
      <c r="D87" s="149">
        <v>1878112</v>
      </c>
      <c r="E87" s="149">
        <v>1821327</v>
      </c>
      <c r="F87" s="149">
        <v>1810677</v>
      </c>
      <c r="G87" s="149">
        <v>1836202</v>
      </c>
      <c r="H87" s="149">
        <v>1862587</v>
      </c>
      <c r="I87" s="149">
        <v>1847604</v>
      </c>
      <c r="J87" s="149">
        <v>1835284</v>
      </c>
      <c r="K87" s="149">
        <v>1852577</v>
      </c>
      <c r="L87" s="149">
        <v>1871818</v>
      </c>
      <c r="M87" s="149">
        <v>1887399</v>
      </c>
      <c r="N87" s="147">
        <v>1757641</v>
      </c>
      <c r="O87" s="147">
        <v>1781563</v>
      </c>
      <c r="P87" s="147">
        <v>1751442</v>
      </c>
      <c r="Q87" s="147">
        <v>1735073</v>
      </c>
      <c r="R87" s="147">
        <v>1740459</v>
      </c>
      <c r="S87" s="147">
        <v>1784725</v>
      </c>
      <c r="T87" s="147">
        <v>1795328</v>
      </c>
      <c r="U87" s="147">
        <v>1778781</v>
      </c>
      <c r="V87" s="147">
        <v>1773165</v>
      </c>
      <c r="W87" s="147">
        <v>1772053</v>
      </c>
      <c r="X87" s="147">
        <v>1574163</v>
      </c>
      <c r="Y87" s="147">
        <v>1602530</v>
      </c>
      <c r="Z87" s="147">
        <v>1688801</v>
      </c>
      <c r="AA87" s="147">
        <v>1734017</v>
      </c>
      <c r="AB87" s="147">
        <v>1735245</v>
      </c>
      <c r="AC87" s="147">
        <v>1715643</v>
      </c>
    </row>
    <row r="88" spans="2:29" ht="11.45" customHeight="1" x14ac:dyDescent="0.25">
      <c r="B88" s="22" t="s">
        <v>75</v>
      </c>
      <c r="C88" s="29">
        <v>11670715</v>
      </c>
      <c r="D88" s="29">
        <v>11630684</v>
      </c>
      <c r="E88" s="29">
        <v>11927609</v>
      </c>
      <c r="F88" s="29">
        <v>12204400</v>
      </c>
      <c r="G88" s="29">
        <v>12391354</v>
      </c>
      <c r="H88" s="29">
        <v>12359366</v>
      </c>
      <c r="I88" s="29">
        <v>12538037</v>
      </c>
      <c r="J88" s="29">
        <v>12579611</v>
      </c>
      <c r="K88" s="29">
        <v>12678706</v>
      </c>
      <c r="L88" s="29">
        <v>12699686</v>
      </c>
      <c r="M88" s="29">
        <v>12702991</v>
      </c>
      <c r="N88" s="29">
        <v>12636537</v>
      </c>
      <c r="O88" s="29">
        <v>12667211</v>
      </c>
      <c r="P88" s="29">
        <v>12712055</v>
      </c>
      <c r="Q88" s="29">
        <v>12331275</v>
      </c>
      <c r="R88" s="29">
        <v>12165322</v>
      </c>
      <c r="S88" s="29">
        <v>12233351</v>
      </c>
      <c r="T88" s="29">
        <v>12530321</v>
      </c>
      <c r="U88" s="29">
        <v>12777406</v>
      </c>
      <c r="V88" s="29">
        <v>12982046</v>
      </c>
      <c r="W88" s="29">
        <v>13223034</v>
      </c>
      <c r="X88" s="29">
        <v>13538500</v>
      </c>
      <c r="Y88" s="29">
        <v>13633243</v>
      </c>
      <c r="Z88" s="29">
        <v>13675916</v>
      </c>
      <c r="AA88" s="29">
        <v>13956010</v>
      </c>
      <c r="AB88" s="29" t="s">
        <v>132</v>
      </c>
      <c r="AC88" s="29" t="s">
        <v>132</v>
      </c>
    </row>
    <row r="91" spans="2:29" s="70" customFormat="1" ht="15" x14ac:dyDescent="0.25">
      <c r="B91" s="143" t="s">
        <v>129</v>
      </c>
      <c r="C91" s="142" t="s">
        <v>101</v>
      </c>
      <c r="D91" s="142" t="s">
        <v>102</v>
      </c>
      <c r="E91" s="142" t="s">
        <v>103</v>
      </c>
      <c r="F91" s="142" t="s">
        <v>104</v>
      </c>
      <c r="G91" s="142" t="s">
        <v>105</v>
      </c>
      <c r="H91" s="142" t="s">
        <v>106</v>
      </c>
      <c r="I91" s="142" t="s">
        <v>107</v>
      </c>
      <c r="J91" s="142" t="s">
        <v>108</v>
      </c>
      <c r="K91" s="142" t="s">
        <v>109</v>
      </c>
      <c r="L91" s="142" t="s">
        <v>110</v>
      </c>
      <c r="M91" s="142" t="s">
        <v>111</v>
      </c>
      <c r="N91" s="142" t="s">
        <v>112</v>
      </c>
      <c r="O91" s="142" t="s">
        <v>113</v>
      </c>
      <c r="P91" s="142" t="s">
        <v>114</v>
      </c>
      <c r="Q91" s="142" t="s">
        <v>115</v>
      </c>
      <c r="R91" s="142" t="s">
        <v>116</v>
      </c>
      <c r="S91" s="142" t="s">
        <v>117</v>
      </c>
      <c r="T91" s="142" t="s">
        <v>118</v>
      </c>
      <c r="U91" s="142" t="s">
        <v>119</v>
      </c>
      <c r="V91" s="142" t="s">
        <v>120</v>
      </c>
      <c r="W91" s="142" t="s">
        <v>121</v>
      </c>
      <c r="X91" s="142" t="s">
        <v>122</v>
      </c>
      <c r="Y91" s="142" t="s">
        <v>123</v>
      </c>
      <c r="Z91" s="142" t="s">
        <v>124</v>
      </c>
      <c r="AA91" s="142" t="s">
        <v>125</v>
      </c>
      <c r="AB91" s="142" t="s">
        <v>196</v>
      </c>
      <c r="AC91" s="142" t="s">
        <v>200</v>
      </c>
    </row>
    <row r="92" spans="2:29" ht="11.45" customHeight="1" x14ac:dyDescent="0.25">
      <c r="B92" s="6" t="s">
        <v>130</v>
      </c>
      <c r="C92" s="8" t="s">
        <v>131</v>
      </c>
    </row>
    <row r="93" spans="2:29" ht="11.45" customHeight="1" x14ac:dyDescent="0.25">
      <c r="B93" s="7" t="s">
        <v>42</v>
      </c>
      <c r="C93" s="10">
        <f>C12/C57*1000</f>
        <v>22.423604509263271</v>
      </c>
      <c r="D93" s="65">
        <f t="shared" ref="D93:AC103" si="0">D12/D57*1000</f>
        <v>23.109549860465705</v>
      </c>
      <c r="E93" s="65">
        <f t="shared" si="0"/>
        <v>23.690450173798457</v>
      </c>
      <c r="F93" s="65">
        <f t="shared" si="0"/>
        <v>23.844807786461409</v>
      </c>
      <c r="G93" s="65">
        <f t="shared" si="0"/>
        <v>24.231007693037693</v>
      </c>
      <c r="H93" s="65">
        <f t="shared" si="0"/>
        <v>24.573466629359327</v>
      </c>
      <c r="I93" s="65">
        <f t="shared" si="0"/>
        <v>25.062761365888484</v>
      </c>
      <c r="J93" s="65">
        <f t="shared" si="0"/>
        <v>25.546237025749615</v>
      </c>
      <c r="K93" s="65">
        <f t="shared" si="0"/>
        <v>25.722201477906605</v>
      </c>
      <c r="L93" s="65">
        <f t="shared" si="0"/>
        <v>25.529768543103383</v>
      </c>
      <c r="M93" s="65">
        <f t="shared" si="0"/>
        <v>24.866250285921218</v>
      </c>
      <c r="N93" s="65">
        <f t="shared" si="0"/>
        <v>25.392113241914984</v>
      </c>
      <c r="O93" s="65">
        <f t="shared" si="0"/>
        <v>26.034905534012669</v>
      </c>
      <c r="P93" s="65">
        <f t="shared" si="0"/>
        <v>26.455435796350322</v>
      </c>
      <c r="Q93" s="65">
        <f t="shared" si="0"/>
        <v>26.745449384226077</v>
      </c>
      <c r="R93" s="65">
        <f t="shared" si="0"/>
        <v>26.978820346132881</v>
      </c>
      <c r="S93" s="65">
        <f t="shared" si="0"/>
        <v>27.429314976072178</v>
      </c>
      <c r="T93" s="65">
        <f t="shared" si="0"/>
        <v>27.499489622817592</v>
      </c>
      <c r="U93" s="65">
        <f t="shared" si="0"/>
        <v>28.201635085691393</v>
      </c>
      <c r="V93" s="65">
        <f t="shared" si="0"/>
        <v>28.369023696217802</v>
      </c>
      <c r="W93" s="65">
        <f t="shared" si="0"/>
        <v>28.755520949008716</v>
      </c>
      <c r="X93" s="65">
        <f t="shared" si="0"/>
        <v>28.626548743756238</v>
      </c>
      <c r="Y93" s="65">
        <f t="shared" si="0"/>
        <v>29.257951405309115</v>
      </c>
      <c r="Z93" s="65">
        <f t="shared" si="0"/>
        <v>29.672896012103607</v>
      </c>
      <c r="AA93" s="65">
        <f t="shared" si="0"/>
        <v>29.190611727279794</v>
      </c>
      <c r="AB93" s="65">
        <f t="shared" si="0"/>
        <v>29.225759526855907</v>
      </c>
      <c r="AC93" s="65">
        <f t="shared" si="0"/>
        <v>29.677478477148227</v>
      </c>
    </row>
    <row r="94" spans="2:29" ht="11.45" customHeight="1" x14ac:dyDescent="0.25">
      <c r="B94" s="22" t="s">
        <v>43</v>
      </c>
      <c r="C94" s="65">
        <f t="shared" ref="C94:R124" si="1">C13/C58*1000</f>
        <v>25.181690932474485</v>
      </c>
      <c r="D94" s="65">
        <f t="shared" si="1"/>
        <v>25.971161362157712</v>
      </c>
      <c r="E94" s="65">
        <f t="shared" si="1"/>
        <v>26.420391296574355</v>
      </c>
      <c r="F94" s="65">
        <f t="shared" si="1"/>
        <v>26.463343522577976</v>
      </c>
      <c r="G94" s="65">
        <f t="shared" si="1"/>
        <v>26.808313522794972</v>
      </c>
      <c r="H94" s="65">
        <f t="shared" si="1"/>
        <v>27.151468768244623</v>
      </c>
      <c r="I94" s="65">
        <f t="shared" si="1"/>
        <v>27.637510869217447</v>
      </c>
      <c r="J94" s="65">
        <f t="shared" si="1"/>
        <v>28.169056144095524</v>
      </c>
      <c r="K94" s="65">
        <f t="shared" si="1"/>
        <v>28.437460616136089</v>
      </c>
      <c r="L94" s="65">
        <f t="shared" si="1"/>
        <v>28.307442157890108</v>
      </c>
      <c r="M94" s="65">
        <f t="shared" si="1"/>
        <v>27.580656867333619</v>
      </c>
      <c r="N94" s="65">
        <f t="shared" si="1"/>
        <v>28.113688024622125</v>
      </c>
      <c r="O94" s="65">
        <f t="shared" si="1"/>
        <v>28.83788990746174</v>
      </c>
      <c r="P94" s="65">
        <f t="shared" si="1"/>
        <v>29.17535175338077</v>
      </c>
      <c r="Q94" s="65">
        <f t="shared" si="1"/>
        <v>29.495054148265652</v>
      </c>
      <c r="R94" s="65">
        <f t="shared" si="1"/>
        <v>29.82713605033663</v>
      </c>
      <c r="S94" s="65">
        <f t="shared" si="0"/>
        <v>30.348420106528668</v>
      </c>
      <c r="T94" s="65">
        <f t="shared" si="0"/>
        <v>30.399597261265402</v>
      </c>
      <c r="U94" s="65">
        <f t="shared" si="0"/>
        <v>30.995258742414787</v>
      </c>
      <c r="V94" s="65">
        <f t="shared" si="0"/>
        <v>31.003943348311655</v>
      </c>
      <c r="W94" s="65">
        <f t="shared" si="0"/>
        <v>31.453921164487795</v>
      </c>
      <c r="X94" s="65">
        <f t="shared" si="0"/>
        <v>31.614262988695955</v>
      </c>
      <c r="Y94" s="65">
        <f t="shared" si="0"/>
        <v>32.200887857416227</v>
      </c>
      <c r="Z94" s="65">
        <f t="shared" si="0"/>
        <v>32.588231055564165</v>
      </c>
      <c r="AA94" s="65">
        <f t="shared" si="0"/>
        <v>31.879532246976961</v>
      </c>
      <c r="AB94" s="65">
        <f t="shared" si="0"/>
        <v>31.871861496967821</v>
      </c>
      <c r="AC94" s="65">
        <f t="shared" si="0"/>
        <v>32.225486603988649</v>
      </c>
    </row>
    <row r="95" spans="2:29" ht="11.45" customHeight="1" x14ac:dyDescent="0.25">
      <c r="B95" s="22" t="s">
        <v>44</v>
      </c>
      <c r="C95" s="65">
        <f t="shared" si="1"/>
        <v>44.132015425750062</v>
      </c>
      <c r="D95" s="65">
        <f t="shared" si="0"/>
        <v>43.413515963188203</v>
      </c>
      <c r="E95" s="65">
        <f t="shared" si="0"/>
        <v>44.557561245280439</v>
      </c>
      <c r="F95" s="65">
        <f t="shared" si="0"/>
        <v>45.035043361022069</v>
      </c>
      <c r="G95" s="65">
        <f t="shared" si="0"/>
        <v>46.869257924524135</v>
      </c>
      <c r="H95" s="65">
        <f t="shared" si="0"/>
        <v>48.260714827913176</v>
      </c>
      <c r="I95" s="65">
        <f t="shared" si="0"/>
        <v>48.666746660819975</v>
      </c>
      <c r="J95" s="65">
        <f t="shared" si="0"/>
        <v>49.383225922720676</v>
      </c>
      <c r="K95" s="65">
        <f t="shared" si="0"/>
        <v>51.10126945398423</v>
      </c>
      <c r="L95" s="65">
        <f t="shared" si="0"/>
        <v>51.910531969733114</v>
      </c>
      <c r="M95" s="65">
        <f t="shared" si="0"/>
        <v>50.775890027390396</v>
      </c>
      <c r="N95" s="65">
        <f t="shared" si="0"/>
        <v>52.663699379979043</v>
      </c>
      <c r="O95" s="65">
        <f t="shared" si="0"/>
        <v>53.192313869196894</v>
      </c>
      <c r="P95" s="65">
        <f t="shared" si="0"/>
        <v>52.597985099743191</v>
      </c>
      <c r="Q95" s="65">
        <f t="shared" si="0"/>
        <v>52.805765089801028</v>
      </c>
      <c r="R95" s="65">
        <f t="shared" si="0"/>
        <v>54.089258012032232</v>
      </c>
      <c r="S95" s="65">
        <f t="shared" si="0"/>
        <v>54.661533913791253</v>
      </c>
      <c r="T95" s="65">
        <f t="shared" si="0"/>
        <v>54.335962113725152</v>
      </c>
      <c r="U95" s="65">
        <f t="shared" si="0"/>
        <v>52.706032010789031</v>
      </c>
      <c r="V95" s="65">
        <f t="shared" si="0"/>
        <v>52.971687297531936</v>
      </c>
      <c r="W95" s="65">
        <f t="shared" si="0"/>
        <v>53.042379521332805</v>
      </c>
      <c r="X95" s="65">
        <f t="shared" si="0"/>
        <v>55.905547582572503</v>
      </c>
      <c r="Y95" s="65">
        <f t="shared" si="0"/>
        <v>57.039643520056067</v>
      </c>
      <c r="Z95" s="65">
        <f t="shared" si="0"/>
        <v>54.297029976880886</v>
      </c>
      <c r="AA95" s="65">
        <f t="shared" si="0"/>
        <v>54.664846877924937</v>
      </c>
      <c r="AB95" s="65">
        <f t="shared" si="0"/>
        <v>54.893445572898052</v>
      </c>
      <c r="AC95" s="65" t="e">
        <f t="shared" si="0"/>
        <v>#VALUE!</v>
      </c>
    </row>
    <row r="96" spans="2:29" ht="11.45" customHeight="1" x14ac:dyDescent="0.25">
      <c r="B96" s="22" t="s">
        <v>45</v>
      </c>
      <c r="C96" s="65">
        <f t="shared" si="1"/>
        <v>4.4443047315250803</v>
      </c>
      <c r="D96" s="65">
        <f t="shared" si="0"/>
        <v>4.8640741503464309</v>
      </c>
      <c r="E96" s="65">
        <f t="shared" si="0"/>
        <v>5.0643659204412268</v>
      </c>
      <c r="F96" s="65">
        <f t="shared" si="0"/>
        <v>5.3355915791825783</v>
      </c>
      <c r="G96" s="65">
        <f t="shared" si="0"/>
        <v>5.600957679627447</v>
      </c>
      <c r="H96" s="65">
        <f t="shared" si="0"/>
        <v>5.6349333761438434</v>
      </c>
      <c r="I96" s="65">
        <f t="shared" si="0"/>
        <v>6.0524755646972022</v>
      </c>
      <c r="J96" s="65">
        <f t="shared" si="0"/>
        <v>6.2896543224918293</v>
      </c>
      <c r="K96" s="65">
        <f t="shared" si="0"/>
        <v>6.4087373727530368</v>
      </c>
      <c r="L96" s="65">
        <f t="shared" si="0"/>
        <v>5.8927157611753351</v>
      </c>
      <c r="M96" s="65">
        <f t="shared" si="0"/>
        <v>5.6646665297848982</v>
      </c>
      <c r="N96" s="65">
        <f t="shared" si="0"/>
        <v>6.566315018032439</v>
      </c>
      <c r="O96" s="65">
        <f t="shared" si="0"/>
        <v>6.8958705110291003</v>
      </c>
      <c r="P96" s="65">
        <f t="shared" si="0"/>
        <v>7.081260095179247</v>
      </c>
      <c r="Q96" s="65">
        <f t="shared" si="0"/>
        <v>7.3726940900102633</v>
      </c>
      <c r="R96" s="65">
        <f t="shared" si="0"/>
        <v>7.2424632119417423</v>
      </c>
      <c r="S96" s="65">
        <f t="shared" si="0"/>
        <v>7.57575962534799</v>
      </c>
      <c r="T96" s="65">
        <f t="shared" si="0"/>
        <v>7.3746289259731306</v>
      </c>
      <c r="U96" s="65">
        <f t="shared" si="0"/>
        <v>7.5302904684543845</v>
      </c>
      <c r="V96" s="65">
        <f t="shared" si="0"/>
        <v>7.741832292159728</v>
      </c>
      <c r="W96" s="65">
        <f t="shared" si="0"/>
        <v>8.0202547434638198</v>
      </c>
      <c r="X96" s="65">
        <f t="shared" si="0"/>
        <v>8.3133577144512429</v>
      </c>
      <c r="Y96" s="65">
        <f t="shared" si="0"/>
        <v>9.2302209298954363</v>
      </c>
      <c r="Z96" s="65">
        <f t="shared" si="0"/>
        <v>9.0209003600209243</v>
      </c>
      <c r="AA96" s="65">
        <f t="shared" si="0"/>
        <v>9.0671748253475339</v>
      </c>
      <c r="AB96" s="65">
        <f t="shared" si="0"/>
        <v>10.007887493577092</v>
      </c>
      <c r="AC96" s="65">
        <f t="shared" si="0"/>
        <v>9.9040483868103326</v>
      </c>
    </row>
    <row r="97" spans="2:29" ht="11.45" customHeight="1" x14ac:dyDescent="0.25">
      <c r="B97" s="22" t="s">
        <v>46</v>
      </c>
      <c r="C97" s="65">
        <f t="shared" si="1"/>
        <v>9.3105021970270521</v>
      </c>
      <c r="D97" s="65">
        <f t="shared" si="0"/>
        <v>9.9714852516042018</v>
      </c>
      <c r="E97" s="65">
        <f t="shared" si="0"/>
        <v>10.867100219039457</v>
      </c>
      <c r="F97" s="65">
        <f t="shared" si="0"/>
        <v>11.200770865694123</v>
      </c>
      <c r="G97" s="65">
        <f t="shared" si="0"/>
        <v>12.0255256667455</v>
      </c>
      <c r="H97" s="65">
        <f t="shared" si="0"/>
        <v>12.385681183656366</v>
      </c>
      <c r="I97" s="65">
        <f t="shared" si="0"/>
        <v>13.03293678077357</v>
      </c>
      <c r="J97" s="65">
        <f t="shared" si="0"/>
        <v>13.642037334206796</v>
      </c>
      <c r="K97" s="65">
        <f t="shared" si="0"/>
        <v>14.665256258723147</v>
      </c>
      <c r="L97" s="65">
        <f t="shared" si="0"/>
        <v>14.12809640899099</v>
      </c>
      <c r="M97" s="65">
        <f t="shared" si="0"/>
        <v>12.42435559597943</v>
      </c>
      <c r="N97" s="65">
        <f t="shared" si="0"/>
        <v>12.884283186796626</v>
      </c>
      <c r="O97" s="65">
        <f t="shared" si="0"/>
        <v>13.032977075163549</v>
      </c>
      <c r="P97" s="65">
        <f t="shared" si="0"/>
        <v>13.156407174967729</v>
      </c>
      <c r="Q97" s="65">
        <f t="shared" si="0"/>
        <v>13.103697642452367</v>
      </c>
      <c r="R97" s="65">
        <f t="shared" si="0"/>
        <v>13.430491566933963</v>
      </c>
      <c r="S97" s="65">
        <f t="shared" si="0"/>
        <v>14.319131228558396</v>
      </c>
      <c r="T97" s="65">
        <f t="shared" si="0"/>
        <v>14.328139352471654</v>
      </c>
      <c r="U97" s="65">
        <f t="shared" si="0"/>
        <v>15.595131784864856</v>
      </c>
      <c r="V97" s="65">
        <f t="shared" si="0"/>
        <v>16.090043014707646</v>
      </c>
      <c r="W97" s="65">
        <f t="shared" si="0"/>
        <v>16.797793626237212</v>
      </c>
      <c r="X97" s="65">
        <f t="shared" si="0"/>
        <v>16.919388841283162</v>
      </c>
      <c r="Y97" s="65">
        <f t="shared" si="0"/>
        <v>17.642363649112159</v>
      </c>
      <c r="Z97" s="65">
        <f t="shared" si="0"/>
        <v>16.672688236532082</v>
      </c>
      <c r="AA97" s="65">
        <f t="shared" si="0"/>
        <v>15.635796790124656</v>
      </c>
      <c r="AB97" s="65">
        <f t="shared" si="0"/>
        <v>15.803061756806944</v>
      </c>
      <c r="AC97" s="65">
        <f t="shared" si="0"/>
        <v>16.174589248212556</v>
      </c>
    </row>
    <row r="98" spans="2:29" ht="11.45" customHeight="1" x14ac:dyDescent="0.25">
      <c r="B98" s="22" t="s">
        <v>47</v>
      </c>
      <c r="C98" s="65">
        <f t="shared" si="1"/>
        <v>43.924253298735714</v>
      </c>
      <c r="D98" s="65">
        <f t="shared" si="0"/>
        <v>45.672399386403605</v>
      </c>
      <c r="E98" s="65">
        <f t="shared" si="0"/>
        <v>46.006848340518509</v>
      </c>
      <c r="F98" s="65">
        <f t="shared" si="0"/>
        <v>46.104208934263539</v>
      </c>
      <c r="G98" s="65">
        <f t="shared" si="0"/>
        <v>46.532849205524435</v>
      </c>
      <c r="H98" s="65">
        <f t="shared" si="0"/>
        <v>47.031104225328328</v>
      </c>
      <c r="I98" s="65">
        <f t="shared" si="0"/>
        <v>48.367255741796235</v>
      </c>
      <c r="J98" s="65">
        <f t="shared" si="0"/>
        <v>50.231077249632136</v>
      </c>
      <c r="K98" s="65">
        <f t="shared" si="0"/>
        <v>50.602190481772595</v>
      </c>
      <c r="L98" s="65">
        <f t="shared" si="0"/>
        <v>46.495472587142245</v>
      </c>
      <c r="M98" s="65">
        <f t="shared" si="0"/>
        <v>45.943474031466756</v>
      </c>
      <c r="N98" s="65">
        <f t="shared" si="0"/>
        <v>49.13689481206432</v>
      </c>
      <c r="O98" s="65">
        <f t="shared" si="0"/>
        <v>49.527212262487964</v>
      </c>
      <c r="P98" s="65">
        <f t="shared" si="0"/>
        <v>49.90822116816657</v>
      </c>
      <c r="Q98" s="65">
        <f t="shared" si="0"/>
        <v>51.199704806519925</v>
      </c>
      <c r="R98" s="65">
        <f t="shared" si="0"/>
        <v>51.629547997983884</v>
      </c>
      <c r="S98" s="65">
        <f t="shared" si="0"/>
        <v>52.478987598718639</v>
      </c>
      <c r="T98" s="65">
        <f t="shared" si="0"/>
        <v>52.398966401962248</v>
      </c>
      <c r="U98" s="65">
        <f t="shared" si="0"/>
        <v>53.601257975747679</v>
      </c>
      <c r="V98" s="65">
        <f t="shared" si="0"/>
        <v>55.400276678725987</v>
      </c>
      <c r="W98" s="65">
        <f t="shared" si="0"/>
        <v>55.198117532862121</v>
      </c>
      <c r="X98" s="65">
        <f t="shared" si="0"/>
        <v>59.431507494030413</v>
      </c>
      <c r="Y98" s="65">
        <f t="shared" si="0"/>
        <v>58.291310222893195</v>
      </c>
      <c r="Z98" s="65">
        <f t="shared" si="0"/>
        <v>54.669186577906736</v>
      </c>
      <c r="AA98" s="65">
        <f t="shared" si="0"/>
        <v>54.146834705490647</v>
      </c>
      <c r="AB98" s="65">
        <f t="shared" si="0"/>
        <v>54.563288565614087</v>
      </c>
      <c r="AC98" s="65">
        <f t="shared" si="0"/>
        <v>57.347120230450102</v>
      </c>
    </row>
    <row r="99" spans="2:29" ht="11.45" customHeight="1" x14ac:dyDescent="0.25">
      <c r="B99" s="22" t="s">
        <v>48</v>
      </c>
      <c r="C99" s="65">
        <f t="shared" si="1"/>
        <v>26.028881639044005</v>
      </c>
      <c r="D99" s="65">
        <f t="shared" si="0"/>
        <v>26.836829744222548</v>
      </c>
      <c r="E99" s="65">
        <f t="shared" si="0"/>
        <v>28.281503888998373</v>
      </c>
      <c r="F99" s="65">
        <f t="shared" si="0"/>
        <v>29.061955930329027</v>
      </c>
      <c r="G99" s="65">
        <f t="shared" si="0"/>
        <v>30.408850305205672</v>
      </c>
      <c r="H99" s="65">
        <f t="shared" si="0"/>
        <v>31.197531474458252</v>
      </c>
      <c r="I99" s="65">
        <f t="shared" si="0"/>
        <v>32.418100183063856</v>
      </c>
      <c r="J99" s="65">
        <f t="shared" si="0"/>
        <v>34.703155460578976</v>
      </c>
      <c r="K99" s="65">
        <f t="shared" si="0"/>
        <v>35.203678211739877</v>
      </c>
      <c r="L99" s="65">
        <f t="shared" si="0"/>
        <v>35.180908941374426</v>
      </c>
      <c r="M99" s="65">
        <f t="shared" si="0"/>
        <v>33.775646968341476</v>
      </c>
      <c r="N99" s="65">
        <f t="shared" si="0"/>
        <v>33.026551306383801</v>
      </c>
      <c r="O99" s="65">
        <f t="shared" si="0"/>
        <v>34.06263970532283</v>
      </c>
      <c r="P99" s="65">
        <f t="shared" si="0"/>
        <v>35.123240838915279</v>
      </c>
      <c r="Q99" s="65">
        <f t="shared" si="0"/>
        <v>35.353929656416277</v>
      </c>
      <c r="R99" s="65">
        <f t="shared" si="0"/>
        <v>35.786258583111106</v>
      </c>
      <c r="S99" s="65">
        <f t="shared" si="0"/>
        <v>36.385886275752569</v>
      </c>
      <c r="T99" s="65">
        <f t="shared" si="0"/>
        <v>36.922830873458253</v>
      </c>
      <c r="U99" s="65">
        <f t="shared" si="0"/>
        <v>38.32525613755282</v>
      </c>
      <c r="V99" s="65">
        <f t="shared" si="0"/>
        <v>38.682819042215385</v>
      </c>
      <c r="W99" s="65">
        <f t="shared" si="0"/>
        <v>39.71274073912236</v>
      </c>
      <c r="X99" s="65">
        <f t="shared" si="0"/>
        <v>39.54943883477349</v>
      </c>
      <c r="Y99" s="65">
        <f t="shared" si="0"/>
        <v>41.053308480777076</v>
      </c>
      <c r="Z99" s="65">
        <f t="shared" si="0"/>
        <v>42.109779599896108</v>
      </c>
      <c r="AA99" s="65">
        <f t="shared" si="0"/>
        <v>41.033476668220779</v>
      </c>
      <c r="AB99" s="65">
        <f t="shared" si="0"/>
        <v>41.389716102363629</v>
      </c>
      <c r="AC99" s="65">
        <f t="shared" si="0"/>
        <v>42.13062773353446</v>
      </c>
    </row>
    <row r="100" spans="2:29" ht="11.45" customHeight="1" x14ac:dyDescent="0.25">
      <c r="B100" s="22" t="s">
        <v>49</v>
      </c>
      <c r="C100" s="65">
        <f t="shared" si="1"/>
        <v>9.8038647809367507</v>
      </c>
      <c r="D100" s="65">
        <f t="shared" si="0"/>
        <v>10.438487540287712</v>
      </c>
      <c r="E100" s="65">
        <f t="shared" si="0"/>
        <v>11.356418838533653</v>
      </c>
      <c r="F100" s="65">
        <f t="shared" si="0"/>
        <v>11.727026893537156</v>
      </c>
      <c r="G100" s="65">
        <f t="shared" si="0"/>
        <v>12.939476186577831</v>
      </c>
      <c r="H100" s="65">
        <f t="shared" si="0"/>
        <v>15.799023858137778</v>
      </c>
      <c r="I100" s="65">
        <f t="shared" si="0"/>
        <v>15.190323954314625</v>
      </c>
      <c r="J100" s="65">
        <f t="shared" si="0"/>
        <v>15.783032232624031</v>
      </c>
      <c r="K100" s="65">
        <f t="shared" si="0"/>
        <v>17.317917047234808</v>
      </c>
      <c r="L100" s="65">
        <f t="shared" si="0"/>
        <v>15.063755754991194</v>
      </c>
      <c r="M100" s="65">
        <f t="shared" si="0"/>
        <v>14.245832079014894</v>
      </c>
      <c r="N100" s="65">
        <f t="shared" si="0"/>
        <v>15.700800396682961</v>
      </c>
      <c r="O100" s="65">
        <f t="shared" si="0"/>
        <v>16.077534270496812</v>
      </c>
      <c r="P100" s="65">
        <f t="shared" si="0"/>
        <v>16.943211448560525</v>
      </c>
      <c r="Q100" s="65">
        <f t="shared" si="0"/>
        <v>17.091267095190872</v>
      </c>
      <c r="R100" s="65">
        <f t="shared" si="0"/>
        <v>16.96652554989339</v>
      </c>
      <c r="S100" s="65">
        <f t="shared" si="0"/>
        <v>17.036358844174398</v>
      </c>
      <c r="T100" s="65">
        <f t="shared" si="0"/>
        <v>16.913595117642338</v>
      </c>
      <c r="U100" s="65">
        <f t="shared" si="0"/>
        <v>17.834215121240369</v>
      </c>
      <c r="V100" s="65">
        <f t="shared" si="0"/>
        <v>19.136578024429244</v>
      </c>
      <c r="W100" s="65">
        <f t="shared" si="0"/>
        <v>19.361947774117965</v>
      </c>
      <c r="X100" s="65">
        <f t="shared" si="0"/>
        <v>19.240196551471243</v>
      </c>
      <c r="Y100" s="65">
        <f t="shared" si="0"/>
        <v>22.516859069607953</v>
      </c>
      <c r="Z100" s="65">
        <f t="shared" si="0"/>
        <v>22.13746828048961</v>
      </c>
      <c r="AA100" s="65">
        <f t="shared" si="0"/>
        <v>19.290703134170677</v>
      </c>
      <c r="AB100" s="65">
        <f t="shared" si="0"/>
        <v>17.685740298558741</v>
      </c>
      <c r="AC100" s="65">
        <f t="shared" si="0"/>
        <v>16.107085101056231</v>
      </c>
    </row>
    <row r="101" spans="2:29" ht="11.45" customHeight="1" x14ac:dyDescent="0.25">
      <c r="B101" s="22" t="s">
        <v>50</v>
      </c>
      <c r="C101" s="65">
        <f t="shared" si="1"/>
        <v>33.90593083608092</v>
      </c>
      <c r="D101" s="65">
        <f t="shared" si="0"/>
        <v>33.456810499226741</v>
      </c>
      <c r="E101" s="65">
        <f t="shared" si="0"/>
        <v>32.504705191565499</v>
      </c>
      <c r="F101" s="65">
        <f t="shared" si="0"/>
        <v>32.613774380224335</v>
      </c>
      <c r="G101" s="65">
        <f t="shared" si="0"/>
        <v>33.202472356163987</v>
      </c>
      <c r="H101" s="65">
        <f t="shared" si="0"/>
        <v>33.42420757971329</v>
      </c>
      <c r="I101" s="65">
        <f t="shared" si="0"/>
        <v>33.790075208470611</v>
      </c>
      <c r="J101" s="65">
        <f t="shared" si="0"/>
        <v>34.923833319900062</v>
      </c>
      <c r="K101" s="65">
        <f t="shared" si="0"/>
        <v>36.66376625707565</v>
      </c>
      <c r="L101" s="65">
        <f t="shared" si="0"/>
        <v>36.323372264733521</v>
      </c>
      <c r="M101" s="65">
        <f t="shared" si="0"/>
        <v>35.555842053618115</v>
      </c>
      <c r="N101" s="65">
        <f t="shared" si="0"/>
        <v>36.281430531373623</v>
      </c>
      <c r="O101" s="65">
        <f t="shared" si="0"/>
        <v>37.483078573615479</v>
      </c>
      <c r="P101" s="65">
        <f t="shared" si="0"/>
        <v>37.53081239838464</v>
      </c>
      <c r="Q101" s="65">
        <f t="shared" si="0"/>
        <v>36.41239512643498</v>
      </c>
      <c r="R101" s="65">
        <f t="shared" si="0"/>
        <v>37.424255143556088</v>
      </c>
      <c r="S101" s="65">
        <f t="shared" si="0"/>
        <v>39.195940300444654</v>
      </c>
      <c r="T101" s="65">
        <f t="shared" si="0"/>
        <v>40.092899579448613</v>
      </c>
      <c r="U101" s="65">
        <f t="shared" si="0"/>
        <v>40.441653944567484</v>
      </c>
      <c r="V101" s="65">
        <f t="shared" si="0"/>
        <v>40.763910563946531</v>
      </c>
      <c r="W101" s="65">
        <f t="shared" si="0"/>
        <v>41.354939983230231</v>
      </c>
      <c r="X101" s="65">
        <f t="shared" si="0"/>
        <v>41.89647482773124</v>
      </c>
      <c r="Y101" s="65">
        <f t="shared" si="0"/>
        <v>45.070077148597548</v>
      </c>
      <c r="Z101" s="65">
        <f t="shared" si="0"/>
        <v>42.258779079702308</v>
      </c>
      <c r="AA101" s="65">
        <f t="shared" si="0"/>
        <v>43.938886743939605</v>
      </c>
      <c r="AB101" s="65">
        <f t="shared" si="0"/>
        <v>44.306038115992685</v>
      </c>
      <c r="AC101" s="65">
        <f t="shared" si="0"/>
        <v>45.30117406314784</v>
      </c>
    </row>
    <row r="102" spans="2:29" ht="11.45" customHeight="1" x14ac:dyDescent="0.25">
      <c r="B102" s="22" t="s">
        <v>51</v>
      </c>
      <c r="C102" s="65">
        <f t="shared" si="1"/>
        <v>11.193623958165581</v>
      </c>
      <c r="D102" s="65">
        <f t="shared" si="0"/>
        <v>12.257528242489682</v>
      </c>
      <c r="E102" s="65">
        <f t="shared" si="0"/>
        <v>12.329532554262101</v>
      </c>
      <c r="F102" s="65">
        <f t="shared" si="0"/>
        <v>12.891914045035518</v>
      </c>
      <c r="G102" s="65">
        <f t="shared" si="0"/>
        <v>13.92193754292456</v>
      </c>
      <c r="H102" s="65">
        <f t="shared" si="0"/>
        <v>14.867091618521577</v>
      </c>
      <c r="I102" s="65">
        <f t="shared" si="0"/>
        <v>15.152439172092416</v>
      </c>
      <c r="J102" s="65">
        <f t="shared" si="0"/>
        <v>15.00846306939717</v>
      </c>
      <c r="K102" s="65">
        <f t="shared" si="0"/>
        <v>15.873214764685825</v>
      </c>
      <c r="L102" s="65">
        <f t="shared" si="0"/>
        <v>16.525031944589163</v>
      </c>
      <c r="M102" s="65">
        <f t="shared" si="0"/>
        <v>15.285024599064284</v>
      </c>
      <c r="N102" s="65">
        <f t="shared" si="0"/>
        <v>15.272646026732321</v>
      </c>
      <c r="O102" s="65">
        <f t="shared" si="0"/>
        <v>14.025330571687881</v>
      </c>
      <c r="P102" s="65">
        <f t="shared" si="0"/>
        <v>13.228223935509572</v>
      </c>
      <c r="Q102" s="65">
        <f t="shared" si="0"/>
        <v>13.106977479988482</v>
      </c>
      <c r="R102" s="65">
        <f t="shared" si="0"/>
        <v>12.960967333186439</v>
      </c>
      <c r="S102" s="65">
        <f t="shared" si="0"/>
        <v>12.650958713837165</v>
      </c>
      <c r="T102" s="65">
        <f t="shared" si="0"/>
        <v>11.434159289965738</v>
      </c>
      <c r="U102" s="65">
        <f t="shared" si="0"/>
        <v>12.238543202595105</v>
      </c>
      <c r="V102" s="65">
        <f t="shared" si="0"/>
        <v>11.82045077241413</v>
      </c>
      <c r="W102" s="65">
        <f t="shared" si="0"/>
        <v>11.141444730027832</v>
      </c>
      <c r="X102" s="65">
        <f t="shared" si="0"/>
        <v>10.915460359926421</v>
      </c>
      <c r="Y102" s="65">
        <f t="shared" si="0"/>
        <v>10.353761963469712</v>
      </c>
      <c r="Z102" s="65">
        <f t="shared" si="0"/>
        <v>10.162968179526505</v>
      </c>
      <c r="AA102" s="65">
        <f t="shared" si="0"/>
        <v>10.194717237140926</v>
      </c>
      <c r="AB102" s="65">
        <f t="shared" si="0"/>
        <v>10.200775775230801</v>
      </c>
      <c r="AC102" s="65">
        <f t="shared" si="0"/>
        <v>10.101941446880069</v>
      </c>
    </row>
    <row r="103" spans="2:29" ht="11.45" customHeight="1" x14ac:dyDescent="0.25">
      <c r="B103" s="22" t="s">
        <v>52</v>
      </c>
      <c r="C103" s="65">
        <f t="shared" si="1"/>
        <v>24.862775407648549</v>
      </c>
      <c r="D103" s="65">
        <f t="shared" si="0"/>
        <v>24.43288125584051</v>
      </c>
      <c r="E103" s="65">
        <f t="shared" si="0"/>
        <v>24.303586049940776</v>
      </c>
      <c r="F103" s="65">
        <f t="shared" si="0"/>
        <v>23.924624759552994</v>
      </c>
      <c r="G103" s="65">
        <f t="shared" si="0"/>
        <v>23.555799363268086</v>
      </c>
      <c r="H103" s="65">
        <f t="shared" si="0"/>
        <v>23.245837548234686</v>
      </c>
      <c r="I103" s="65">
        <f t="shared" si="0"/>
        <v>22.963201180197533</v>
      </c>
      <c r="J103" s="65">
        <f t="shared" si="0"/>
        <v>22.719666074528043</v>
      </c>
      <c r="K103" s="65">
        <f t="shared" si="0"/>
        <v>22.391310412012988</v>
      </c>
      <c r="L103" s="65">
        <f t="shared" si="0"/>
        <v>21.853257973584583</v>
      </c>
      <c r="M103" s="65">
        <f t="shared" si="0"/>
        <v>22.240766155067188</v>
      </c>
      <c r="N103" s="65">
        <f t="shared" ref="D103:AC113" si="2">N22/N67*1000</f>
        <v>22.851057390906277</v>
      </c>
      <c r="O103" s="65">
        <f t="shared" si="2"/>
        <v>23.273552061632554</v>
      </c>
      <c r="P103" s="65">
        <f t="shared" si="2"/>
        <v>23.824751123052923</v>
      </c>
      <c r="Q103" s="65">
        <f t="shared" si="2"/>
        <v>24.081734512194895</v>
      </c>
      <c r="R103" s="65">
        <f t="shared" si="2"/>
        <v>24.135161975154691</v>
      </c>
      <c r="S103" s="65">
        <f t="shared" si="2"/>
        <v>24.90309373186545</v>
      </c>
      <c r="T103" s="65">
        <f t="shared" si="2"/>
        <v>25.073974016362271</v>
      </c>
      <c r="U103" s="65">
        <f t="shared" si="2"/>
        <v>25.390028757418982</v>
      </c>
      <c r="V103" s="65">
        <f t="shared" si="2"/>
        <v>25.607111111111113</v>
      </c>
      <c r="W103" s="65">
        <f t="shared" si="2"/>
        <v>25.710124379427924</v>
      </c>
      <c r="X103" s="65">
        <f t="shared" si="2"/>
        <v>24.194744974682767</v>
      </c>
      <c r="Y103" s="65">
        <f t="shared" si="2"/>
        <v>25.420170473983426</v>
      </c>
      <c r="Z103" s="65">
        <f t="shared" si="2"/>
        <v>26.536308406679293</v>
      </c>
      <c r="AA103" s="65">
        <f t="shared" si="2"/>
        <v>26.855628937405516</v>
      </c>
      <c r="AB103" s="65">
        <f t="shared" si="2"/>
        <v>27.582822928364227</v>
      </c>
      <c r="AC103" s="65">
        <f t="shared" si="2"/>
        <v>28.553084304519746</v>
      </c>
    </row>
    <row r="104" spans="2:29" ht="11.45" customHeight="1" x14ac:dyDescent="0.25">
      <c r="B104" s="22" t="s">
        <v>53</v>
      </c>
      <c r="C104" s="65">
        <f t="shared" si="1"/>
        <v>33.873311428816791</v>
      </c>
      <c r="D104" s="65">
        <f t="shared" si="2"/>
        <v>34.939011277705042</v>
      </c>
      <c r="E104" s="65">
        <f t="shared" si="2"/>
        <v>35.318735020299258</v>
      </c>
      <c r="F104" s="65">
        <f t="shared" si="2"/>
        <v>35.520296554597351</v>
      </c>
      <c r="G104" s="65">
        <f t="shared" si="2"/>
        <v>35.286221572966085</v>
      </c>
      <c r="H104" s="65">
        <f t="shared" si="2"/>
        <v>35.189656218714219</v>
      </c>
      <c r="I104" s="65">
        <f t="shared" si="2"/>
        <v>35.594546288115311</v>
      </c>
      <c r="J104" s="65">
        <f t="shared" si="2"/>
        <v>36.631933971892643</v>
      </c>
      <c r="K104" s="65">
        <f t="shared" si="2"/>
        <v>36.785459436179458</v>
      </c>
      <c r="L104" s="65">
        <f t="shared" si="2"/>
        <v>36.67170102239222</v>
      </c>
      <c r="M104" s="65">
        <f t="shared" si="2"/>
        <v>35.44027821439294</v>
      </c>
      <c r="N104" s="65">
        <f t="shared" si="2"/>
        <v>36.076464472048954</v>
      </c>
      <c r="O104" s="65">
        <f t="shared" si="2"/>
        <v>36.863946161425496</v>
      </c>
      <c r="P104" s="65">
        <f t="shared" si="2"/>
        <v>36.821199709063045</v>
      </c>
      <c r="Q104" s="65">
        <f t="shared" si="2"/>
        <v>37.313936124599486</v>
      </c>
      <c r="R104" s="65">
        <f t="shared" si="2"/>
        <v>38.046371848952496</v>
      </c>
      <c r="S104" s="65">
        <f t="shared" si="2"/>
        <v>38.520311600605133</v>
      </c>
      <c r="T104" s="65">
        <f t="shared" si="2"/>
        <v>38.867059023177632</v>
      </c>
      <c r="U104" s="65">
        <f t="shared" si="2"/>
        <v>39.152251265560359</v>
      </c>
      <c r="V104" s="65">
        <f t="shared" si="2"/>
        <v>38.258066155698806</v>
      </c>
      <c r="W104" s="65">
        <f t="shared" si="2"/>
        <v>38.469061663440222</v>
      </c>
      <c r="X104" s="65">
        <f t="shared" si="2"/>
        <v>37.649384456523848</v>
      </c>
      <c r="Y104" s="65">
        <f t="shared" si="2"/>
        <v>36.757632683765927</v>
      </c>
      <c r="Z104" s="65">
        <f t="shared" si="2"/>
        <v>37.291138688923617</v>
      </c>
      <c r="AA104" s="65">
        <f t="shared" si="2"/>
        <v>36.987011550796431</v>
      </c>
      <c r="AB104" s="65">
        <f t="shared" si="2"/>
        <v>36.851898715474206</v>
      </c>
      <c r="AC104" s="65">
        <f t="shared" si="2"/>
        <v>36.65591658245998</v>
      </c>
    </row>
    <row r="105" spans="2:29" ht="11.45" customHeight="1" x14ac:dyDescent="0.25">
      <c r="B105" s="22" t="s">
        <v>54</v>
      </c>
      <c r="C105" s="65">
        <f t="shared" si="1"/>
        <v>6.7091082157149726</v>
      </c>
      <c r="D105" s="65">
        <f t="shared" si="2"/>
        <v>7.0343704118200003</v>
      </c>
      <c r="E105" s="65">
        <f t="shared" si="2"/>
        <v>7.8520186962125846</v>
      </c>
      <c r="F105" s="65">
        <f t="shared" si="2"/>
        <v>8.6675046655459074</v>
      </c>
      <c r="G105" s="65">
        <f t="shared" si="2"/>
        <v>9.4422792368253994</v>
      </c>
      <c r="H105" s="65">
        <f t="shared" si="2"/>
        <v>9.2999816749129565</v>
      </c>
      <c r="I105" s="65">
        <f t="shared" si="2"/>
        <v>9.8427125806035285</v>
      </c>
      <c r="J105" s="65">
        <f t="shared" si="2"/>
        <v>9.9508903758603893</v>
      </c>
      <c r="K105" s="65">
        <f t="shared" si="2"/>
        <v>10.234751640440395</v>
      </c>
      <c r="L105" s="65">
        <f t="shared" si="2"/>
        <v>10.263294249619403</v>
      </c>
      <c r="M105" s="65">
        <f t="shared" si="2"/>
        <v>9.3970735666465579</v>
      </c>
      <c r="N105" s="65">
        <f t="shared" si="2"/>
        <v>9.8648936983481672</v>
      </c>
      <c r="O105" s="65">
        <f t="shared" si="2"/>
        <v>10.741905620237024</v>
      </c>
      <c r="P105" s="65">
        <f t="shared" si="2"/>
        <v>9.901159913733661</v>
      </c>
      <c r="Q105" s="65">
        <f t="shared" si="2"/>
        <v>10.474729248556052</v>
      </c>
      <c r="R105" s="65">
        <f t="shared" si="2"/>
        <v>9.7867309618654925</v>
      </c>
      <c r="S105" s="65">
        <f t="shared" si="2"/>
        <v>10.504600852311283</v>
      </c>
      <c r="T105" s="65">
        <f t="shared" si="2"/>
        <v>11.203365571439949</v>
      </c>
      <c r="U105" s="65">
        <f t="shared" si="2"/>
        <v>11.017187277854461</v>
      </c>
      <c r="V105" s="65">
        <f t="shared" si="2"/>
        <v>12.002054793719072</v>
      </c>
      <c r="W105" s="65">
        <f t="shared" si="2"/>
        <v>12.385369490416492</v>
      </c>
      <c r="X105" s="65">
        <f t="shared" si="2"/>
        <v>10.683155546863588</v>
      </c>
      <c r="Y105" s="65">
        <f t="shared" si="2"/>
        <v>13.046087506004318</v>
      </c>
      <c r="Z105" s="65">
        <f t="shared" si="2"/>
        <v>14.362811591240604</v>
      </c>
      <c r="AA105" s="65">
        <f t="shared" si="2"/>
        <v>14.571499668780488</v>
      </c>
      <c r="AB105" s="65">
        <f t="shared" si="2"/>
        <v>14.451769272182133</v>
      </c>
      <c r="AC105" s="65">
        <f t="shared" si="2"/>
        <v>14.766841846212468</v>
      </c>
    </row>
    <row r="106" spans="2:29" ht="11.45" customHeight="1" x14ac:dyDescent="0.25">
      <c r="B106" s="22" t="s">
        <v>55</v>
      </c>
      <c r="C106" s="65">
        <f t="shared" si="1"/>
        <v>23.538255400360537</v>
      </c>
      <c r="D106" s="65">
        <f t="shared" si="2"/>
        <v>24.64474719308258</v>
      </c>
      <c r="E106" s="65">
        <f t="shared" si="2"/>
        <v>24.800398003889708</v>
      </c>
      <c r="F106" s="65">
        <f t="shared" si="2"/>
        <v>24.219592235768967</v>
      </c>
      <c r="G106" s="65">
        <f t="shared" si="2"/>
        <v>24.191794932919247</v>
      </c>
      <c r="H106" s="65">
        <f t="shared" si="2"/>
        <v>24.923824016766225</v>
      </c>
      <c r="I106" s="65">
        <f t="shared" si="2"/>
        <v>25.600720336003793</v>
      </c>
      <c r="J106" s="65">
        <f t="shared" si="2"/>
        <v>25.349502699942327</v>
      </c>
      <c r="K106" s="65">
        <f t="shared" si="2"/>
        <v>25.431672100674245</v>
      </c>
      <c r="L106" s="65">
        <f t="shared" si="2"/>
        <v>25.310504586683688</v>
      </c>
      <c r="M106" s="65">
        <f t="shared" si="2"/>
        <v>24.550805538978235</v>
      </c>
      <c r="N106" s="65">
        <f t="shared" si="2"/>
        <v>25.41104148331582</v>
      </c>
      <c r="O106" s="65">
        <f t="shared" si="2"/>
        <v>25.905585822251425</v>
      </c>
      <c r="P106" s="65">
        <f t="shared" si="2"/>
        <v>25.814075172757253</v>
      </c>
      <c r="Q106" s="65">
        <f t="shared" si="2"/>
        <v>26.305727352206567</v>
      </c>
      <c r="R106" s="65">
        <f t="shared" si="2"/>
        <v>26.900722638075187</v>
      </c>
      <c r="S106" s="65">
        <f t="shared" si="2"/>
        <v>27.215849688159675</v>
      </c>
      <c r="T106" s="65">
        <f t="shared" si="2"/>
        <v>27.359489491249999</v>
      </c>
      <c r="U106" s="65">
        <f t="shared" si="2"/>
        <v>27.657824956641136</v>
      </c>
      <c r="V106" s="65">
        <f t="shared" si="2"/>
        <v>27.890219822248</v>
      </c>
      <c r="W106" s="65">
        <f t="shared" si="2"/>
        <v>28.665751226860685</v>
      </c>
      <c r="X106" s="65">
        <f t="shared" si="2"/>
        <v>29.534519990365542</v>
      </c>
      <c r="Y106" s="65">
        <f t="shared" si="2"/>
        <v>30.388977317576618</v>
      </c>
      <c r="Z106" s="65">
        <f t="shared" si="2"/>
        <v>30.58034888905572</v>
      </c>
      <c r="AA106" s="65">
        <f t="shared" si="2"/>
        <v>29.008074471324424</v>
      </c>
      <c r="AB106" s="65">
        <f t="shared" si="2"/>
        <v>28.318599039857094</v>
      </c>
      <c r="AC106" s="65">
        <f t="shared" si="2"/>
        <v>28.358892591594639</v>
      </c>
    </row>
    <row r="107" spans="2:29" ht="11.45" customHeight="1" x14ac:dyDescent="0.25">
      <c r="B107" s="22" t="s">
        <v>56</v>
      </c>
      <c r="C107" s="65">
        <f t="shared" si="1"/>
        <v>13.944677150083475</v>
      </c>
      <c r="D107" s="65">
        <f t="shared" si="2"/>
        <v>15.095363885320991</v>
      </c>
      <c r="E107" s="65">
        <f t="shared" si="2"/>
        <v>14.318360448686786</v>
      </c>
      <c r="F107" s="65">
        <f t="shared" si="2"/>
        <v>14.32879470488286</v>
      </c>
      <c r="G107" s="65">
        <f t="shared" si="2"/>
        <v>13.863266054073625</v>
      </c>
      <c r="H107" s="65">
        <f t="shared" si="2"/>
        <v>14.307963956772422</v>
      </c>
      <c r="I107" s="65">
        <f t="shared" si="2"/>
        <v>15.24509166558315</v>
      </c>
      <c r="J107" s="65">
        <f t="shared" si="2"/>
        <v>16.072467275514061</v>
      </c>
      <c r="K107" s="65">
        <f t="shared" si="2"/>
        <v>16.419116199724428</v>
      </c>
      <c r="L107" s="65">
        <f t="shared" si="2"/>
        <v>16.628592424557088</v>
      </c>
      <c r="M107" s="65">
        <f t="shared" si="2"/>
        <v>16.785624633921849</v>
      </c>
      <c r="N107" s="65">
        <f t="shared" si="2"/>
        <v>17.815183727423324</v>
      </c>
      <c r="O107" s="65">
        <f t="shared" si="2"/>
        <v>18.330948812763484</v>
      </c>
      <c r="P107" s="65">
        <f t="shared" si="2"/>
        <v>17.361514896423643</v>
      </c>
      <c r="Q107" s="65">
        <f t="shared" si="2"/>
        <v>16.913859599300103</v>
      </c>
      <c r="R107" s="65">
        <f t="shared" si="2"/>
        <v>17.201025598226995</v>
      </c>
      <c r="S107" s="65">
        <f t="shared" si="2"/>
        <v>17.455326921067336</v>
      </c>
      <c r="T107" s="65">
        <f t="shared" si="2"/>
        <v>17.541622630045314</v>
      </c>
      <c r="U107" s="65">
        <f t="shared" si="2"/>
        <v>18.23528684929137</v>
      </c>
      <c r="V107" s="65">
        <f t="shared" si="2"/>
        <v>18.762076191290756</v>
      </c>
      <c r="W107" s="65">
        <f t="shared" si="2"/>
        <v>19.185030066665387</v>
      </c>
      <c r="X107" s="65">
        <f t="shared" si="2"/>
        <v>17.302151073209107</v>
      </c>
      <c r="Y107" s="65">
        <f t="shared" si="2"/>
        <v>20.722054886211509</v>
      </c>
      <c r="Z107" s="65">
        <f t="shared" si="2"/>
        <v>20.836246200607903</v>
      </c>
      <c r="AA107" s="65">
        <f t="shared" si="2"/>
        <v>20.057745002482665</v>
      </c>
      <c r="AB107" s="65">
        <f t="shared" si="2"/>
        <v>20.320167006226868</v>
      </c>
      <c r="AC107" s="65">
        <f t="shared" si="2"/>
        <v>20.928083595611785</v>
      </c>
    </row>
    <row r="108" spans="2:29" ht="11.45" customHeight="1" x14ac:dyDescent="0.25">
      <c r="B108" s="22" t="s">
        <v>57</v>
      </c>
      <c r="C108" s="65">
        <f t="shared" si="1"/>
        <v>5.3214366198259038</v>
      </c>
      <c r="D108" s="65">
        <f t="shared" si="2"/>
        <v>5.631221155785453</v>
      </c>
      <c r="E108" s="65">
        <f t="shared" si="2"/>
        <v>6.1907355868749194</v>
      </c>
      <c r="F108" s="65">
        <f t="shared" si="2"/>
        <v>6.5917552937582347</v>
      </c>
      <c r="G108" s="65">
        <f t="shared" si="2"/>
        <v>7.4230769230769225</v>
      </c>
      <c r="H108" s="65">
        <f t="shared" si="2"/>
        <v>8.1239100690742294</v>
      </c>
      <c r="I108" s="65">
        <f t="shared" si="2"/>
        <v>9.1001102558840827</v>
      </c>
      <c r="J108" s="65">
        <f t="shared" si="2"/>
        <v>10.199342780432685</v>
      </c>
      <c r="K108" s="65">
        <f t="shared" si="2"/>
        <v>10.48503645486579</v>
      </c>
      <c r="L108" s="65">
        <f t="shared" si="2"/>
        <v>10.361891506406836</v>
      </c>
      <c r="M108" s="65">
        <f t="shared" si="2"/>
        <v>10.552535954360788</v>
      </c>
      <c r="N108" s="65">
        <f t="shared" si="2"/>
        <v>10.884692818304558</v>
      </c>
      <c r="O108" s="65">
        <f t="shared" si="2"/>
        <v>11.386103183904241</v>
      </c>
      <c r="P108" s="65">
        <f t="shared" si="2"/>
        <v>12.700501541434683</v>
      </c>
      <c r="Q108" s="65">
        <f t="shared" si="2"/>
        <v>12.62033394369006</v>
      </c>
      <c r="R108" s="65">
        <f t="shared" si="2"/>
        <v>12.814979470986556</v>
      </c>
      <c r="S108" s="65">
        <f t="shared" si="2"/>
        <v>13.598612944644374</v>
      </c>
      <c r="T108" s="65">
        <f t="shared" si="2"/>
        <v>14.085693707731821</v>
      </c>
      <c r="U108" s="65">
        <f t="shared" si="2"/>
        <v>15.282558284327429</v>
      </c>
      <c r="V108" s="65">
        <f t="shared" si="2"/>
        <v>15.501977298867692</v>
      </c>
      <c r="W108" s="65">
        <f t="shared" si="2"/>
        <v>14.296509885210813</v>
      </c>
      <c r="X108" s="65">
        <f t="shared" si="2"/>
        <v>14.100173063690681</v>
      </c>
      <c r="Y108" s="65">
        <f t="shared" si="2"/>
        <v>16.333429923693615</v>
      </c>
      <c r="Z108" s="65">
        <f t="shared" si="2"/>
        <v>16.723568805553167</v>
      </c>
      <c r="AA108" s="65">
        <f t="shared" si="2"/>
        <v>16.534320949528482</v>
      </c>
      <c r="AB108" s="65">
        <f t="shared" si="2"/>
        <v>15.904146747596284</v>
      </c>
      <c r="AC108" s="65">
        <f t="shared" si="2"/>
        <v>16.807737117671003</v>
      </c>
    </row>
    <row r="109" spans="2:29" ht="11.45" customHeight="1" x14ac:dyDescent="0.25">
      <c r="B109" s="22" t="s">
        <v>58</v>
      </c>
      <c r="C109" s="65">
        <f t="shared" si="1"/>
        <v>7.9280486210952832</v>
      </c>
      <c r="D109" s="65">
        <f t="shared" si="2"/>
        <v>8.467664119605038</v>
      </c>
      <c r="E109" s="65">
        <f t="shared" si="2"/>
        <v>9.3437775947772082</v>
      </c>
      <c r="F109" s="65">
        <f t="shared" si="2"/>
        <v>10.057172172591887</v>
      </c>
      <c r="G109" s="65">
        <f t="shared" si="2"/>
        <v>10.897637031166603</v>
      </c>
      <c r="H109" s="65">
        <f t="shared" si="2"/>
        <v>10.584584788987486</v>
      </c>
      <c r="I109" s="65">
        <f t="shared" si="2"/>
        <v>11.968918993964808</v>
      </c>
      <c r="J109" s="65">
        <f t="shared" si="2"/>
        <v>12.391190335973185</v>
      </c>
      <c r="K109" s="65">
        <f t="shared" si="2"/>
        <v>13.05168138798307</v>
      </c>
      <c r="L109" s="65">
        <f t="shared" si="2"/>
        <v>13.357894221442344</v>
      </c>
      <c r="M109" s="65">
        <f t="shared" si="2"/>
        <v>12.399388751066949</v>
      </c>
      <c r="N109" s="65">
        <f t="shared" si="2"/>
        <v>12.619483560754894</v>
      </c>
      <c r="O109" s="65">
        <f t="shared" si="2"/>
        <v>13.606652041779157</v>
      </c>
      <c r="P109" s="65">
        <f t="shared" si="2"/>
        <v>14.625321919736416</v>
      </c>
      <c r="Q109" s="65">
        <f t="shared" si="2"/>
        <v>15.209204185710208</v>
      </c>
      <c r="R109" s="65">
        <f t="shared" si="2"/>
        <v>15.055522372813543</v>
      </c>
      <c r="S109" s="65">
        <f t="shared" si="2"/>
        <v>15.513304188448069</v>
      </c>
      <c r="T109" s="65">
        <f t="shared" si="2"/>
        <v>15.617935140661604</v>
      </c>
      <c r="U109" s="65">
        <f t="shared" si="2"/>
        <v>17.149421711958826</v>
      </c>
      <c r="V109" s="65">
        <f t="shared" si="2"/>
        <v>18.305296546366943</v>
      </c>
      <c r="W109" s="65">
        <f t="shared" si="2"/>
        <v>18.875060584176449</v>
      </c>
      <c r="X109" s="65">
        <f t="shared" si="2"/>
        <v>20.299712132266524</v>
      </c>
      <c r="Y109" s="65">
        <f t="shared" si="2"/>
        <v>21.483844371732332</v>
      </c>
      <c r="Z109" s="65">
        <f t="shared" si="2"/>
        <v>19.918858597329592</v>
      </c>
      <c r="AA109" s="65">
        <f t="shared" si="2"/>
        <v>19.430998231777</v>
      </c>
      <c r="AB109" s="65">
        <f t="shared" si="2"/>
        <v>19.869841584273789</v>
      </c>
      <c r="AC109" s="65">
        <f t="shared" si="2"/>
        <v>20.64660313411509</v>
      </c>
    </row>
    <row r="110" spans="2:29" ht="11.45" customHeight="1" x14ac:dyDescent="0.25">
      <c r="B110" s="22" t="s">
        <v>59</v>
      </c>
      <c r="C110" s="65">
        <f t="shared" si="1"/>
        <v>62.644054731162065</v>
      </c>
      <c r="D110" s="65">
        <f t="shared" si="2"/>
        <v>64.816840309962558</v>
      </c>
      <c r="E110" s="65">
        <f t="shared" si="2"/>
        <v>65.644040619989312</v>
      </c>
      <c r="F110" s="65">
        <f t="shared" si="2"/>
        <v>64.258637029378832</v>
      </c>
      <c r="G110" s="65">
        <f t="shared" si="2"/>
        <v>61.719934604535325</v>
      </c>
      <c r="H110" s="65">
        <f t="shared" si="2"/>
        <v>61.28167885405189</v>
      </c>
      <c r="I110" s="65">
        <f t="shared" si="2"/>
        <v>58.132949125596191</v>
      </c>
      <c r="J110" s="65">
        <f t="shared" si="2"/>
        <v>60.134734791607485</v>
      </c>
      <c r="K110" s="65">
        <f t="shared" si="2"/>
        <v>62.512606815889676</v>
      </c>
      <c r="L110" s="65">
        <f t="shared" si="2"/>
        <v>64.958316972241505</v>
      </c>
      <c r="M110" s="65">
        <f t="shared" si="2"/>
        <v>61.645985429536346</v>
      </c>
      <c r="N110" s="65">
        <f t="shared" si="2"/>
        <v>68.318316044521836</v>
      </c>
      <c r="O110" s="65">
        <f t="shared" si="2"/>
        <v>73.566571649147804</v>
      </c>
      <c r="P110" s="65">
        <f t="shared" si="2"/>
        <v>67.02454436415762</v>
      </c>
      <c r="Q110" s="65">
        <f t="shared" si="2"/>
        <v>67.016886098758974</v>
      </c>
      <c r="R110" s="65">
        <f t="shared" si="2"/>
        <v>66.371213690352917</v>
      </c>
      <c r="S110" s="65">
        <f t="shared" si="2"/>
        <v>63.173214838147196</v>
      </c>
      <c r="T110" s="65">
        <f t="shared" si="2"/>
        <v>65.799841308172631</v>
      </c>
      <c r="U110" s="65">
        <f t="shared" si="2"/>
        <v>67.723466248293562</v>
      </c>
      <c r="V110" s="65">
        <f t="shared" si="2"/>
        <v>63.617746538420896</v>
      </c>
      <c r="W110" s="65">
        <f t="shared" si="2"/>
        <v>61.41020876318386</v>
      </c>
      <c r="X110" s="65">
        <f t="shared" si="2"/>
        <v>65.939611342063074</v>
      </c>
      <c r="Y110" s="65">
        <f t="shared" si="2"/>
        <v>63.746374774601819</v>
      </c>
      <c r="Z110" s="65">
        <f t="shared" si="2"/>
        <v>56.081667835249164</v>
      </c>
      <c r="AA110" s="65">
        <f t="shared" si="2"/>
        <v>54.546141637064473</v>
      </c>
      <c r="AB110" s="65">
        <f t="shared" si="2"/>
        <v>50.843527773633696</v>
      </c>
      <c r="AC110" s="65">
        <f t="shared" si="2"/>
        <v>50.70966778462936</v>
      </c>
    </row>
    <row r="111" spans="2:29" ht="11.45" customHeight="1" x14ac:dyDescent="0.25">
      <c r="B111" s="22" t="s">
        <v>60</v>
      </c>
      <c r="C111" s="65">
        <f t="shared" si="1"/>
        <v>7.0645092657722461</v>
      </c>
      <c r="D111" s="65">
        <f t="shared" si="2"/>
        <v>7.3692672274104565</v>
      </c>
      <c r="E111" s="65">
        <f t="shared" si="2"/>
        <v>7.5449134091924721</v>
      </c>
      <c r="F111" s="65">
        <f t="shared" si="2"/>
        <v>8.1368983980929865</v>
      </c>
      <c r="G111" s="65">
        <f t="shared" si="2"/>
        <v>8.4657700853438644</v>
      </c>
      <c r="H111" s="65">
        <f t="shared" si="2"/>
        <v>8.6171511560944101</v>
      </c>
      <c r="I111" s="65">
        <f t="shared" si="2"/>
        <v>9.2531304621908941</v>
      </c>
      <c r="J111" s="65">
        <f t="shared" si="2"/>
        <v>9.8787235900937542</v>
      </c>
      <c r="K111" s="65">
        <f t="shared" si="2"/>
        <v>9.9510579427440469</v>
      </c>
      <c r="L111" s="65">
        <f t="shared" si="2"/>
        <v>10.06136234665753</v>
      </c>
      <c r="M111" s="65">
        <f t="shared" si="2"/>
        <v>8.9894799125966163</v>
      </c>
      <c r="N111" s="65">
        <f t="shared" si="2"/>
        <v>9.1849405516671556</v>
      </c>
      <c r="O111" s="65">
        <f t="shared" si="2"/>
        <v>9.2866159888538942</v>
      </c>
      <c r="P111" s="65">
        <f t="shared" si="2"/>
        <v>9.401805956776343</v>
      </c>
      <c r="Q111" s="65">
        <f t="shared" si="2"/>
        <v>9.7708978180970991</v>
      </c>
      <c r="R111" s="65">
        <f t="shared" si="2"/>
        <v>10.065716179028119</v>
      </c>
      <c r="S111" s="65">
        <f t="shared" si="2"/>
        <v>10.055540655692068</v>
      </c>
      <c r="T111" s="65">
        <f t="shared" si="2"/>
        <v>10.021814518810524</v>
      </c>
      <c r="U111" s="65">
        <f t="shared" si="2"/>
        <v>10.510507083961585</v>
      </c>
      <c r="V111" s="65">
        <f t="shared" si="2"/>
        <v>11.567890253684677</v>
      </c>
      <c r="W111" s="65">
        <f t="shared" si="2"/>
        <v>11.892611895491333</v>
      </c>
      <c r="X111" s="65">
        <f t="shared" si="2"/>
        <v>12.298024711993568</v>
      </c>
      <c r="Y111" s="65">
        <f t="shared" si="2"/>
        <v>13.085778685228705</v>
      </c>
      <c r="Z111" s="65">
        <f t="shared" si="2"/>
        <v>13.385261644678538</v>
      </c>
      <c r="AA111" s="65">
        <f t="shared" si="2"/>
        <v>13.116699150453124</v>
      </c>
      <c r="AB111" s="65">
        <f t="shared" si="2"/>
        <v>13.374433908190349</v>
      </c>
      <c r="AC111" s="65">
        <f t="shared" si="2"/>
        <v>13.432519423631982</v>
      </c>
    </row>
    <row r="112" spans="2:29" ht="11.45" customHeight="1" x14ac:dyDescent="0.25">
      <c r="B112" s="22" t="s">
        <v>62</v>
      </c>
      <c r="C112" s="65">
        <f t="shared" si="1"/>
        <v>34.138057299118664</v>
      </c>
      <c r="D112" s="65">
        <f t="shared" si="2"/>
        <v>36.297703930313197</v>
      </c>
      <c r="E112" s="65">
        <f t="shared" si="2"/>
        <v>36.363895526333522</v>
      </c>
      <c r="F112" s="65">
        <f t="shared" si="2"/>
        <v>36.221756194408101</v>
      </c>
      <c r="G112" s="65">
        <f t="shared" si="2"/>
        <v>37.241273446098944</v>
      </c>
      <c r="H112" s="65">
        <f t="shared" si="2"/>
        <v>38.10538966753569</v>
      </c>
      <c r="I112" s="65">
        <f t="shared" si="2"/>
        <v>39.699024939523987</v>
      </c>
      <c r="J112" s="65">
        <f t="shared" si="2"/>
        <v>40.303888695561682</v>
      </c>
      <c r="K112" s="65">
        <f t="shared" si="2"/>
        <v>41.352198946152527</v>
      </c>
      <c r="L112" s="65">
        <f t="shared" si="2"/>
        <v>41.651665195471637</v>
      </c>
      <c r="M112" s="65">
        <f t="shared" si="2"/>
        <v>39.976261107947394</v>
      </c>
      <c r="N112" s="65">
        <f t="shared" si="2"/>
        <v>41.584857354055622</v>
      </c>
      <c r="O112" s="65">
        <f t="shared" si="2"/>
        <v>42.959761262171078</v>
      </c>
      <c r="P112" s="65">
        <f t="shared" si="2"/>
        <v>43.295539287950355</v>
      </c>
      <c r="Q112" s="65">
        <f t="shared" si="2"/>
        <v>44.397443831852193</v>
      </c>
      <c r="R112" s="65">
        <f t="shared" si="2"/>
        <v>45.290330689541868</v>
      </c>
      <c r="S112" s="65">
        <f t="shared" si="2"/>
        <v>45.993409580631038</v>
      </c>
      <c r="T112" s="65">
        <f t="shared" si="2"/>
        <v>45.862988591794021</v>
      </c>
      <c r="U112" s="65">
        <f t="shared" si="2"/>
        <v>46.504702089997444</v>
      </c>
      <c r="V112" s="65">
        <f t="shared" si="2"/>
        <v>46.68206907783626</v>
      </c>
      <c r="W112" s="65">
        <f t="shared" si="2"/>
        <v>47.335191606046187</v>
      </c>
      <c r="X112" s="65">
        <f t="shared" si="2"/>
        <v>47.169130738083041</v>
      </c>
      <c r="Y112" s="65">
        <f t="shared" si="2"/>
        <v>50.101935352608947</v>
      </c>
      <c r="Z112" s="65">
        <f t="shared" si="2"/>
        <v>49.847463364514681</v>
      </c>
      <c r="AA112" s="65">
        <f t="shared" si="2"/>
        <v>48.868577408832095</v>
      </c>
      <c r="AB112" s="65">
        <f t="shared" si="2"/>
        <v>49.33677259330215</v>
      </c>
      <c r="AC112" s="65">
        <f t="shared" si="2"/>
        <v>51.511210332898408</v>
      </c>
    </row>
    <row r="113" spans="2:29" ht="11.45" customHeight="1" x14ac:dyDescent="0.25">
      <c r="B113" s="22" t="s">
        <v>63</v>
      </c>
      <c r="C113" s="65">
        <f t="shared" si="1"/>
        <v>32.377316044902592</v>
      </c>
      <c r="D113" s="65">
        <f t="shared" si="2"/>
        <v>33.167091504940558</v>
      </c>
      <c r="E113" s="65">
        <f t="shared" si="2"/>
        <v>33.262254939560442</v>
      </c>
      <c r="F113" s="65">
        <f t="shared" si="2"/>
        <v>33.975090916097471</v>
      </c>
      <c r="G113" s="65">
        <f t="shared" si="2"/>
        <v>34.23914826862395</v>
      </c>
      <c r="H113" s="65">
        <f t="shared" si="2"/>
        <v>34.458976356866685</v>
      </c>
      <c r="I113" s="65">
        <f t="shared" ref="D113:AC122" si="3">I32/I77*1000</f>
        <v>35.396953605635581</v>
      </c>
      <c r="J113" s="65">
        <f t="shared" si="3"/>
        <v>35.88696426741167</v>
      </c>
      <c r="K113" s="65">
        <f t="shared" si="3"/>
        <v>36.35504077532206</v>
      </c>
      <c r="L113" s="65">
        <f t="shared" si="3"/>
        <v>36.283959387750123</v>
      </c>
      <c r="M113" s="65">
        <f t="shared" si="3"/>
        <v>36.700319550484686</v>
      </c>
      <c r="N113" s="65">
        <f t="shared" si="3"/>
        <v>37.277591013997522</v>
      </c>
      <c r="O113" s="65">
        <f t="shared" si="3"/>
        <v>38.141417458678291</v>
      </c>
      <c r="P113" s="65">
        <f t="shared" si="3"/>
        <v>37.79022258327084</v>
      </c>
      <c r="Q113" s="65">
        <f t="shared" si="3"/>
        <v>37.143331981341447</v>
      </c>
      <c r="R113" s="65">
        <f t="shared" si="3"/>
        <v>38.038757477694794</v>
      </c>
      <c r="S113" s="65">
        <f t="shared" si="3"/>
        <v>39.388808916224995</v>
      </c>
      <c r="T113" s="65">
        <f t="shared" si="3"/>
        <v>38.460394629994838</v>
      </c>
      <c r="U113" s="65">
        <f t="shared" si="3"/>
        <v>39.441520078771589</v>
      </c>
      <c r="V113" s="65">
        <f t="shared" si="3"/>
        <v>39.679632180662495</v>
      </c>
      <c r="W113" s="65">
        <f t="shared" si="3"/>
        <v>40.057687408469803</v>
      </c>
      <c r="X113" s="65">
        <f t="shared" si="3"/>
        <v>42.120663504886444</v>
      </c>
      <c r="Y113" s="65">
        <f t="shared" si="3"/>
        <v>40.349677424661429</v>
      </c>
      <c r="Z113" s="65">
        <f t="shared" si="3"/>
        <v>42.515670508722906</v>
      </c>
      <c r="AA113" s="65">
        <f t="shared" si="3"/>
        <v>40.680799989730559</v>
      </c>
      <c r="AB113" s="65">
        <f t="shared" si="3"/>
        <v>39.567874302300922</v>
      </c>
      <c r="AC113" s="65">
        <f t="shared" si="3"/>
        <v>39.940345792910087</v>
      </c>
    </row>
    <row r="114" spans="2:29" ht="11.45" customHeight="1" x14ac:dyDescent="0.25">
      <c r="B114" s="22" t="s">
        <v>64</v>
      </c>
      <c r="C114" s="65">
        <f t="shared" si="1"/>
        <v>9.2507250627399085</v>
      </c>
      <c r="D114" s="65">
        <f t="shared" si="3"/>
        <v>9.6144113367495425</v>
      </c>
      <c r="E114" s="65">
        <f t="shared" si="3"/>
        <v>10.365304959260815</v>
      </c>
      <c r="F114" s="65">
        <f t="shared" si="3"/>
        <v>10.868502489479788</v>
      </c>
      <c r="G114" s="65">
        <f t="shared" si="3"/>
        <v>10.953589374121636</v>
      </c>
      <c r="H114" s="65">
        <f t="shared" si="3"/>
        <v>10.841838255320983</v>
      </c>
      <c r="I114" s="65">
        <f t="shared" si="3"/>
        <v>11.116812256090226</v>
      </c>
      <c r="J114" s="65">
        <f t="shared" si="3"/>
        <v>11.302703666866588</v>
      </c>
      <c r="K114" s="65">
        <f t="shared" si="3"/>
        <v>10.929265916427473</v>
      </c>
      <c r="L114" s="65">
        <f t="shared" si="3"/>
        <v>10.968054583055153</v>
      </c>
      <c r="M114" s="65">
        <f t="shared" si="3"/>
        <v>11.382118300206322</v>
      </c>
      <c r="N114" s="65">
        <f t="shared" si="3"/>
        <v>11.729958133282429</v>
      </c>
      <c r="O114" s="65">
        <f t="shared" si="3"/>
        <v>11.946553923451505</v>
      </c>
      <c r="P114" s="65">
        <f t="shared" si="3"/>
        <v>12.527055517652343</v>
      </c>
      <c r="Q114" s="65">
        <f t="shared" si="3"/>
        <v>12.768266335621842</v>
      </c>
      <c r="R114" s="65">
        <f t="shared" si="3"/>
        <v>12.227987242565007</v>
      </c>
      <c r="S114" s="65">
        <f t="shared" si="3"/>
        <v>12.478832189119624</v>
      </c>
      <c r="T114" s="65">
        <f t="shared" si="3"/>
        <v>12.619146293593577</v>
      </c>
      <c r="U114" s="65">
        <f t="shared" si="3"/>
        <v>13.959017704688575</v>
      </c>
      <c r="V114" s="65">
        <f t="shared" si="3"/>
        <v>14.865236860255179</v>
      </c>
      <c r="W114" s="65">
        <f t="shared" si="3"/>
        <v>14.874427514697288</v>
      </c>
      <c r="X114" s="65">
        <f t="shared" si="3"/>
        <v>14.43025199350687</v>
      </c>
      <c r="Y114" s="65">
        <f t="shared" si="3"/>
        <v>15.160063495694747</v>
      </c>
      <c r="Z114" s="65">
        <f t="shared" si="3"/>
        <v>15.893980863291308</v>
      </c>
      <c r="AA114" s="65">
        <f t="shared" si="3"/>
        <v>16.085703665848143</v>
      </c>
      <c r="AB114" s="65">
        <f t="shared" si="3"/>
        <v>16.852730729542202</v>
      </c>
      <c r="AC114" s="65">
        <f t="shared" si="3"/>
        <v>17.96986366152095</v>
      </c>
    </row>
    <row r="115" spans="2:29" ht="11.45" customHeight="1" x14ac:dyDescent="0.25">
      <c r="B115" s="22" t="s">
        <v>65</v>
      </c>
      <c r="C115" s="65">
        <f t="shared" si="1"/>
        <v>15.677544412270633</v>
      </c>
      <c r="D115" s="65">
        <f t="shared" si="3"/>
        <v>16.508157810209301</v>
      </c>
      <c r="E115" s="65">
        <f t="shared" si="3"/>
        <v>15.820988782687866</v>
      </c>
      <c r="F115" s="65">
        <f t="shared" si="3"/>
        <v>15.813976483023781</v>
      </c>
      <c r="G115" s="65">
        <f t="shared" si="3"/>
        <v>15.330489979217637</v>
      </c>
      <c r="H115" s="65">
        <f t="shared" si="3"/>
        <v>15.383019736609109</v>
      </c>
      <c r="I115" s="65">
        <f t="shared" si="3"/>
        <v>15.230129659932958</v>
      </c>
      <c r="J115" s="65">
        <f t="shared" si="3"/>
        <v>15.382431321557442</v>
      </c>
      <c r="K115" s="65">
        <f t="shared" si="3"/>
        <v>15.66550665682416</v>
      </c>
      <c r="L115" s="65">
        <f t="shared" si="3"/>
        <v>15.555736219738804</v>
      </c>
      <c r="M115" s="65">
        <f t="shared" si="3"/>
        <v>15.723907129632344</v>
      </c>
      <c r="N115" s="65">
        <f t="shared" si="3"/>
        <v>16.215722544693339</v>
      </c>
      <c r="O115" s="65">
        <f t="shared" si="3"/>
        <v>16.519588386965051</v>
      </c>
      <c r="P115" s="65">
        <f t="shared" si="3"/>
        <v>17.207000029923819</v>
      </c>
      <c r="Q115" s="65">
        <f t="shared" si="3"/>
        <v>17.97234917166066</v>
      </c>
      <c r="R115" s="65">
        <f t="shared" si="3"/>
        <v>17.614363250610946</v>
      </c>
      <c r="S115" s="65">
        <f t="shared" si="3"/>
        <v>17.512220402258663</v>
      </c>
      <c r="T115" s="65">
        <f t="shared" si="3"/>
        <v>17.231640398938922</v>
      </c>
      <c r="U115" s="65">
        <f t="shared" si="3"/>
        <v>17.327387754987992</v>
      </c>
      <c r="V115" s="65">
        <f t="shared" si="3"/>
        <v>17.302638698559072</v>
      </c>
      <c r="W115" s="65">
        <f t="shared" si="3"/>
        <v>17.730384902920534</v>
      </c>
      <c r="X115" s="65">
        <f t="shared" si="3"/>
        <v>16.983610002101283</v>
      </c>
      <c r="Y115" s="65">
        <f t="shared" si="3"/>
        <v>17.275110826097819</v>
      </c>
      <c r="Z115" s="65">
        <f t="shared" si="3"/>
        <v>18.166320776772157</v>
      </c>
      <c r="AA115" s="65">
        <f t="shared" si="3"/>
        <v>17.740984203454811</v>
      </c>
      <c r="AB115" s="65">
        <f t="shared" si="3"/>
        <v>17.888479478131156</v>
      </c>
      <c r="AC115" s="65">
        <f t="shared" si="3"/>
        <v>17.768686234233623</v>
      </c>
    </row>
    <row r="116" spans="2:29" ht="11.45" customHeight="1" x14ac:dyDescent="0.25">
      <c r="B116" s="22" t="s">
        <v>66</v>
      </c>
      <c r="C116" s="65">
        <f t="shared" si="1"/>
        <v>3.7930230603874753</v>
      </c>
      <c r="D116" s="65">
        <f t="shared" si="3"/>
        <v>3.7341472674064367</v>
      </c>
      <c r="E116" s="65">
        <f t="shared" si="3"/>
        <v>3.7094387380377669</v>
      </c>
      <c r="F116" s="65">
        <f t="shared" si="3"/>
        <v>3.8180903675342965</v>
      </c>
      <c r="G116" s="65">
        <f t="shared" si="3"/>
        <v>4.2936918026587527</v>
      </c>
      <c r="H116" s="65">
        <f t="shared" si="3"/>
        <v>4.8706035764113693</v>
      </c>
      <c r="I116" s="65">
        <f t="shared" si="3"/>
        <v>5.5147733976458122</v>
      </c>
      <c r="J116" s="65">
        <f t="shared" si="3"/>
        <v>6.0116236946180504</v>
      </c>
      <c r="K116" s="65">
        <f t="shared" si="3"/>
        <v>6.514143975187288</v>
      </c>
      <c r="L116" s="65">
        <f t="shared" si="3"/>
        <v>6.7087991370884259</v>
      </c>
      <c r="M116" s="65">
        <f t="shared" si="3"/>
        <v>6.5446446452521254</v>
      </c>
      <c r="N116" s="65">
        <f t="shared" si="3"/>
        <v>5.9803300828905055</v>
      </c>
      <c r="O116" s="65">
        <f t="shared" si="3"/>
        <v>6.1719890674787212</v>
      </c>
      <c r="P116" s="65">
        <f t="shared" si="3"/>
        <v>10.053212227026936</v>
      </c>
      <c r="Q116" s="65">
        <f t="shared" si="3"/>
        <v>8.6724809016845423</v>
      </c>
      <c r="R116" s="65">
        <f t="shared" si="3"/>
        <v>8.7730132691115994</v>
      </c>
      <c r="S116" s="65">
        <f t="shared" si="3"/>
        <v>9.2555680355359247</v>
      </c>
      <c r="T116" s="65">
        <f t="shared" si="3"/>
        <v>9.8958127352419734</v>
      </c>
      <c r="U116" s="65">
        <f t="shared" si="3"/>
        <v>10.407775877714272</v>
      </c>
      <c r="V116" s="65">
        <f t="shared" si="3"/>
        <v>10.768462522177563</v>
      </c>
      <c r="W116" s="65">
        <f t="shared" si="3"/>
        <v>10.797768748608586</v>
      </c>
      <c r="X116" s="65">
        <f t="shared" si="3"/>
        <v>10.646388236866672</v>
      </c>
      <c r="Y116" s="65">
        <f t="shared" si="3"/>
        <v>11.26788919854407</v>
      </c>
      <c r="Z116" s="65">
        <f t="shared" si="3"/>
        <v>12.05364021619515</v>
      </c>
      <c r="AA116" s="65">
        <f t="shared" si="3"/>
        <v>12.351822566596557</v>
      </c>
      <c r="AB116" s="65">
        <f t="shared" si="3"/>
        <v>11.741357542860275</v>
      </c>
      <c r="AC116" s="65">
        <f t="shared" si="3"/>
        <v>11.631449969382398</v>
      </c>
    </row>
    <row r="117" spans="2:29" ht="11.45" customHeight="1" x14ac:dyDescent="0.25">
      <c r="B117" s="22" t="s">
        <v>67</v>
      </c>
      <c r="C117" s="65">
        <f t="shared" si="1"/>
        <v>15.496927505054428</v>
      </c>
      <c r="D117" s="65">
        <f t="shared" si="3"/>
        <v>15.296417108454213</v>
      </c>
      <c r="E117" s="65">
        <f t="shared" si="3"/>
        <v>16.485080647806207</v>
      </c>
      <c r="F117" s="65">
        <f t="shared" si="3"/>
        <v>17.021714520942677</v>
      </c>
      <c r="G117" s="65">
        <f t="shared" si="3"/>
        <v>17.37168209286315</v>
      </c>
      <c r="H117" s="65">
        <f t="shared" si="3"/>
        <v>17.50920718658239</v>
      </c>
      <c r="I117" s="65">
        <f t="shared" si="3"/>
        <v>18.617436892714466</v>
      </c>
      <c r="J117" s="65">
        <f t="shared" si="3"/>
        <v>19.756408220210457</v>
      </c>
      <c r="K117" s="65">
        <f t="shared" si="3"/>
        <v>20.581173186218258</v>
      </c>
      <c r="L117" s="65">
        <f t="shared" si="3"/>
        <v>20.208334530328013</v>
      </c>
      <c r="M117" s="65">
        <f t="shared" si="3"/>
        <v>18.481907654816759</v>
      </c>
      <c r="N117" s="65">
        <f t="shared" si="3"/>
        <v>18.836005372903731</v>
      </c>
      <c r="O117" s="65">
        <f t="shared" si="3"/>
        <v>20.045428219792949</v>
      </c>
      <c r="P117" s="65">
        <f t="shared" si="3"/>
        <v>19.552094558501587</v>
      </c>
      <c r="Q117" s="65">
        <f t="shared" si="3"/>
        <v>19.721942060918277</v>
      </c>
      <c r="R117" s="65">
        <f t="shared" si="3"/>
        <v>20.182244095334291</v>
      </c>
      <c r="S117" s="65">
        <f t="shared" si="3"/>
        <v>20.987609538750799</v>
      </c>
      <c r="T117" s="65">
        <f t="shared" si="3"/>
        <v>22.13444815448236</v>
      </c>
      <c r="U117" s="65">
        <f t="shared" si="3"/>
        <v>23.461418122354523</v>
      </c>
      <c r="V117" s="65">
        <f t="shared" si="3"/>
        <v>24.394440922383847</v>
      </c>
      <c r="W117" s="65">
        <f t="shared" si="3"/>
        <v>24.475657020000565</v>
      </c>
      <c r="X117" s="65">
        <f t="shared" si="3"/>
        <v>25.147631572292049</v>
      </c>
      <c r="Y117" s="65">
        <f t="shared" si="3"/>
        <v>26.507089000324687</v>
      </c>
      <c r="Z117" s="65">
        <f t="shared" si="3"/>
        <v>24.986731241292375</v>
      </c>
      <c r="AA117" s="65">
        <f t="shared" si="3"/>
        <v>24.684684186974124</v>
      </c>
      <c r="AB117" s="65">
        <f t="shared" si="3"/>
        <v>24.385455095415825</v>
      </c>
      <c r="AC117" s="65">
        <f t="shared" si="3"/>
        <v>24.903026878151284</v>
      </c>
    </row>
    <row r="118" spans="2:29" ht="11.45" customHeight="1" x14ac:dyDescent="0.25">
      <c r="B118" s="22" t="s">
        <v>68</v>
      </c>
      <c r="C118" s="65">
        <f t="shared" si="1"/>
        <v>12.626217444959789</v>
      </c>
      <c r="D118" s="65">
        <f t="shared" si="3"/>
        <v>12.778788467948006</v>
      </c>
      <c r="E118" s="65">
        <f t="shared" si="3"/>
        <v>13.197708578143359</v>
      </c>
      <c r="F118" s="65">
        <f t="shared" si="3"/>
        <v>12.247732947533772</v>
      </c>
      <c r="G118" s="65">
        <f t="shared" si="3"/>
        <v>13.320928564222703</v>
      </c>
      <c r="H118" s="65">
        <f t="shared" si="3"/>
        <v>12.877343624306032</v>
      </c>
      <c r="I118" s="65">
        <f t="shared" si="3"/>
        <v>13.93864559956647</v>
      </c>
      <c r="J118" s="65">
        <f t="shared" si="3"/>
        <v>13.238053817221189</v>
      </c>
      <c r="K118" s="65">
        <f t="shared" si="3"/>
        <v>13.678881328542166</v>
      </c>
      <c r="L118" s="65">
        <f t="shared" si="3"/>
        <v>14.50475979510408</v>
      </c>
      <c r="M118" s="65">
        <f t="shared" si="3"/>
        <v>13.112295595347206</v>
      </c>
      <c r="N118" s="65">
        <f t="shared" si="3"/>
        <v>14.306526645733427</v>
      </c>
      <c r="O118" s="65">
        <f t="shared" si="3"/>
        <v>14.793489557907147</v>
      </c>
      <c r="P118" s="65">
        <f t="shared" si="3"/>
        <v>14.274755201455367</v>
      </c>
      <c r="Q118" s="65">
        <f t="shared" si="3"/>
        <v>13.530681955678</v>
      </c>
      <c r="R118" s="65">
        <f t="shared" si="3"/>
        <v>14.073713310326914</v>
      </c>
      <c r="S118" s="65">
        <f t="shared" si="3"/>
        <v>14.101646053127093</v>
      </c>
      <c r="T118" s="65">
        <f t="shared" si="3"/>
        <v>13.263697298541299</v>
      </c>
      <c r="U118" s="65">
        <f t="shared" si="3"/>
        <v>13.870632039037025</v>
      </c>
      <c r="V118" s="65">
        <f t="shared" si="3"/>
        <v>13.669268270353161</v>
      </c>
      <c r="W118" s="65">
        <f t="shared" si="3"/>
        <v>15.007009664993946</v>
      </c>
      <c r="X118" s="65">
        <f t="shared" si="3"/>
        <v>17.379208070723266</v>
      </c>
      <c r="Y118" s="65">
        <f t="shared" si="3"/>
        <v>16.618461007771792</v>
      </c>
      <c r="Z118" s="65">
        <f t="shared" si="3"/>
        <v>17.051020560079799</v>
      </c>
      <c r="AA118" s="65">
        <f t="shared" si="3"/>
        <v>18.958822409119481</v>
      </c>
      <c r="AB118" s="65">
        <f t="shared" si="3"/>
        <v>19.65510884350352</v>
      </c>
      <c r="AC118" s="65">
        <f t="shared" si="3"/>
        <v>19.926693310262738</v>
      </c>
    </row>
    <row r="119" spans="2:29" ht="11.45" customHeight="1" x14ac:dyDescent="0.25">
      <c r="B119" s="22" t="s">
        <v>69</v>
      </c>
      <c r="C119" s="65">
        <f t="shared" si="1"/>
        <v>27.373690730938169</v>
      </c>
      <c r="D119" s="65">
        <f t="shared" si="3"/>
        <v>28.219591561938959</v>
      </c>
      <c r="E119" s="65">
        <f t="shared" si="3"/>
        <v>29.9556082683836</v>
      </c>
      <c r="F119" s="65">
        <f t="shared" si="3"/>
        <v>29.718114809023898</v>
      </c>
      <c r="G119" s="65">
        <f t="shared" si="3"/>
        <v>30.263632266786843</v>
      </c>
      <c r="H119" s="65">
        <f t="shared" si="3"/>
        <v>31.433977006362316</v>
      </c>
      <c r="I119" s="65">
        <f t="shared" si="3"/>
        <v>32.270914559429656</v>
      </c>
      <c r="J119" s="65">
        <f t="shared" si="3"/>
        <v>31.852882483370287</v>
      </c>
      <c r="K119" s="65">
        <f t="shared" si="3"/>
        <v>33.722432228102384</v>
      </c>
      <c r="L119" s="65">
        <f t="shared" si="3"/>
        <v>34.752511898466416</v>
      </c>
      <c r="M119" s="65">
        <f t="shared" si="3"/>
        <v>32.02731578367662</v>
      </c>
      <c r="N119" s="65">
        <f t="shared" si="3"/>
        <v>33.775652565256529</v>
      </c>
      <c r="O119" s="65">
        <f t="shared" si="3"/>
        <v>35.621779457231192</v>
      </c>
      <c r="P119" s="65">
        <f t="shared" si="3"/>
        <v>36.206971181227928</v>
      </c>
      <c r="Q119" s="65">
        <f t="shared" si="3"/>
        <v>35.356986016410495</v>
      </c>
      <c r="R119" s="65">
        <f t="shared" si="3"/>
        <v>34.687209302325584</v>
      </c>
      <c r="S119" s="65">
        <f t="shared" si="3"/>
        <v>33.931175508296327</v>
      </c>
      <c r="T119" s="65">
        <f t="shared" si="3"/>
        <v>35.220520673813169</v>
      </c>
      <c r="U119" s="65">
        <f t="shared" si="3"/>
        <v>37.167343526039176</v>
      </c>
      <c r="V119" s="65">
        <f t="shared" si="3"/>
        <v>36.358872382734823</v>
      </c>
      <c r="W119" s="65">
        <f t="shared" si="3"/>
        <v>36.423968474733428</v>
      </c>
      <c r="X119" s="65">
        <f t="shared" si="3"/>
        <v>36.583693167386336</v>
      </c>
      <c r="Y119" s="65">
        <f t="shared" si="3"/>
        <v>36.673143996013948</v>
      </c>
      <c r="Z119" s="65">
        <f t="shared" si="3"/>
        <v>36.255473569614132</v>
      </c>
      <c r="AA119" s="65">
        <f t="shared" si="3"/>
        <v>34.541155015197567</v>
      </c>
      <c r="AB119" s="65">
        <f t="shared" si="3"/>
        <v>33.874803625377645</v>
      </c>
      <c r="AC119" s="65">
        <f t="shared" si="3"/>
        <v>33.538302780138395</v>
      </c>
    </row>
    <row r="120" spans="2:29" ht="11.45" customHeight="1" x14ac:dyDescent="0.25">
      <c r="B120" s="22" t="s">
        <v>70</v>
      </c>
      <c r="C120" s="65">
        <f t="shared" si="1"/>
        <v>30.072181898383928</v>
      </c>
      <c r="D120" s="65">
        <f t="shared" si="3"/>
        <v>31.851422133099049</v>
      </c>
      <c r="E120" s="65">
        <f t="shared" si="3"/>
        <v>32.871732638841543</v>
      </c>
      <c r="F120" s="65">
        <f t="shared" si="3"/>
        <v>34.475254523906877</v>
      </c>
      <c r="G120" s="65">
        <f t="shared" si="3"/>
        <v>35.926581770642386</v>
      </c>
      <c r="H120" s="65">
        <f t="shared" si="3"/>
        <v>37.9492443525846</v>
      </c>
      <c r="I120" s="65">
        <f t="shared" si="3"/>
        <v>39.199850929619458</v>
      </c>
      <c r="J120" s="65">
        <f t="shared" si="3"/>
        <v>39.572480373147478</v>
      </c>
      <c r="K120" s="65">
        <f t="shared" si="3"/>
        <v>39.580965117574948</v>
      </c>
      <c r="L120" s="65">
        <f t="shared" si="3"/>
        <v>38.348997153002145</v>
      </c>
      <c r="M120" s="65">
        <f t="shared" si="3"/>
        <v>37.931586408743769</v>
      </c>
      <c r="N120" s="65">
        <f t="shared" si="3"/>
        <v>38.06874563736865</v>
      </c>
      <c r="O120" s="65">
        <f t="shared" si="3"/>
        <v>39.137096080335304</v>
      </c>
      <c r="P120" s="65">
        <f t="shared" si="3"/>
        <v>39.491724738675963</v>
      </c>
      <c r="Q120" s="65">
        <f t="shared" si="3"/>
        <v>41.573844910142398</v>
      </c>
      <c r="R120" s="65">
        <f t="shared" si="3"/>
        <v>42.747775860592036</v>
      </c>
      <c r="S120" s="65">
        <f t="shared" si="3"/>
        <v>43.004900245012252</v>
      </c>
      <c r="T120" s="65">
        <f t="shared" si="3"/>
        <v>43.357602598169471</v>
      </c>
      <c r="U120" s="65">
        <f t="shared" si="3"/>
        <v>44.109968905184019</v>
      </c>
      <c r="V120" s="65">
        <f t="shared" si="3"/>
        <v>43.043081260308064</v>
      </c>
      <c r="W120" s="65">
        <f t="shared" si="3"/>
        <v>45.171121514725215</v>
      </c>
      <c r="X120" s="65">
        <f t="shared" si="3"/>
        <v>45.708458255551577</v>
      </c>
      <c r="Y120" s="65">
        <f t="shared" si="3"/>
        <v>48.218573391443826</v>
      </c>
      <c r="Z120" s="65">
        <f t="shared" si="3"/>
        <v>43.177520825850699</v>
      </c>
      <c r="AA120" s="65">
        <f t="shared" si="3"/>
        <v>44.099118237639317</v>
      </c>
      <c r="AB120" s="65">
        <f t="shared" si="3"/>
        <v>43.913568212412379</v>
      </c>
      <c r="AC120" s="65">
        <f t="shared" si="3"/>
        <v>45.271174176241161</v>
      </c>
    </row>
    <row r="121" spans="2:29" ht="11.45" customHeight="1" x14ac:dyDescent="0.25">
      <c r="B121" s="22" t="s">
        <v>71</v>
      </c>
      <c r="C121" s="65">
        <f t="shared" si="1"/>
        <v>35.119500120519902</v>
      </c>
      <c r="D121" s="65">
        <f t="shared" si="3"/>
        <v>36.729888099888647</v>
      </c>
      <c r="E121" s="65">
        <f t="shared" si="3"/>
        <v>37.339430780956626</v>
      </c>
      <c r="F121" s="65">
        <f t="shared" si="3"/>
        <v>37.824809387543446</v>
      </c>
      <c r="G121" s="65">
        <f t="shared" si="3"/>
        <v>39.41347834530977</v>
      </c>
      <c r="H121" s="65">
        <f t="shared" si="3"/>
        <v>41.491082850477838</v>
      </c>
      <c r="I121" s="65">
        <f t="shared" si="3"/>
        <v>42.664604114436088</v>
      </c>
      <c r="J121" s="65">
        <f t="shared" si="3"/>
        <v>40.367393410029401</v>
      </c>
      <c r="K121" s="65">
        <f t="shared" si="3"/>
        <v>44.358892990162509</v>
      </c>
      <c r="L121" s="65">
        <f t="shared" si="3"/>
        <v>41.227736578563736</v>
      </c>
      <c r="M121" s="65">
        <f t="shared" si="3"/>
        <v>43.683755543862283</v>
      </c>
      <c r="N121" s="65">
        <f t="shared" si="3"/>
        <v>42.929424943988053</v>
      </c>
      <c r="O121" s="65">
        <f t="shared" si="3"/>
        <v>43.350607609107819</v>
      </c>
      <c r="P121" s="65">
        <f t="shared" si="3"/>
        <v>42.661420886792122</v>
      </c>
      <c r="Q121" s="65">
        <f t="shared" si="3"/>
        <v>44.431837143333894</v>
      </c>
      <c r="R121" s="65">
        <f t="shared" si="3"/>
        <v>44.597199023512786</v>
      </c>
      <c r="S121" s="65">
        <f t="shared" si="3"/>
        <v>46.487405675417158</v>
      </c>
      <c r="T121" s="65">
        <f t="shared" si="3"/>
        <v>47.615263410289785</v>
      </c>
      <c r="U121" s="65">
        <f t="shared" si="3"/>
        <v>47.561631899953873</v>
      </c>
      <c r="V121" s="65">
        <f t="shared" si="3"/>
        <v>47.291727435289346</v>
      </c>
      <c r="W121" s="65">
        <f t="shared" si="3"/>
        <v>48.63204838903502</v>
      </c>
      <c r="X121" s="65">
        <f t="shared" si="3"/>
        <v>43.228746771088701</v>
      </c>
      <c r="Y121" s="65">
        <f t="shared" si="3"/>
        <v>50.0427164434128</v>
      </c>
      <c r="Z121" s="65">
        <f t="shared" si="3"/>
        <v>53.35385209926298</v>
      </c>
      <c r="AA121" s="65">
        <f t="shared" si="3"/>
        <v>55.353296831616369</v>
      </c>
      <c r="AB121" s="65">
        <f t="shared" si="3"/>
        <v>53.979071288423803</v>
      </c>
      <c r="AC121" s="65">
        <f t="shared" si="3"/>
        <v>55.890512298871833</v>
      </c>
    </row>
    <row r="122" spans="2:29" ht="11.45" customHeight="1" x14ac:dyDescent="0.25">
      <c r="B122" s="22" t="s">
        <v>73</v>
      </c>
      <c r="C122" s="65">
        <f t="shared" si="1"/>
        <v>35.281946072684647</v>
      </c>
      <c r="D122" s="65">
        <f t="shared" si="3"/>
        <v>36.613882352941175</v>
      </c>
      <c r="E122" s="65">
        <f t="shared" si="3"/>
        <v>38.349325153374231</v>
      </c>
      <c r="F122" s="65">
        <f t="shared" si="3"/>
        <v>39.556587202007528</v>
      </c>
      <c r="G122" s="65">
        <f t="shared" si="3"/>
        <v>41.279301423027164</v>
      </c>
      <c r="H122" s="65">
        <f t="shared" si="3"/>
        <v>42.637340153452683</v>
      </c>
      <c r="I122" s="65">
        <f t="shared" si="3"/>
        <v>43.880128205128202</v>
      </c>
      <c r="J122" s="65">
        <f t="shared" si="3"/>
        <v>47.447724317295197</v>
      </c>
      <c r="K122" s="65">
        <f t="shared" si="3"/>
        <v>48.182741116751266</v>
      </c>
      <c r="L122" s="65">
        <f t="shared" si="3"/>
        <v>46.29901234567901</v>
      </c>
      <c r="M122" s="65">
        <f t="shared" si="3"/>
        <v>46.391304347826086</v>
      </c>
      <c r="N122" s="65">
        <f t="shared" si="3"/>
        <v>47.524905183312264</v>
      </c>
      <c r="O122" s="65">
        <f t="shared" si="3"/>
        <v>48.990151515151517</v>
      </c>
      <c r="P122" s="65">
        <f t="shared" si="3"/>
        <v>50.100750938673343</v>
      </c>
      <c r="Q122" s="65">
        <f t="shared" si="3"/>
        <v>51.699623588456717</v>
      </c>
      <c r="R122" s="65">
        <f t="shared" si="3"/>
        <v>53.491919191919187</v>
      </c>
      <c r="S122" s="65">
        <f t="shared" si="3"/>
        <v>54.133749999999999</v>
      </c>
      <c r="T122" s="65">
        <f t="shared" si="3"/>
        <v>54.433167082294268</v>
      </c>
      <c r="U122" s="65">
        <f t="shared" si="3"/>
        <v>55.341051314142682</v>
      </c>
      <c r="V122" s="65">
        <f t="shared" si="3"/>
        <v>56.636340852130331</v>
      </c>
      <c r="W122" s="65">
        <f t="shared" si="3"/>
        <v>57.872544080604534</v>
      </c>
      <c r="X122" s="65">
        <f t="shared" si="3"/>
        <v>52.256375838926175</v>
      </c>
      <c r="Y122" s="65">
        <f t="shared" si="3"/>
        <v>55.46746347941567</v>
      </c>
      <c r="Z122" s="65">
        <f t="shared" si="3"/>
        <v>60.916226415094343</v>
      </c>
      <c r="AA122" s="65">
        <f t="shared" si="3"/>
        <v>58.91786163522012</v>
      </c>
      <c r="AB122" s="65">
        <f t="shared" si="3"/>
        <v>59.972452830188679</v>
      </c>
      <c r="AC122" s="65">
        <f t="shared" si="3"/>
        <v>61.855527638190949</v>
      </c>
    </row>
    <row r="123" spans="2:29" ht="11.45" customHeight="1" x14ac:dyDescent="0.25">
      <c r="B123" s="22" t="s">
        <v>74</v>
      </c>
      <c r="C123" s="65">
        <f t="shared" si="1"/>
        <v>47.307494587613789</v>
      </c>
      <c r="D123" s="65">
        <f t="shared" ref="D123:AC124" si="4">D42/D87*1000</f>
        <v>50.039614250907292</v>
      </c>
      <c r="E123" s="65">
        <f t="shared" si="4"/>
        <v>52.805289769492241</v>
      </c>
      <c r="F123" s="65">
        <f t="shared" si="4"/>
        <v>54.104348815387837</v>
      </c>
      <c r="G123" s="65">
        <f t="shared" si="4"/>
        <v>53.936821765797006</v>
      </c>
      <c r="H123" s="65">
        <f t="shared" si="4"/>
        <v>55.254761254105183</v>
      </c>
      <c r="I123" s="65">
        <f t="shared" si="4"/>
        <v>57.093782000904952</v>
      </c>
      <c r="J123" s="65">
        <f t="shared" si="4"/>
        <v>60.382643776113127</v>
      </c>
      <c r="K123" s="65">
        <f t="shared" si="4"/>
        <v>62.899787701131984</v>
      </c>
      <c r="L123" s="65">
        <f t="shared" si="4"/>
        <v>64.500501651335767</v>
      </c>
      <c r="M123" s="65">
        <f t="shared" si="4"/>
        <v>65.460933273780469</v>
      </c>
      <c r="N123" s="65">
        <f t="shared" si="4"/>
        <v>72.817884880928474</v>
      </c>
      <c r="O123" s="65">
        <f t="shared" si="4"/>
        <v>69.500152394274011</v>
      </c>
      <c r="P123" s="65">
        <f t="shared" si="4"/>
        <v>72.335424181902681</v>
      </c>
      <c r="Q123" s="65">
        <f t="shared" si="4"/>
        <v>73.297838188940759</v>
      </c>
      <c r="R123" s="65">
        <f t="shared" si="4"/>
        <v>75.695261996978957</v>
      </c>
      <c r="S123" s="65">
        <f t="shared" si="4"/>
        <v>77.771925646808342</v>
      </c>
      <c r="T123" s="65">
        <f t="shared" si="4"/>
        <v>77.858307785541143</v>
      </c>
      <c r="U123" s="65">
        <f t="shared" si="4"/>
        <v>78.007466911328606</v>
      </c>
      <c r="V123" s="65">
        <f t="shared" si="4"/>
        <v>78.240772855318028</v>
      </c>
      <c r="W123" s="65">
        <f t="shared" si="4"/>
        <v>77.067785218613665</v>
      </c>
      <c r="X123" s="65">
        <f t="shared" si="4"/>
        <v>81.57389037856943</v>
      </c>
      <c r="Y123" s="65">
        <f t="shared" si="4"/>
        <v>75.977797607533091</v>
      </c>
      <c r="Z123" s="65">
        <f t="shared" si="4"/>
        <v>71.767188674094811</v>
      </c>
      <c r="AA123" s="65">
        <f t="shared" si="4"/>
        <v>72.937635559512984</v>
      </c>
      <c r="AB123" s="65">
        <f t="shared" si="4"/>
        <v>72.560186025604452</v>
      </c>
      <c r="AC123" s="65">
        <f t="shared" si="4"/>
        <v>76.819011880676797</v>
      </c>
    </row>
    <row r="124" spans="2:29" ht="11.45" customHeight="1" x14ac:dyDescent="0.25">
      <c r="B124" s="22" t="s">
        <v>75</v>
      </c>
      <c r="C124" s="65">
        <f t="shared" si="1"/>
        <v>0</v>
      </c>
      <c r="D124" s="65">
        <f t="shared" si="4"/>
        <v>0</v>
      </c>
      <c r="E124" s="65">
        <f t="shared" si="4"/>
        <v>0</v>
      </c>
      <c r="F124" s="65">
        <f t="shared" si="4"/>
        <v>0</v>
      </c>
      <c r="G124" s="65">
        <f t="shared" si="4"/>
        <v>0</v>
      </c>
      <c r="H124" s="65">
        <f t="shared" si="4"/>
        <v>0</v>
      </c>
      <c r="I124" s="65">
        <f t="shared" si="4"/>
        <v>0</v>
      </c>
      <c r="J124" s="65">
        <f t="shared" si="4"/>
        <v>0</v>
      </c>
      <c r="K124" s="65">
        <f t="shared" si="4"/>
        <v>0</v>
      </c>
      <c r="L124" s="65">
        <f t="shared" si="4"/>
        <v>0</v>
      </c>
      <c r="M124" s="65">
        <f t="shared" si="4"/>
        <v>0</v>
      </c>
      <c r="N124" s="65">
        <f t="shared" si="4"/>
        <v>0</v>
      </c>
      <c r="O124" s="65">
        <f t="shared" si="4"/>
        <v>0</v>
      </c>
      <c r="P124" s="65">
        <f t="shared" si="4"/>
        <v>0</v>
      </c>
      <c r="Q124" s="65">
        <f t="shared" si="4"/>
        <v>0</v>
      </c>
      <c r="R124" s="65">
        <f t="shared" si="4"/>
        <v>0</v>
      </c>
      <c r="S124" s="65">
        <f t="shared" si="4"/>
        <v>0</v>
      </c>
      <c r="T124" s="65">
        <f t="shared" si="4"/>
        <v>0</v>
      </c>
      <c r="U124" s="65">
        <f t="shared" si="4"/>
        <v>0</v>
      </c>
      <c r="V124" s="65">
        <f t="shared" si="4"/>
        <v>0</v>
      </c>
      <c r="W124" s="65">
        <f t="shared" si="4"/>
        <v>0</v>
      </c>
      <c r="X124" s="65">
        <f t="shared" si="4"/>
        <v>0</v>
      </c>
      <c r="Y124" s="65">
        <f t="shared" si="4"/>
        <v>0</v>
      </c>
      <c r="Z124" s="65">
        <f t="shared" si="4"/>
        <v>0</v>
      </c>
      <c r="AA124" s="65">
        <f t="shared" si="4"/>
        <v>0</v>
      </c>
      <c r="AB124" s="65" t="e">
        <f t="shared" si="4"/>
        <v>#VALUE!</v>
      </c>
      <c r="AC124" s="65" t="e">
        <f t="shared" si="4"/>
        <v>#VALUE!</v>
      </c>
    </row>
    <row r="127" spans="2:29" ht="18" customHeight="1" x14ac:dyDescent="0.25">
      <c r="B127" s="30"/>
      <c r="C127" s="34" t="s">
        <v>206</v>
      </c>
      <c r="D127" s="35" t="s">
        <v>204</v>
      </c>
      <c r="E127" s="35" t="s">
        <v>203</v>
      </c>
      <c r="F127" s="36" t="s">
        <v>205</v>
      </c>
    </row>
    <row r="128" spans="2:29" ht="18" customHeight="1" x14ac:dyDescent="0.25">
      <c r="B128" s="47" t="s">
        <v>140</v>
      </c>
      <c r="C128" s="48">
        <f>(L93/C93)^(1/9)*100-100</f>
        <v>1.4518944929194078</v>
      </c>
      <c r="D128" s="49">
        <f>(W93/L93)^(1/11)*100-100</f>
        <v>1.0875496239285809</v>
      </c>
      <c r="E128" s="49">
        <f>(AC93/W93)^(1/6)*100-100</f>
        <v>0.52736362407597426</v>
      </c>
      <c r="F128" s="50">
        <f>(AC93/C93)^(1/26)*100-100</f>
        <v>1.0838091204323774</v>
      </c>
    </row>
    <row r="129" spans="2:6" ht="18" customHeight="1" x14ac:dyDescent="0.25">
      <c r="B129" s="51" t="s">
        <v>141</v>
      </c>
      <c r="C129" s="52">
        <f>(L94/C94)^(1/9)*100-100</f>
        <v>1.3085718768116976</v>
      </c>
      <c r="D129" s="53">
        <f>(W94/L94)^(1/11)*100-100</f>
        <v>0.96277708051025002</v>
      </c>
      <c r="E129" s="53">
        <f>(AC94/W94)^(1/6)*100-100</f>
        <v>0.40471667864159144</v>
      </c>
      <c r="F129" s="54">
        <f>(AC94/C94)^(1/26)*100-100</f>
        <v>0.95313082145813155</v>
      </c>
    </row>
    <row r="130" spans="2:6" ht="18" customHeight="1" x14ac:dyDescent="0.25">
      <c r="B130" s="31" t="s">
        <v>44</v>
      </c>
      <c r="C130" s="39">
        <f>(L95/C95)^(1/9)*100-100</f>
        <v>1.8201011740712829</v>
      </c>
      <c r="D130" s="37">
        <f>(W95/L95)^(1/11)*100-100</f>
        <v>0.19627882912465111</v>
      </c>
      <c r="E130" s="37">
        <f>(AB95/W95)^(1/5)*100-100</f>
        <v>0.68841365317852876</v>
      </c>
      <c r="F130" s="40">
        <f>(AB95/C95)^(1/25)*100-100</f>
        <v>0.87665414337685377</v>
      </c>
    </row>
    <row r="131" spans="2:6" ht="18" customHeight="1" x14ac:dyDescent="0.25">
      <c r="B131" s="31" t="s">
        <v>46</v>
      </c>
      <c r="C131" s="39">
        <f>(L97/C97)^(1/9)*100-100</f>
        <v>4.7426105085432368</v>
      </c>
      <c r="D131" s="37">
        <f>(W97/L97)^(1/11)*100-100</f>
        <v>1.5859177150217505</v>
      </c>
      <c r="E131" s="37">
        <f>(AC97/W97)^(1/6)*100-100</f>
        <v>-0.62812069209653032</v>
      </c>
      <c r="F131" s="40">
        <f>(AC97/C97)^(1/26)*100-100</f>
        <v>2.1469469280849864</v>
      </c>
    </row>
    <row r="132" spans="2:6" ht="18" customHeight="1" x14ac:dyDescent="0.25">
      <c r="B132" s="31" t="s">
        <v>47</v>
      </c>
      <c r="C132" s="39">
        <f>(L98/C98)^(1/9)*100-100</f>
        <v>0.63409424896654798</v>
      </c>
      <c r="D132" s="37">
        <f>(W98/L98)^(1/11)*100-100</f>
        <v>1.5719905727025036</v>
      </c>
      <c r="E132" s="37">
        <f>(AC98/W98)^(1/6)*100-100</f>
        <v>0.6385933402762447</v>
      </c>
      <c r="F132" s="40">
        <f>(AC98/C98)^(1/26)*100-100</f>
        <v>1.0308772790211123</v>
      </c>
    </row>
    <row r="133" spans="2:6" ht="18" customHeight="1" x14ac:dyDescent="0.25">
      <c r="B133" s="31" t="s">
        <v>48</v>
      </c>
      <c r="C133" s="39">
        <f>(L99/C99)^(1/9)*100-100</f>
        <v>3.404409958163356</v>
      </c>
      <c r="D133" s="37">
        <f>(W99/L99)^(1/11)*100-100</f>
        <v>1.1076208867578856</v>
      </c>
      <c r="E133" s="37">
        <f>(AC99/W99)^(1/6)*100-100</f>
        <v>0.98991614246858717</v>
      </c>
      <c r="F133" s="40">
        <f>(AC99/C99)^(1/26)*100-100</f>
        <v>1.8694448180916368</v>
      </c>
    </row>
    <row r="134" spans="2:6" ht="18" customHeight="1" x14ac:dyDescent="0.25">
      <c r="B134" s="31" t="s">
        <v>51</v>
      </c>
      <c r="C134" s="39">
        <f>(L102/C102)^(1/9)*100-100</f>
        <v>4.4231629778416703</v>
      </c>
      <c r="D134" s="37">
        <f>(W102/L102)^(1/11)*100-100</f>
        <v>-3.5202229662378244</v>
      </c>
      <c r="E134" s="37">
        <f>(AC102/W102)^(1/6)*100-100</f>
        <v>-1.6191532567335685</v>
      </c>
      <c r="F134" s="40">
        <f>(AC102/C102)^(1/26)*100-100</f>
        <v>-0.39390177485863376</v>
      </c>
    </row>
    <row r="135" spans="2:6" ht="18" customHeight="1" x14ac:dyDescent="0.25">
      <c r="B135" s="31" t="s">
        <v>52</v>
      </c>
      <c r="C135" s="39">
        <f>(L103/C103)^(1/9)*100-100</f>
        <v>-1.4233477438636868</v>
      </c>
      <c r="D135" s="37">
        <f>(W103/L103)^(1/11)*100-100</f>
        <v>1.4885597940668589</v>
      </c>
      <c r="E135" s="37">
        <f>(AC103/W103)^(1/6)*100-100</f>
        <v>1.7633686726066458</v>
      </c>
      <c r="F135" s="40">
        <f>(AC103/C103)^(1/26)*100-100</f>
        <v>0.53370083044177363</v>
      </c>
    </row>
    <row r="136" spans="2:6" ht="18" customHeight="1" x14ac:dyDescent="0.25">
      <c r="B136" s="32" t="s">
        <v>53</v>
      </c>
      <c r="C136" s="41">
        <f>(L104/C104)^(1/9)*100-100</f>
        <v>0.88587796075110248</v>
      </c>
      <c r="D136" s="38">
        <f>(W104/L104)^(1/11)*100-100</f>
        <v>0.43593797314052551</v>
      </c>
      <c r="E136" s="38">
        <f>(AC104/W104)^(1/6)*100-100</f>
        <v>-0.80142921165385417</v>
      </c>
      <c r="F136" s="42">
        <f>(AC104/C104)^(1/26)*100-100</f>
        <v>0.30410538504514761</v>
      </c>
    </row>
    <row r="137" spans="2:6" ht="18" customHeight="1" x14ac:dyDescent="0.25">
      <c r="B137" s="31" t="s">
        <v>54</v>
      </c>
      <c r="C137" s="39">
        <f>(L105/C105)^(1/9)*100-100</f>
        <v>4.8367511121223572</v>
      </c>
      <c r="D137" s="37">
        <f>(W105/L105)^(1/11)*100-100</f>
        <v>1.723243355125021</v>
      </c>
      <c r="E137" s="37">
        <f>(AC105/W105)^(1/6)*100-100</f>
        <v>2.9745199536928197</v>
      </c>
      <c r="F137" s="40">
        <f>(AC105/C105)^(1/26)*100-100</f>
        <v>3.0808048930403658</v>
      </c>
    </row>
    <row r="138" spans="2:6" ht="18" customHeight="1" x14ac:dyDescent="0.25">
      <c r="B138" s="31" t="s">
        <v>55</v>
      </c>
      <c r="C138" s="39">
        <f>(L106/C106)^(1/9)*100-100</f>
        <v>0.80984524517290879</v>
      </c>
      <c r="D138" s="37">
        <f>(W106/L106)^(1/11)*100-100</f>
        <v>1.1380963443912435</v>
      </c>
      <c r="E138" s="37">
        <f>(AC106/W106)^(1/6)*100-100</f>
        <v>-0.17921289621168057</v>
      </c>
      <c r="F138" s="40">
        <f>(AC106/C106)^(1/26)*100-100</f>
        <v>0.71916467924157246</v>
      </c>
    </row>
    <row r="139" spans="2:6" ht="18" customHeight="1" x14ac:dyDescent="0.25">
      <c r="B139" s="31" t="s">
        <v>59</v>
      </c>
      <c r="C139" s="39">
        <f>(L110/C110)^(1/9)*100-100</f>
        <v>0.40389130190168032</v>
      </c>
      <c r="D139" s="37">
        <f t="shared" ref="D139:D152" si="5">(W110/L110)^(1/11)*100-100</f>
        <v>-0.50933211008671719</v>
      </c>
      <c r="E139" s="37">
        <f>(AC110/W110)^(1/6)*100-100</f>
        <v>-3.1406169195456357</v>
      </c>
      <c r="F139" s="40">
        <f>(AC110/C110)^(1/26)*100-100</f>
        <v>-0.80959804238604249</v>
      </c>
    </row>
    <row r="140" spans="2:6" ht="18" customHeight="1" x14ac:dyDescent="0.25">
      <c r="B140" s="31" t="s">
        <v>60</v>
      </c>
      <c r="C140" s="39">
        <f t="shared" ref="C140:C152" si="6">(L111/C111)^(1/9)*100-100</f>
        <v>4.0073103641907721</v>
      </c>
      <c r="D140" s="37">
        <f t="shared" si="5"/>
        <v>1.5317471800199343</v>
      </c>
      <c r="E140" s="37">
        <f t="shared" ref="E140:E152" si="7">(AC111/W111)^(1/6)*100-100</f>
        <v>2.0500852430532746</v>
      </c>
      <c r="F140" s="40">
        <f t="shared" ref="F140:F152" si="8">(AC111/C111)^(1/26)*100-100</f>
        <v>2.5023145883648112</v>
      </c>
    </row>
    <row r="141" spans="2:6" ht="18" customHeight="1" x14ac:dyDescent="0.25">
      <c r="B141" s="31" t="s">
        <v>62</v>
      </c>
      <c r="C141" s="39">
        <f t="shared" si="6"/>
        <v>2.2349255563456154</v>
      </c>
      <c r="D141" s="37">
        <f t="shared" si="5"/>
        <v>1.169629832718087</v>
      </c>
      <c r="E141" s="37">
        <f t="shared" si="7"/>
        <v>1.4190650239907683</v>
      </c>
      <c r="F141" s="40">
        <f t="shared" si="8"/>
        <v>1.5948402987764752</v>
      </c>
    </row>
    <row r="142" spans="2:6" ht="18" customHeight="1" x14ac:dyDescent="0.25">
      <c r="B142" s="31" t="s">
        <v>63</v>
      </c>
      <c r="C142" s="39">
        <f t="shared" si="6"/>
        <v>1.2737967479637291</v>
      </c>
      <c r="D142" s="37">
        <f t="shared" si="5"/>
        <v>0.90355625404785656</v>
      </c>
      <c r="E142" s="37">
        <f t="shared" si="7"/>
        <v>-4.8881625967140963E-2</v>
      </c>
      <c r="F142" s="40">
        <f t="shared" si="8"/>
        <v>0.81068738002178975</v>
      </c>
    </row>
    <row r="143" spans="2:6" ht="18" customHeight="1" x14ac:dyDescent="0.25">
      <c r="B143" s="31" t="s">
        <v>64</v>
      </c>
      <c r="C143" s="39">
        <f t="shared" si="6"/>
        <v>1.9100681838686455</v>
      </c>
      <c r="D143" s="37">
        <f t="shared" si="5"/>
        <v>2.8083150628801548</v>
      </c>
      <c r="E143" s="37">
        <f t="shared" si="7"/>
        <v>3.2010431357589368</v>
      </c>
      <c r="F143" s="40">
        <f t="shared" si="8"/>
        <v>2.5867132318087727</v>
      </c>
    </row>
    <row r="144" spans="2:6" ht="18" customHeight="1" x14ac:dyDescent="0.25">
      <c r="B144" s="31" t="s">
        <v>65</v>
      </c>
      <c r="C144" s="39">
        <f t="shared" si="6"/>
        <v>-8.6628422189377829E-2</v>
      </c>
      <c r="D144" s="37">
        <f t="shared" si="5"/>
        <v>1.1966520846060149</v>
      </c>
      <c r="E144" s="37">
        <f t="shared" si="7"/>
        <v>3.5971114403722027E-2</v>
      </c>
      <c r="F144" s="40">
        <f t="shared" si="8"/>
        <v>0.48273184269851299</v>
      </c>
    </row>
    <row r="145" spans="2:6" ht="18" customHeight="1" x14ac:dyDescent="0.25">
      <c r="B145" s="31" t="s">
        <v>66</v>
      </c>
      <c r="C145" s="39">
        <f t="shared" si="6"/>
        <v>6.5412286132581841</v>
      </c>
      <c r="D145" s="37">
        <f t="shared" si="5"/>
        <v>4.421500665602565</v>
      </c>
      <c r="E145" s="37">
        <f t="shared" si="7"/>
        <v>1.2472662575167845</v>
      </c>
      <c r="F145" s="40">
        <f t="shared" si="8"/>
        <v>4.4040257629073523</v>
      </c>
    </row>
    <row r="146" spans="2:6" ht="18" customHeight="1" x14ac:dyDescent="0.25">
      <c r="B146" s="31" t="s">
        <v>67</v>
      </c>
      <c r="C146" s="39">
        <f t="shared" si="6"/>
        <v>2.9934095939440084</v>
      </c>
      <c r="D146" s="37">
        <f t="shared" si="5"/>
        <v>1.75692747838103</v>
      </c>
      <c r="E146" s="37">
        <f t="shared" si="7"/>
        <v>0.28892199176848976</v>
      </c>
      <c r="F146" s="40">
        <f t="shared" si="8"/>
        <v>1.8411578642063802</v>
      </c>
    </row>
    <row r="147" spans="2:6" ht="18" customHeight="1" x14ac:dyDescent="0.25">
      <c r="B147" s="31" t="s">
        <v>68</v>
      </c>
      <c r="C147" s="39">
        <f t="shared" si="6"/>
        <v>1.5530638904052978</v>
      </c>
      <c r="D147" s="37">
        <f t="shared" si="5"/>
        <v>0.30993882618355428</v>
      </c>
      <c r="E147" s="37">
        <f t="shared" si="7"/>
        <v>4.8391551244127982</v>
      </c>
      <c r="F147" s="40">
        <f t="shared" si="8"/>
        <v>1.7704311294130832</v>
      </c>
    </row>
    <row r="148" spans="2:6" ht="18" customHeight="1" x14ac:dyDescent="0.25">
      <c r="B148" s="31" t="s">
        <v>69</v>
      </c>
      <c r="C148" s="39">
        <f t="shared" si="6"/>
        <v>2.6873585897025265</v>
      </c>
      <c r="D148" s="37">
        <f t="shared" si="5"/>
        <v>0.42796022066498551</v>
      </c>
      <c r="E148" s="37">
        <f t="shared" si="7"/>
        <v>-1.3662292065978505</v>
      </c>
      <c r="F148" s="40">
        <f t="shared" si="8"/>
        <v>0.7842352660464087</v>
      </c>
    </row>
    <row r="149" spans="2:6" ht="18" customHeight="1" x14ac:dyDescent="0.25">
      <c r="B149" s="31" t="s">
        <v>70</v>
      </c>
      <c r="C149" s="39">
        <f t="shared" si="6"/>
        <v>2.738239407074488</v>
      </c>
      <c r="D149" s="37">
        <f t="shared" si="5"/>
        <v>1.4995835100372972</v>
      </c>
      <c r="E149" s="37">
        <f t="shared" si="7"/>
        <v>3.6882136180366842E-2</v>
      </c>
      <c r="F149" s="40">
        <f t="shared" si="8"/>
        <v>1.5857881904813667</v>
      </c>
    </row>
    <row r="150" spans="2:6" ht="18" customHeight="1" x14ac:dyDescent="0.25">
      <c r="B150" s="31" t="s">
        <v>71</v>
      </c>
      <c r="C150" s="39">
        <f t="shared" si="6"/>
        <v>1.7976863319773173</v>
      </c>
      <c r="D150" s="37">
        <f t="shared" si="5"/>
        <v>1.512889106028851</v>
      </c>
      <c r="E150" s="37">
        <f t="shared" si="7"/>
        <v>2.3456184437808929</v>
      </c>
      <c r="F150" s="40">
        <f t="shared" si="8"/>
        <v>1.8031332678304608</v>
      </c>
    </row>
    <row r="151" spans="2:6" ht="18" customHeight="1" x14ac:dyDescent="0.25">
      <c r="B151" s="31" t="s">
        <v>73</v>
      </c>
      <c r="C151" s="39">
        <f t="shared" si="6"/>
        <v>3.0654832427160983</v>
      </c>
      <c r="D151" s="37">
        <f t="shared" si="5"/>
        <v>2.0490974313979393</v>
      </c>
      <c r="E151" s="37">
        <f t="shared" si="7"/>
        <v>1.1154821173919203</v>
      </c>
      <c r="F151" s="40">
        <f t="shared" si="8"/>
        <v>2.1828290509810131</v>
      </c>
    </row>
    <row r="152" spans="2:6" ht="18" customHeight="1" x14ac:dyDescent="0.25">
      <c r="B152" s="33" t="s">
        <v>74</v>
      </c>
      <c r="C152" s="43">
        <f t="shared" si="6"/>
        <v>3.5045015425240251</v>
      </c>
      <c r="D152" s="44">
        <f t="shared" si="5"/>
        <v>1.6314594913600757</v>
      </c>
      <c r="E152" s="44">
        <f t="shared" si="7"/>
        <v>-5.387218471561539E-2</v>
      </c>
      <c r="F152" s="45">
        <f t="shared" si="8"/>
        <v>1.8820429572629536</v>
      </c>
    </row>
    <row r="153" spans="2:6" ht="17.25" customHeight="1" x14ac:dyDescent="0.25">
      <c r="B153" s="46" t="s">
        <v>146</v>
      </c>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C152"/>
  <sheetViews>
    <sheetView topLeftCell="A123" workbookViewId="0">
      <selection activeCell="N140" sqref="N140"/>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2:29" ht="15" x14ac:dyDescent="0.25">
      <c r="B1" s="3" t="s">
        <v>126</v>
      </c>
    </row>
    <row r="2" spans="2:29" ht="15" x14ac:dyDescent="0.25">
      <c r="B2" s="2" t="s">
        <v>127</v>
      </c>
    </row>
    <row r="3" spans="2:29" ht="15" x14ac:dyDescent="0.25">
      <c r="B3" s="2" t="s">
        <v>128</v>
      </c>
    </row>
    <row r="4" spans="2:29" ht="11.45" customHeight="1" x14ac:dyDescent="0.25">
      <c r="B4" s="2" t="s">
        <v>20</v>
      </c>
    </row>
    <row r="5" spans="2:29" ht="15" x14ac:dyDescent="0.25">
      <c r="B5" s="1" t="s">
        <v>12</v>
      </c>
    </row>
    <row r="6" spans="2:29" ht="15" x14ac:dyDescent="0.25">
      <c r="B6" s="1" t="s">
        <v>13</v>
      </c>
    </row>
    <row r="7" spans="2:29" ht="15" x14ac:dyDescent="0.25">
      <c r="B7" s="1" t="s">
        <v>14</v>
      </c>
    </row>
    <row r="8" spans="2:29" ht="15" x14ac:dyDescent="0.25">
      <c r="B8" s="1" t="s">
        <v>15</v>
      </c>
    </row>
    <row r="9" spans="2:29" ht="11.45" customHeight="1" x14ac:dyDescent="0.25">
      <c r="B9" s="24" t="s">
        <v>26</v>
      </c>
    </row>
    <row r="10" spans="2:29" ht="15" x14ac:dyDescent="0.25">
      <c r="B10" s="101" t="s">
        <v>129</v>
      </c>
      <c r="C10" s="100" t="s">
        <v>101</v>
      </c>
      <c r="D10" s="100" t="s">
        <v>102</v>
      </c>
      <c r="E10" s="100" t="s">
        <v>103</v>
      </c>
      <c r="F10" s="100" t="s">
        <v>104</v>
      </c>
      <c r="G10" s="100" t="s">
        <v>105</v>
      </c>
      <c r="H10" s="100" t="s">
        <v>106</v>
      </c>
      <c r="I10" s="100" t="s">
        <v>107</v>
      </c>
      <c r="J10" s="100" t="s">
        <v>108</v>
      </c>
      <c r="K10" s="100" t="s">
        <v>109</v>
      </c>
      <c r="L10" s="100" t="s">
        <v>110</v>
      </c>
      <c r="M10" s="100" t="s">
        <v>111</v>
      </c>
      <c r="N10" s="100" t="s">
        <v>112</v>
      </c>
      <c r="O10" s="100" t="s">
        <v>113</v>
      </c>
      <c r="P10" s="100" t="s">
        <v>114</v>
      </c>
      <c r="Q10" s="100" t="s">
        <v>115</v>
      </c>
      <c r="R10" s="100" t="s">
        <v>116</v>
      </c>
      <c r="S10" s="100" t="s">
        <v>117</v>
      </c>
      <c r="T10" s="100" t="s">
        <v>118</v>
      </c>
      <c r="U10" s="100" t="s">
        <v>119</v>
      </c>
      <c r="V10" s="100" t="s">
        <v>120</v>
      </c>
      <c r="W10" s="100" t="s">
        <v>121</v>
      </c>
      <c r="X10" s="100" t="s">
        <v>122</v>
      </c>
      <c r="Y10" s="100" t="s">
        <v>123</v>
      </c>
      <c r="Z10" s="100" t="s">
        <v>124</v>
      </c>
      <c r="AA10" s="100" t="s">
        <v>125</v>
      </c>
      <c r="AB10" s="100" t="s">
        <v>196</v>
      </c>
      <c r="AC10" s="100" t="s">
        <v>200</v>
      </c>
    </row>
    <row r="11" spans="2:29" ht="15" x14ac:dyDescent="0.25">
      <c r="B11" s="102" t="s">
        <v>161</v>
      </c>
      <c r="C11" s="103" t="s">
        <v>131</v>
      </c>
      <c r="D11" s="103" t="s">
        <v>131</v>
      </c>
      <c r="E11" s="103" t="s">
        <v>131</v>
      </c>
      <c r="F11" s="103" t="s">
        <v>131</v>
      </c>
      <c r="G11" s="103" t="s">
        <v>131</v>
      </c>
      <c r="H11" s="103" t="s">
        <v>131</v>
      </c>
      <c r="I11" s="103" t="s">
        <v>131</v>
      </c>
      <c r="J11" s="103" t="s">
        <v>131</v>
      </c>
      <c r="K11" s="103" t="s">
        <v>131</v>
      </c>
      <c r="L11" s="103" t="s">
        <v>131</v>
      </c>
      <c r="M11" s="103" t="s">
        <v>131</v>
      </c>
      <c r="N11" s="103" t="s">
        <v>131</v>
      </c>
      <c r="O11" s="103" t="s">
        <v>131</v>
      </c>
      <c r="P11" s="103" t="s">
        <v>131</v>
      </c>
      <c r="Q11" s="103" t="s">
        <v>131</v>
      </c>
      <c r="R11" s="103" t="s">
        <v>131</v>
      </c>
      <c r="S11" s="103" t="s">
        <v>131</v>
      </c>
      <c r="T11" s="103" t="s">
        <v>131</v>
      </c>
      <c r="U11" s="103" t="s">
        <v>131</v>
      </c>
      <c r="V11" s="103" t="s">
        <v>131</v>
      </c>
      <c r="W11" s="103" t="s">
        <v>131</v>
      </c>
      <c r="X11" s="103" t="s">
        <v>131</v>
      </c>
      <c r="Y11" s="103" t="s">
        <v>131</v>
      </c>
      <c r="Z11" s="103" t="s">
        <v>131</v>
      </c>
      <c r="AA11" s="103" t="s">
        <v>131</v>
      </c>
      <c r="AB11" s="103" t="s">
        <v>131</v>
      </c>
      <c r="AC11" s="103" t="s">
        <v>131</v>
      </c>
    </row>
    <row r="12" spans="2:29" ht="15" x14ac:dyDescent="0.25">
      <c r="B12" s="145" t="s">
        <v>162</v>
      </c>
      <c r="C12" s="150">
        <v>250976.2</v>
      </c>
      <c r="D12" s="150">
        <v>270726.3</v>
      </c>
      <c r="E12" s="141">
        <v>297685</v>
      </c>
      <c r="F12" s="150">
        <v>316089.90000000002</v>
      </c>
      <c r="G12" s="150">
        <v>315778.40000000002</v>
      </c>
      <c r="H12" s="150">
        <v>337638.1</v>
      </c>
      <c r="I12" s="150">
        <v>345020.1</v>
      </c>
      <c r="J12" s="150">
        <v>370984.3</v>
      </c>
      <c r="K12" s="150">
        <v>401034.3</v>
      </c>
      <c r="L12" s="150">
        <v>417166.4</v>
      </c>
      <c r="M12" s="150">
        <v>414242.6</v>
      </c>
      <c r="N12" s="150">
        <v>421292.3</v>
      </c>
      <c r="O12" s="150">
        <v>442234.9</v>
      </c>
      <c r="P12" s="150">
        <v>453271.9</v>
      </c>
      <c r="Q12" s="150">
        <v>465092.1</v>
      </c>
      <c r="R12" s="150">
        <v>482755.9</v>
      </c>
      <c r="S12" s="150">
        <v>505625.5</v>
      </c>
      <c r="T12" s="150">
        <v>523466.7</v>
      </c>
      <c r="U12" s="150">
        <v>557723.80000000005</v>
      </c>
      <c r="V12" s="150">
        <v>595650.6</v>
      </c>
      <c r="W12" s="150">
        <v>636019.80000000005</v>
      </c>
      <c r="X12" s="150">
        <v>651065.4</v>
      </c>
      <c r="Y12" s="150">
        <v>721521.5</v>
      </c>
      <c r="Z12" s="150">
        <v>766069.4</v>
      </c>
      <c r="AA12" s="150">
        <v>812140.5</v>
      </c>
      <c r="AB12" s="150">
        <v>839064.2</v>
      </c>
      <c r="AC12" s="141">
        <v>869342</v>
      </c>
    </row>
    <row r="13" spans="2:29" ht="15" x14ac:dyDescent="0.25">
      <c r="B13" s="145" t="s">
        <v>201</v>
      </c>
      <c r="C13" s="149">
        <v>227294.6</v>
      </c>
      <c r="D13" s="149">
        <v>244679.9</v>
      </c>
      <c r="E13" s="149">
        <v>269799.59999999998</v>
      </c>
      <c r="F13" s="149">
        <v>286445.5</v>
      </c>
      <c r="G13" s="149">
        <v>283989.3</v>
      </c>
      <c r="H13" s="149">
        <v>301063.3</v>
      </c>
      <c r="I13" s="149">
        <v>306656.7</v>
      </c>
      <c r="J13" s="149">
        <v>329032.59999999998</v>
      </c>
      <c r="K13" s="149">
        <v>354908.1</v>
      </c>
      <c r="L13" s="149">
        <v>368050.7</v>
      </c>
      <c r="M13" s="149">
        <v>364079.9</v>
      </c>
      <c r="N13" s="149">
        <v>369771.2</v>
      </c>
      <c r="O13" s="149">
        <v>388455.5</v>
      </c>
      <c r="P13" s="149">
        <v>396663.1</v>
      </c>
      <c r="Q13" s="149">
        <v>404867.2</v>
      </c>
      <c r="R13" s="149">
        <v>418932.1</v>
      </c>
      <c r="S13" s="149">
        <v>434334.1</v>
      </c>
      <c r="T13" s="149">
        <v>449239.5</v>
      </c>
      <c r="U13" s="149">
        <v>480453.7</v>
      </c>
      <c r="V13" s="149">
        <v>510934.1</v>
      </c>
      <c r="W13" s="149">
        <v>541150.30000000005</v>
      </c>
      <c r="X13" s="149">
        <v>550095.19999999995</v>
      </c>
      <c r="Y13" s="149">
        <v>606504.19999999995</v>
      </c>
      <c r="Z13" s="149">
        <v>646060.19999999995</v>
      </c>
      <c r="AA13" s="149">
        <v>689879.5</v>
      </c>
      <c r="AB13" s="149">
        <v>710265.9</v>
      </c>
      <c r="AC13" s="149">
        <v>733940.7</v>
      </c>
    </row>
    <row r="14" spans="2:29" ht="15" x14ac:dyDescent="0.25">
      <c r="B14" s="145" t="s">
        <v>163</v>
      </c>
      <c r="C14" s="150">
        <v>7786.5</v>
      </c>
      <c r="D14" s="150">
        <v>8510.4</v>
      </c>
      <c r="E14" s="150">
        <v>9431.1</v>
      </c>
      <c r="F14" s="141">
        <v>10128</v>
      </c>
      <c r="G14" s="150">
        <v>10284.5</v>
      </c>
      <c r="H14" s="150">
        <v>10668.1</v>
      </c>
      <c r="I14" s="150">
        <v>10533.8</v>
      </c>
      <c r="J14" s="150">
        <v>10845.4</v>
      </c>
      <c r="K14" s="150">
        <v>11599.2</v>
      </c>
      <c r="L14" s="150">
        <v>12115.2</v>
      </c>
      <c r="M14" s="150">
        <v>12733.9</v>
      </c>
      <c r="N14" s="150">
        <v>13276.2</v>
      </c>
      <c r="O14" s="150">
        <v>13712.1</v>
      </c>
      <c r="P14" s="150">
        <v>14347.4</v>
      </c>
      <c r="Q14" s="150">
        <v>14281.8</v>
      </c>
      <c r="R14" s="150">
        <v>14652.8</v>
      </c>
      <c r="S14" s="150">
        <v>15281.2</v>
      </c>
      <c r="T14" s="150">
        <v>15890.7</v>
      </c>
      <c r="U14" s="150">
        <v>16800.900000000001</v>
      </c>
      <c r="V14" s="150">
        <v>17584.400000000001</v>
      </c>
      <c r="W14" s="150">
        <v>18917.099999999999</v>
      </c>
      <c r="X14" s="150">
        <v>18779.8</v>
      </c>
      <c r="Y14" s="150">
        <v>20454.5</v>
      </c>
      <c r="Z14" s="150">
        <v>21801.599999999999</v>
      </c>
      <c r="AA14" s="141">
        <v>22708</v>
      </c>
      <c r="AB14" s="150">
        <v>23462.5</v>
      </c>
      <c r="AC14" s="141">
        <v>23793</v>
      </c>
    </row>
    <row r="15" spans="2:29" ht="15" x14ac:dyDescent="0.25">
      <c r="B15" s="145" t="s">
        <v>164</v>
      </c>
      <c r="C15" s="140">
        <v>644</v>
      </c>
      <c r="D15" s="149">
        <v>773.2</v>
      </c>
      <c r="E15" s="149">
        <v>921.3</v>
      </c>
      <c r="F15" s="149">
        <v>1076.7</v>
      </c>
      <c r="G15" s="149">
        <v>1133.7</v>
      </c>
      <c r="H15" s="149">
        <v>1242.0999999999999</v>
      </c>
      <c r="I15" s="149">
        <v>1200.5999999999999</v>
      </c>
      <c r="J15" s="149">
        <v>1312.4</v>
      </c>
      <c r="K15" s="149">
        <v>1425.8</v>
      </c>
      <c r="L15" s="149">
        <v>2484.1999999999998</v>
      </c>
      <c r="M15" s="149">
        <v>2421.4</v>
      </c>
      <c r="N15" s="149">
        <v>2428.9</v>
      </c>
      <c r="O15" s="149">
        <v>2730.5</v>
      </c>
      <c r="P15" s="149">
        <v>2643.7</v>
      </c>
      <c r="Q15" s="149">
        <v>2657.8</v>
      </c>
      <c r="R15" s="149">
        <v>2679.1</v>
      </c>
      <c r="S15" s="149">
        <v>2731.2</v>
      </c>
      <c r="T15" s="149">
        <v>3188.3</v>
      </c>
      <c r="U15" s="149">
        <v>3364.1</v>
      </c>
      <c r="V15" s="140">
        <v>3711</v>
      </c>
      <c r="W15" s="149">
        <v>4241.8</v>
      </c>
      <c r="X15" s="149">
        <v>4508.6000000000004</v>
      </c>
      <c r="Y15" s="140">
        <v>4833</v>
      </c>
      <c r="Z15" s="149">
        <v>4929.3999999999996</v>
      </c>
      <c r="AA15" s="149">
        <v>5140.5</v>
      </c>
      <c r="AB15" s="149">
        <v>5224.7</v>
      </c>
      <c r="AC15" s="149">
        <v>5441.5</v>
      </c>
    </row>
    <row r="16" spans="2:29" ht="15" x14ac:dyDescent="0.25">
      <c r="B16" s="145" t="s">
        <v>165</v>
      </c>
      <c r="C16" s="150">
        <v>3797.6</v>
      </c>
      <c r="D16" s="150">
        <v>4131.8999999999996</v>
      </c>
      <c r="E16" s="150">
        <v>4302.8</v>
      </c>
      <c r="F16" s="150">
        <v>4587.5</v>
      </c>
      <c r="G16" s="141">
        <v>4793</v>
      </c>
      <c r="H16" s="150">
        <v>4983.1000000000004</v>
      </c>
      <c r="I16" s="150">
        <v>5610.3</v>
      </c>
      <c r="J16" s="150">
        <v>6218.4</v>
      </c>
      <c r="K16" s="150">
        <v>6977.2</v>
      </c>
      <c r="L16" s="150">
        <v>7229.9</v>
      </c>
      <c r="M16" s="141">
        <v>7152</v>
      </c>
      <c r="N16" s="150">
        <v>7145.3</v>
      </c>
      <c r="O16" s="150">
        <v>7236.9</v>
      </c>
      <c r="P16" s="141">
        <v>7065</v>
      </c>
      <c r="Q16" s="150">
        <v>7336.9</v>
      </c>
      <c r="R16" s="150">
        <v>7849.6</v>
      </c>
      <c r="S16" s="141">
        <v>8548</v>
      </c>
      <c r="T16" s="150">
        <v>8942.4</v>
      </c>
      <c r="U16" s="150">
        <v>9834.2000000000007</v>
      </c>
      <c r="V16" s="150">
        <v>10839.2</v>
      </c>
      <c r="W16" s="150">
        <v>12417.3</v>
      </c>
      <c r="X16" s="150">
        <v>13030.2</v>
      </c>
      <c r="Y16" s="150">
        <v>14534.6</v>
      </c>
      <c r="Z16" s="150">
        <v>15448.9</v>
      </c>
      <c r="AA16" s="150">
        <v>16270.3</v>
      </c>
      <c r="AB16" s="150">
        <v>17234.3</v>
      </c>
      <c r="AC16" s="150">
        <v>18584.099999999999</v>
      </c>
    </row>
    <row r="17" spans="2:29" ht="15" x14ac:dyDescent="0.25">
      <c r="B17" s="145" t="s">
        <v>166</v>
      </c>
      <c r="C17" s="149">
        <v>3490.6</v>
      </c>
      <c r="D17" s="149">
        <v>3914.3</v>
      </c>
      <c r="E17" s="149">
        <v>4172.5</v>
      </c>
      <c r="F17" s="149">
        <v>4620.8</v>
      </c>
      <c r="G17" s="149">
        <v>5074.1000000000004</v>
      </c>
      <c r="H17" s="149">
        <v>5340.2</v>
      </c>
      <c r="I17" s="149">
        <v>5558.1</v>
      </c>
      <c r="J17" s="149">
        <v>5992.4</v>
      </c>
      <c r="K17" s="149">
        <v>6730.4</v>
      </c>
      <c r="L17" s="149">
        <v>7618.2</v>
      </c>
      <c r="M17" s="140">
        <v>7840</v>
      </c>
      <c r="N17" s="149">
        <v>8222.1</v>
      </c>
      <c r="O17" s="149">
        <v>8451.4</v>
      </c>
      <c r="P17" s="149">
        <v>8614.7000000000007</v>
      </c>
      <c r="Q17" s="140">
        <v>9434</v>
      </c>
      <c r="R17" s="149">
        <v>9533.2000000000007</v>
      </c>
      <c r="S17" s="149">
        <v>10515.4</v>
      </c>
      <c r="T17" s="149">
        <v>11542.6</v>
      </c>
      <c r="U17" s="149">
        <v>11794.4</v>
      </c>
      <c r="V17" s="140">
        <v>11993</v>
      </c>
      <c r="W17" s="149">
        <v>12867.5</v>
      </c>
      <c r="X17" s="140">
        <v>13336</v>
      </c>
      <c r="Y17" s="149">
        <v>13819.7</v>
      </c>
      <c r="Z17" s="149">
        <v>14333.3</v>
      </c>
      <c r="AA17" s="149">
        <v>15252.4</v>
      </c>
      <c r="AB17" s="149">
        <v>16161.4</v>
      </c>
      <c r="AC17" s="149">
        <v>17368.3</v>
      </c>
    </row>
    <row r="18" spans="2:29" ht="15" x14ac:dyDescent="0.25">
      <c r="B18" s="145" t="s">
        <v>167</v>
      </c>
      <c r="C18" s="150">
        <v>64563.4</v>
      </c>
      <c r="D18" s="150">
        <v>69273.899999999994</v>
      </c>
      <c r="E18" s="150">
        <v>76798.2</v>
      </c>
      <c r="F18" s="150">
        <v>79518.8</v>
      </c>
      <c r="G18" s="150">
        <v>73129.3</v>
      </c>
      <c r="H18" s="150">
        <v>79161.3</v>
      </c>
      <c r="I18" s="150">
        <v>78228.5</v>
      </c>
      <c r="J18" s="150">
        <v>85892.800000000003</v>
      </c>
      <c r="K18" s="150">
        <v>97070.5</v>
      </c>
      <c r="L18" s="150">
        <v>100894.8</v>
      </c>
      <c r="M18" s="150">
        <v>99293.6</v>
      </c>
      <c r="N18" s="150">
        <v>98454.1</v>
      </c>
      <c r="O18" s="150">
        <v>110160.4</v>
      </c>
      <c r="P18" s="150">
        <v>114917.5</v>
      </c>
      <c r="Q18" s="141">
        <v>121136</v>
      </c>
      <c r="R18" s="150">
        <v>127043.6</v>
      </c>
      <c r="S18" s="150">
        <v>130137.2</v>
      </c>
      <c r="T18" s="150">
        <v>131956.20000000001</v>
      </c>
      <c r="U18" s="150">
        <v>140288.9</v>
      </c>
      <c r="V18" s="150">
        <v>151575.5</v>
      </c>
      <c r="W18" s="150">
        <v>157374.20000000001</v>
      </c>
      <c r="X18" s="141">
        <v>155462</v>
      </c>
      <c r="Y18" s="150">
        <v>166981.70000000001</v>
      </c>
      <c r="Z18" s="150">
        <v>169951.1</v>
      </c>
      <c r="AA18" s="150">
        <v>182698.9</v>
      </c>
      <c r="AB18" s="150">
        <v>186538.9</v>
      </c>
      <c r="AC18" s="141">
        <v>189104</v>
      </c>
    </row>
    <row r="19" spans="2:29" ht="15" x14ac:dyDescent="0.25">
      <c r="B19" s="145" t="s">
        <v>168</v>
      </c>
      <c r="C19" s="149">
        <v>382.2</v>
      </c>
      <c r="D19" s="149">
        <v>417.3</v>
      </c>
      <c r="E19" s="149">
        <v>440.3</v>
      </c>
      <c r="F19" s="149">
        <v>479.8</v>
      </c>
      <c r="G19" s="149">
        <v>508.3</v>
      </c>
      <c r="H19" s="149">
        <v>556.1</v>
      </c>
      <c r="I19" s="149">
        <v>628.6</v>
      </c>
      <c r="J19" s="149">
        <v>705.3</v>
      </c>
      <c r="K19" s="149">
        <v>808.4</v>
      </c>
      <c r="L19" s="149">
        <v>883.4</v>
      </c>
      <c r="M19" s="149">
        <v>807.1</v>
      </c>
      <c r="N19" s="149">
        <v>783.8</v>
      </c>
      <c r="O19" s="149">
        <v>844.1</v>
      </c>
      <c r="P19" s="149">
        <v>939.4</v>
      </c>
      <c r="Q19" s="149">
        <v>993.3</v>
      </c>
      <c r="R19" s="149">
        <v>1045.9000000000001</v>
      </c>
      <c r="S19" s="149">
        <v>1102.2</v>
      </c>
      <c r="T19" s="149">
        <v>1168.3</v>
      </c>
      <c r="U19" s="149">
        <v>1297.8</v>
      </c>
      <c r="V19" s="149">
        <v>1486.9</v>
      </c>
      <c r="W19" s="149">
        <v>1642.2</v>
      </c>
      <c r="X19" s="149">
        <v>1818.3</v>
      </c>
      <c r="Y19" s="149">
        <v>1711.4</v>
      </c>
      <c r="Z19" s="149">
        <v>2008.2</v>
      </c>
      <c r="AA19" s="149">
        <v>2299.9</v>
      </c>
      <c r="AB19" s="140">
        <v>2274</v>
      </c>
      <c r="AC19" s="149">
        <v>2433.6999999999998</v>
      </c>
    </row>
    <row r="20" spans="2:29" ht="15" x14ac:dyDescent="0.25">
      <c r="B20" s="145" t="s">
        <v>169</v>
      </c>
      <c r="C20" s="150">
        <v>6764.9</v>
      </c>
      <c r="D20" s="150">
        <v>6828.6</v>
      </c>
      <c r="E20" s="150">
        <v>7109.6</v>
      </c>
      <c r="F20" s="150">
        <v>7893.1</v>
      </c>
      <c r="G20" s="150">
        <v>7068.6</v>
      </c>
      <c r="H20" s="150">
        <v>8425.7000000000007</v>
      </c>
      <c r="I20" s="150">
        <v>9422.5</v>
      </c>
      <c r="J20" s="150">
        <v>10619.5</v>
      </c>
      <c r="K20" s="141">
        <v>12549</v>
      </c>
      <c r="L20" s="150">
        <v>14113.5</v>
      </c>
      <c r="M20" s="150">
        <v>15007.1</v>
      </c>
      <c r="N20" s="150">
        <v>16250.3</v>
      </c>
      <c r="O20" s="141">
        <v>16762</v>
      </c>
      <c r="P20" s="150">
        <v>17014.900000000001</v>
      </c>
      <c r="Q20" s="150">
        <v>18876.8</v>
      </c>
      <c r="R20" s="150">
        <v>21339.5</v>
      </c>
      <c r="S20" s="150">
        <v>24786.7</v>
      </c>
      <c r="T20" s="150">
        <v>27063.8</v>
      </c>
      <c r="U20" s="150">
        <v>34690.1</v>
      </c>
      <c r="V20" s="150">
        <v>43084.7</v>
      </c>
      <c r="W20" s="150">
        <v>51720.9</v>
      </c>
      <c r="X20" s="150">
        <v>61551.199999999997</v>
      </c>
      <c r="Y20" s="150">
        <v>76061.8</v>
      </c>
      <c r="Z20" s="150">
        <v>81832.100000000006</v>
      </c>
      <c r="AA20" s="150">
        <v>91960.3</v>
      </c>
      <c r="AB20" s="150">
        <v>97661.3</v>
      </c>
      <c r="AC20" s="141">
        <v>108876</v>
      </c>
    </row>
    <row r="21" spans="2:29" ht="15" x14ac:dyDescent="0.25">
      <c r="B21" s="145" t="s">
        <v>170</v>
      </c>
      <c r="C21" s="149">
        <v>3341.1</v>
      </c>
      <c r="D21" s="149">
        <v>3801.8</v>
      </c>
      <c r="E21" s="149">
        <v>4226.3</v>
      </c>
      <c r="F21" s="149">
        <v>4846.8999999999996</v>
      </c>
      <c r="G21" s="149">
        <v>5056.3999999999996</v>
      </c>
      <c r="H21" s="149">
        <v>5561.1</v>
      </c>
      <c r="I21" s="149">
        <v>5923.1</v>
      </c>
      <c r="J21" s="149">
        <v>7058.2</v>
      </c>
      <c r="K21" s="149">
        <v>7212.2</v>
      </c>
      <c r="L21" s="149">
        <v>7461.2</v>
      </c>
      <c r="M21" s="149">
        <v>7704.7</v>
      </c>
      <c r="N21" s="149">
        <v>7312.2</v>
      </c>
      <c r="O21" s="149">
        <v>6483.4</v>
      </c>
      <c r="P21" s="149">
        <v>6029.6</v>
      </c>
      <c r="Q21" s="149">
        <v>5728.1</v>
      </c>
      <c r="R21" s="149">
        <v>4992.3999999999996</v>
      </c>
      <c r="S21" s="149">
        <v>5036.8</v>
      </c>
      <c r="T21" s="140">
        <v>5113</v>
      </c>
      <c r="U21" s="149">
        <v>5174.1000000000004</v>
      </c>
      <c r="V21" s="149">
        <v>4939.8999999999996</v>
      </c>
      <c r="W21" s="149">
        <v>5174.1000000000004</v>
      </c>
      <c r="X21" s="149">
        <v>5671.5</v>
      </c>
      <c r="Y21" s="149">
        <v>6208.9</v>
      </c>
      <c r="Z21" s="149">
        <v>7096.2</v>
      </c>
      <c r="AA21" s="149">
        <v>7284.2</v>
      </c>
      <c r="AB21" s="140">
        <v>7874</v>
      </c>
      <c r="AC21" s="149">
        <v>8096.1</v>
      </c>
    </row>
    <row r="22" spans="2:29" ht="15" x14ac:dyDescent="0.25">
      <c r="B22" s="145" t="s">
        <v>171</v>
      </c>
      <c r="C22" s="141">
        <v>18424</v>
      </c>
      <c r="D22" s="141">
        <v>20416</v>
      </c>
      <c r="E22" s="141">
        <v>22016</v>
      </c>
      <c r="F22" s="141">
        <v>23207</v>
      </c>
      <c r="G22" s="141">
        <v>24120</v>
      </c>
      <c r="H22" s="141">
        <v>24925</v>
      </c>
      <c r="I22" s="141">
        <v>26194</v>
      </c>
      <c r="J22" s="141">
        <v>27010</v>
      </c>
      <c r="K22" s="141">
        <v>28103</v>
      </c>
      <c r="L22" s="141">
        <v>28639</v>
      </c>
      <c r="M22" s="141">
        <v>28680</v>
      </c>
      <c r="N22" s="141">
        <v>29492</v>
      </c>
      <c r="O22" s="141">
        <v>29272</v>
      </c>
      <c r="P22" s="141">
        <v>29713</v>
      </c>
      <c r="Q22" s="141">
        <v>30554</v>
      </c>
      <c r="R22" s="141">
        <v>32666</v>
      </c>
      <c r="S22" s="141">
        <v>34663</v>
      </c>
      <c r="T22" s="141">
        <v>36118</v>
      </c>
      <c r="U22" s="141">
        <v>39195</v>
      </c>
      <c r="V22" s="141">
        <v>40816</v>
      </c>
      <c r="W22" s="141">
        <v>42531</v>
      </c>
      <c r="X22" s="141">
        <v>40487</v>
      </c>
      <c r="Y22" s="141">
        <v>43876</v>
      </c>
      <c r="Z22" s="141">
        <v>50294</v>
      </c>
      <c r="AA22" s="141">
        <v>53922</v>
      </c>
      <c r="AB22" s="141">
        <v>55581</v>
      </c>
      <c r="AC22" s="141">
        <v>56842</v>
      </c>
    </row>
    <row r="23" spans="2:29" ht="15" x14ac:dyDescent="0.25">
      <c r="B23" s="145" t="s">
        <v>53</v>
      </c>
      <c r="C23" s="140">
        <v>49145</v>
      </c>
      <c r="D23" s="149">
        <v>51600.2</v>
      </c>
      <c r="E23" s="149">
        <v>55526.2</v>
      </c>
      <c r="F23" s="149">
        <v>59987.4</v>
      </c>
      <c r="G23" s="149">
        <v>62257.5</v>
      </c>
      <c r="H23" s="149">
        <v>66878.600000000006</v>
      </c>
      <c r="I23" s="149">
        <v>67784.600000000006</v>
      </c>
      <c r="J23" s="140">
        <v>74312</v>
      </c>
      <c r="K23" s="149">
        <v>77949.600000000006</v>
      </c>
      <c r="L23" s="140">
        <v>80471</v>
      </c>
      <c r="M23" s="149">
        <v>77478.2</v>
      </c>
      <c r="N23" s="149">
        <v>80132.800000000003</v>
      </c>
      <c r="O23" s="149">
        <v>85124.4</v>
      </c>
      <c r="P23" s="149">
        <v>88903.4</v>
      </c>
      <c r="Q23" s="149">
        <v>88677.9</v>
      </c>
      <c r="R23" s="149">
        <v>91303.7</v>
      </c>
      <c r="S23" s="149">
        <v>94389.6</v>
      </c>
      <c r="T23" s="149">
        <v>97066.8</v>
      </c>
      <c r="U23" s="149">
        <v>103438.5</v>
      </c>
      <c r="V23" s="140">
        <v>109424</v>
      </c>
      <c r="W23" s="149">
        <v>116090.1</v>
      </c>
      <c r="X23" s="149">
        <v>115434.5</v>
      </c>
      <c r="Y23" s="149">
        <v>126648.4</v>
      </c>
      <c r="Z23" s="149">
        <v>135576.20000000001</v>
      </c>
      <c r="AA23" s="149">
        <v>142264.20000000001</v>
      </c>
      <c r="AB23" s="140">
        <v>146905</v>
      </c>
      <c r="AC23" s="149">
        <v>149825.9</v>
      </c>
    </row>
    <row r="24" spans="2:29" ht="15" x14ac:dyDescent="0.25">
      <c r="B24" s="145" t="s">
        <v>172</v>
      </c>
      <c r="C24" s="150">
        <v>1104.7</v>
      </c>
      <c r="D24" s="150">
        <v>1150.2</v>
      </c>
      <c r="E24" s="150">
        <v>1245.2</v>
      </c>
      <c r="F24" s="141">
        <v>1330</v>
      </c>
      <c r="G24" s="150">
        <v>1403.3</v>
      </c>
      <c r="H24" s="150">
        <v>1582.6</v>
      </c>
      <c r="I24" s="150">
        <v>1675.5</v>
      </c>
      <c r="J24" s="150">
        <v>1761.4</v>
      </c>
      <c r="K24" s="150">
        <v>1886.6</v>
      </c>
      <c r="L24" s="150">
        <v>1897.4</v>
      </c>
      <c r="M24" s="150">
        <v>1845.2</v>
      </c>
      <c r="N24" s="150">
        <v>1885.8</v>
      </c>
      <c r="O24" s="150">
        <v>1880.8</v>
      </c>
      <c r="P24" s="150">
        <v>1870.9</v>
      </c>
      <c r="Q24" s="141">
        <v>1849</v>
      </c>
      <c r="R24" s="150">
        <v>1811.7</v>
      </c>
      <c r="S24" s="150">
        <v>1810.9</v>
      </c>
      <c r="T24" s="150">
        <v>1873.3</v>
      </c>
      <c r="U24" s="150">
        <v>1962.9</v>
      </c>
      <c r="V24" s="141">
        <v>2081</v>
      </c>
      <c r="W24" s="150">
        <v>2189.4</v>
      </c>
      <c r="X24" s="150">
        <v>2490.3000000000002</v>
      </c>
      <c r="Y24" s="150">
        <v>2661.9</v>
      </c>
      <c r="Z24" s="150">
        <v>3146.8</v>
      </c>
      <c r="AA24" s="150">
        <v>3321.8</v>
      </c>
      <c r="AB24" s="150">
        <v>3428.8</v>
      </c>
      <c r="AC24" s="141">
        <v>3502</v>
      </c>
    </row>
    <row r="25" spans="2:29" ht="15" x14ac:dyDescent="0.25">
      <c r="B25" s="145" t="s">
        <v>173</v>
      </c>
      <c r="C25" s="149">
        <v>36526.400000000001</v>
      </c>
      <c r="D25" s="149">
        <v>39525.1</v>
      </c>
      <c r="E25" s="149">
        <v>45295.8</v>
      </c>
      <c r="F25" s="149">
        <v>49277.1</v>
      </c>
      <c r="G25" s="149">
        <v>49103.6</v>
      </c>
      <c r="H25" s="149">
        <v>50039.7</v>
      </c>
      <c r="I25" s="149">
        <v>51203.9</v>
      </c>
      <c r="J25" s="149">
        <v>52287.199999999997</v>
      </c>
      <c r="K25" s="149">
        <v>54705.7</v>
      </c>
      <c r="L25" s="149">
        <v>56322.400000000001</v>
      </c>
      <c r="M25" s="149">
        <v>56459.4</v>
      </c>
      <c r="N25" s="149">
        <v>57350.9</v>
      </c>
      <c r="O25" s="149">
        <v>57063.5</v>
      </c>
      <c r="P25" s="149">
        <v>54106.5</v>
      </c>
      <c r="Q25" s="149">
        <v>53347.6</v>
      </c>
      <c r="R25" s="149">
        <v>52975.8</v>
      </c>
      <c r="S25" s="149">
        <v>53375.1</v>
      </c>
      <c r="T25" s="149">
        <v>55529.8</v>
      </c>
      <c r="U25" s="149">
        <v>56383.8</v>
      </c>
      <c r="V25" s="149">
        <v>55642.9</v>
      </c>
      <c r="W25" s="149">
        <v>57173.8</v>
      </c>
      <c r="X25" s="149">
        <v>56724.9</v>
      </c>
      <c r="Y25" s="149">
        <v>62702.6</v>
      </c>
      <c r="Z25" s="149">
        <v>64800.6</v>
      </c>
      <c r="AA25" s="149">
        <v>68259.100000000006</v>
      </c>
      <c r="AB25" s="149">
        <v>69395.399999999994</v>
      </c>
      <c r="AC25" s="149">
        <v>70167.5</v>
      </c>
    </row>
    <row r="26" spans="2:29" ht="15" x14ac:dyDescent="0.25">
      <c r="B26" s="145" t="s">
        <v>174</v>
      </c>
      <c r="C26" s="141">
        <v>269</v>
      </c>
      <c r="D26" s="150">
        <v>307.5</v>
      </c>
      <c r="E26" s="150">
        <v>345.8</v>
      </c>
      <c r="F26" s="150">
        <v>378.2</v>
      </c>
      <c r="G26" s="150">
        <v>382.7</v>
      </c>
      <c r="H26" s="150">
        <v>484.3</v>
      </c>
      <c r="I26" s="150">
        <v>541.29999999999995</v>
      </c>
      <c r="J26" s="150">
        <v>508.5</v>
      </c>
      <c r="K26" s="150">
        <v>563.1</v>
      </c>
      <c r="L26" s="150">
        <v>583.70000000000005</v>
      </c>
      <c r="M26" s="150">
        <v>554.4</v>
      </c>
      <c r="N26" s="150">
        <v>585.6</v>
      </c>
      <c r="O26" s="150">
        <v>595.79999999999995</v>
      </c>
      <c r="P26" s="150">
        <v>576.4</v>
      </c>
      <c r="Q26" s="150">
        <v>648.20000000000005</v>
      </c>
      <c r="R26" s="150">
        <v>680.3</v>
      </c>
      <c r="S26" s="141">
        <v>700</v>
      </c>
      <c r="T26" s="150">
        <v>926.8</v>
      </c>
      <c r="U26" s="150">
        <v>1121.7</v>
      </c>
      <c r="V26" s="150">
        <v>1210.2</v>
      </c>
      <c r="W26" s="150">
        <v>1430.2</v>
      </c>
      <c r="X26" s="150">
        <v>1730.9</v>
      </c>
      <c r="Y26" s="141">
        <v>2006</v>
      </c>
      <c r="Z26" s="150">
        <v>2828.4</v>
      </c>
      <c r="AA26" s="141">
        <v>2966</v>
      </c>
      <c r="AB26" s="150">
        <v>3302.3</v>
      </c>
      <c r="AC26" s="150">
        <v>3568.1</v>
      </c>
    </row>
    <row r="27" spans="2:29" ht="15" x14ac:dyDescent="0.25">
      <c r="B27" s="145" t="s">
        <v>175</v>
      </c>
      <c r="C27" s="149">
        <v>650.79999999999995</v>
      </c>
      <c r="D27" s="140">
        <v>1019</v>
      </c>
      <c r="E27" s="149">
        <v>1152.5999999999999</v>
      </c>
      <c r="F27" s="140">
        <v>1177</v>
      </c>
      <c r="G27" s="149">
        <v>1197.0999999999999</v>
      </c>
      <c r="H27" s="149">
        <v>1118.0999999999999</v>
      </c>
      <c r="I27" s="149">
        <v>1164.5</v>
      </c>
      <c r="J27" s="149">
        <v>1250.5</v>
      </c>
      <c r="K27" s="149">
        <v>1256.8</v>
      </c>
      <c r="L27" s="149">
        <v>1293.5999999999999</v>
      </c>
      <c r="M27" s="149">
        <v>1054.9000000000001</v>
      </c>
      <c r="N27" s="149">
        <v>1083.0999999999999</v>
      </c>
      <c r="O27" s="149">
        <v>1065.4000000000001</v>
      </c>
      <c r="P27" s="149">
        <v>1158.5</v>
      </c>
      <c r="Q27" s="149">
        <v>1243.2</v>
      </c>
      <c r="R27" s="149">
        <v>1231.9000000000001</v>
      </c>
      <c r="S27" s="149">
        <v>1266.3</v>
      </c>
      <c r="T27" s="149">
        <v>1333.4</v>
      </c>
      <c r="U27" s="149">
        <v>1448.7</v>
      </c>
      <c r="V27" s="149">
        <v>1589.5</v>
      </c>
      <c r="W27" s="149">
        <v>1653.4</v>
      </c>
      <c r="X27" s="149">
        <v>1666.4</v>
      </c>
      <c r="Y27" s="149">
        <v>1866.7</v>
      </c>
      <c r="Z27" s="149">
        <v>2028.5</v>
      </c>
      <c r="AA27" s="149">
        <v>2007.2</v>
      </c>
      <c r="AB27" s="149">
        <v>1986.7</v>
      </c>
      <c r="AC27" s="149">
        <v>2084.5</v>
      </c>
    </row>
    <row r="28" spans="2:29" ht="15" x14ac:dyDescent="0.25">
      <c r="B28" s="145" t="s">
        <v>176</v>
      </c>
      <c r="C28" s="150">
        <v>688.1</v>
      </c>
      <c r="D28" s="150">
        <v>641.6</v>
      </c>
      <c r="E28" s="150">
        <v>706.5</v>
      </c>
      <c r="F28" s="150">
        <v>741.4</v>
      </c>
      <c r="G28" s="150">
        <v>777.6</v>
      </c>
      <c r="H28" s="150">
        <v>784.9</v>
      </c>
      <c r="I28" s="150">
        <v>819.8</v>
      </c>
      <c r="J28" s="150">
        <v>891.1</v>
      </c>
      <c r="K28" s="150">
        <v>1035.0999999999999</v>
      </c>
      <c r="L28" s="141">
        <v>1071</v>
      </c>
      <c r="M28" s="150">
        <v>1071.5999999999999</v>
      </c>
      <c r="N28" s="150">
        <v>1100.8</v>
      </c>
      <c r="O28" s="150">
        <v>1047.8</v>
      </c>
      <c r="P28" s="150">
        <v>1062.3</v>
      </c>
      <c r="Q28" s="141">
        <v>1132</v>
      </c>
      <c r="R28" s="150">
        <v>1156.4000000000001</v>
      </c>
      <c r="S28" s="150">
        <v>1257.2</v>
      </c>
      <c r="T28" s="150">
        <v>1322.6</v>
      </c>
      <c r="U28" s="150">
        <v>1424.3</v>
      </c>
      <c r="V28" s="150">
        <v>1552.3</v>
      </c>
      <c r="W28" s="150">
        <v>1739.1</v>
      </c>
      <c r="X28" s="150">
        <v>1872.5</v>
      </c>
      <c r="Y28" s="150">
        <v>2065.8000000000002</v>
      </c>
      <c r="Z28" s="150">
        <v>2407.1999999999998</v>
      </c>
      <c r="AA28" s="150">
        <v>2768.2</v>
      </c>
      <c r="AB28" s="141">
        <v>3149</v>
      </c>
      <c r="AC28" s="150">
        <v>3407.4</v>
      </c>
    </row>
    <row r="29" spans="2:29" ht="15" x14ac:dyDescent="0.25">
      <c r="B29" s="145" t="s">
        <v>59</v>
      </c>
      <c r="C29" s="149">
        <v>1210.8</v>
      </c>
      <c r="D29" s="149">
        <v>1238.7</v>
      </c>
      <c r="E29" s="149">
        <v>1364.1</v>
      </c>
      <c r="F29" s="149">
        <v>1342.3</v>
      </c>
      <c r="G29" s="149">
        <v>1472.1</v>
      </c>
      <c r="H29" s="149">
        <v>1520.2</v>
      </c>
      <c r="I29" s="149">
        <v>1575.7</v>
      </c>
      <c r="J29" s="149">
        <v>1814.8</v>
      </c>
      <c r="K29" s="149">
        <v>2202.6999999999998</v>
      </c>
      <c r="L29" s="149">
        <v>2405.5</v>
      </c>
      <c r="M29" s="149">
        <v>2828.6</v>
      </c>
      <c r="N29" s="149">
        <v>3110.5</v>
      </c>
      <c r="O29" s="149">
        <v>3300.2</v>
      </c>
      <c r="P29" s="149">
        <v>3656.4</v>
      </c>
      <c r="Q29" s="149">
        <v>3398.7</v>
      </c>
      <c r="R29" s="149">
        <v>3471.3</v>
      </c>
      <c r="S29" s="149">
        <v>3659.8</v>
      </c>
      <c r="T29" s="140">
        <v>3883</v>
      </c>
      <c r="U29" s="149">
        <v>4064.4</v>
      </c>
      <c r="V29" s="140">
        <v>3960</v>
      </c>
      <c r="W29" s="149">
        <v>3587.5</v>
      </c>
      <c r="X29" s="140">
        <v>3347</v>
      </c>
      <c r="Y29" s="149">
        <v>3836.1</v>
      </c>
      <c r="Z29" s="149">
        <v>4882.6000000000004</v>
      </c>
      <c r="AA29" s="140">
        <v>6140</v>
      </c>
      <c r="AB29" s="140">
        <v>4561</v>
      </c>
      <c r="AC29" s="149">
        <v>4752.3</v>
      </c>
    </row>
    <row r="30" spans="2:29" ht="15" x14ac:dyDescent="0.25">
      <c r="B30" s="145" t="s">
        <v>177</v>
      </c>
      <c r="C30" s="150">
        <v>1798.1</v>
      </c>
      <c r="D30" s="150">
        <v>1928.5</v>
      </c>
      <c r="E30" s="150">
        <v>2063.6999999999998</v>
      </c>
      <c r="F30" s="150">
        <v>2373.6999999999998</v>
      </c>
      <c r="G30" s="150">
        <v>2626.1</v>
      </c>
      <c r="H30" s="150">
        <v>2697.6</v>
      </c>
      <c r="I30" s="150">
        <v>2887.1</v>
      </c>
      <c r="J30" s="150">
        <v>3041.8</v>
      </c>
      <c r="K30" s="150">
        <v>3169.4</v>
      </c>
      <c r="L30" s="150">
        <v>3232.9</v>
      </c>
      <c r="M30" s="150">
        <v>3432.7</v>
      </c>
      <c r="N30" s="150">
        <v>3452.7</v>
      </c>
      <c r="O30" s="150">
        <v>3597.9</v>
      </c>
      <c r="P30" s="150">
        <v>3649.4</v>
      </c>
      <c r="Q30" s="150">
        <v>3759.6</v>
      </c>
      <c r="R30" s="150">
        <v>3934.7</v>
      </c>
      <c r="S30" s="150">
        <v>3981.3</v>
      </c>
      <c r="T30" s="150">
        <v>4186.2</v>
      </c>
      <c r="U30" s="150">
        <v>4617.6000000000004</v>
      </c>
      <c r="V30" s="150">
        <v>5159.3999999999996</v>
      </c>
      <c r="W30" s="150">
        <v>5701.7</v>
      </c>
      <c r="X30" s="150">
        <v>6079.5</v>
      </c>
      <c r="Y30" s="150">
        <v>7229.3</v>
      </c>
      <c r="Z30" s="141">
        <v>7669</v>
      </c>
      <c r="AA30" s="150">
        <v>8234.2000000000007</v>
      </c>
      <c r="AB30" s="141">
        <v>8449</v>
      </c>
      <c r="AC30" s="150">
        <v>8556.4</v>
      </c>
    </row>
    <row r="31" spans="2:29" ht="15" x14ac:dyDescent="0.25">
      <c r="B31" s="145" t="s">
        <v>179</v>
      </c>
      <c r="C31" s="150">
        <v>15556.3</v>
      </c>
      <c r="D31" s="150">
        <v>18126.400000000001</v>
      </c>
      <c r="E31" s="150">
        <v>20107.2</v>
      </c>
      <c r="F31" s="150">
        <v>20980.2</v>
      </c>
      <c r="G31" s="150">
        <v>21771.3</v>
      </c>
      <c r="H31" s="141">
        <v>22002</v>
      </c>
      <c r="I31" s="150">
        <v>22976.9</v>
      </c>
      <c r="J31" s="150">
        <v>24493.200000000001</v>
      </c>
      <c r="K31" s="150">
        <v>26582.799999999999</v>
      </c>
      <c r="L31" s="150">
        <v>27403.9</v>
      </c>
      <c r="M31" s="150">
        <v>26551.8</v>
      </c>
      <c r="N31" s="150">
        <v>26466.9</v>
      </c>
      <c r="O31" s="150">
        <v>26986.3</v>
      </c>
      <c r="P31" s="141">
        <v>27253</v>
      </c>
      <c r="Q31" s="150">
        <v>27730.5</v>
      </c>
      <c r="R31" s="150">
        <v>28567.5</v>
      </c>
      <c r="S31" s="150">
        <v>29715.200000000001</v>
      </c>
      <c r="T31" s="150">
        <v>31005.8</v>
      </c>
      <c r="U31" s="150">
        <v>32615.9</v>
      </c>
      <c r="V31" s="150">
        <v>33733.699999999997</v>
      </c>
      <c r="W31" s="150">
        <v>35363.800000000003</v>
      </c>
      <c r="X31" s="141">
        <v>36960</v>
      </c>
      <c r="Y31" s="150">
        <v>38974.699999999997</v>
      </c>
      <c r="Z31" s="150">
        <v>44531.4</v>
      </c>
      <c r="AA31" s="150">
        <v>45397.4</v>
      </c>
      <c r="AB31" s="141">
        <v>46631</v>
      </c>
      <c r="AC31" s="150">
        <v>47371.199999999997</v>
      </c>
    </row>
    <row r="32" spans="2:29" ht="15" x14ac:dyDescent="0.25">
      <c r="B32" s="145" t="s">
        <v>180</v>
      </c>
      <c r="C32" s="140">
        <v>7182</v>
      </c>
      <c r="D32" s="149">
        <v>7223.5</v>
      </c>
      <c r="E32" s="149">
        <v>8204.5</v>
      </c>
      <c r="F32" s="149">
        <v>8675.7999999999993</v>
      </c>
      <c r="G32" s="149">
        <v>8880.9</v>
      </c>
      <c r="H32" s="149">
        <v>8971.1</v>
      </c>
      <c r="I32" s="149">
        <v>9594.6</v>
      </c>
      <c r="J32" s="149">
        <v>10161.700000000001</v>
      </c>
      <c r="K32" s="149">
        <v>10554.8</v>
      </c>
      <c r="L32" s="149">
        <v>10641.4</v>
      </c>
      <c r="M32" s="149">
        <v>10152.4</v>
      </c>
      <c r="N32" s="149">
        <v>9896.7000000000007</v>
      </c>
      <c r="O32" s="149">
        <v>10615.2</v>
      </c>
      <c r="P32" s="149">
        <v>10495.5</v>
      </c>
      <c r="Q32" s="149">
        <v>10654.4</v>
      </c>
      <c r="R32" s="149">
        <v>10745.5</v>
      </c>
      <c r="S32" s="149">
        <v>10950.2</v>
      </c>
      <c r="T32" s="149">
        <v>11604.3</v>
      </c>
      <c r="U32" s="149">
        <v>11816.4</v>
      </c>
      <c r="V32" s="149">
        <v>12837.3</v>
      </c>
      <c r="W32" s="149">
        <v>13719.9</v>
      </c>
      <c r="X32" s="149">
        <v>13703.2</v>
      </c>
      <c r="Y32" s="149">
        <v>15222.2</v>
      </c>
      <c r="Z32" s="149">
        <v>15866.6</v>
      </c>
      <c r="AA32" s="149">
        <v>16708.900000000001</v>
      </c>
      <c r="AB32" s="149">
        <v>16995.7</v>
      </c>
      <c r="AC32" s="149">
        <v>17135.8</v>
      </c>
    </row>
    <row r="33" spans="2:29" ht="15" x14ac:dyDescent="0.25">
      <c r="B33" s="145" t="s">
        <v>181</v>
      </c>
      <c r="C33" s="150">
        <v>4740.8999999999996</v>
      </c>
      <c r="D33" s="141">
        <v>5255</v>
      </c>
      <c r="E33" s="141">
        <v>5817</v>
      </c>
      <c r="F33" s="150">
        <v>6620.5</v>
      </c>
      <c r="G33" s="150">
        <v>6877.1</v>
      </c>
      <c r="H33" s="150">
        <v>8078.8</v>
      </c>
      <c r="I33" s="150">
        <v>7815.2</v>
      </c>
      <c r="J33" s="150">
        <v>8214.9</v>
      </c>
      <c r="K33" s="150">
        <v>8883.2000000000007</v>
      </c>
      <c r="L33" s="150">
        <v>9605.4</v>
      </c>
      <c r="M33" s="150">
        <v>9944.2000000000007</v>
      </c>
      <c r="N33" s="150">
        <v>8947.1</v>
      </c>
      <c r="O33" s="150">
        <v>9505.7000000000007</v>
      </c>
      <c r="P33" s="150">
        <v>10847.4</v>
      </c>
      <c r="Q33" s="150">
        <v>11044.8</v>
      </c>
      <c r="R33" s="150">
        <v>12069.3</v>
      </c>
      <c r="S33" s="150">
        <v>13246.9</v>
      </c>
      <c r="T33" s="150">
        <v>14998.2</v>
      </c>
      <c r="U33" s="150">
        <v>16496.3</v>
      </c>
      <c r="V33" s="150">
        <v>17707.2</v>
      </c>
      <c r="W33" s="150">
        <v>19253.400000000001</v>
      </c>
      <c r="X33" s="150">
        <v>20720.900000000001</v>
      </c>
      <c r="Y33" s="150">
        <v>26193.8</v>
      </c>
      <c r="Z33" s="150">
        <v>27596.2</v>
      </c>
      <c r="AA33" s="150">
        <v>27879.8</v>
      </c>
      <c r="AB33" s="150">
        <v>28374.1</v>
      </c>
      <c r="AC33" s="150">
        <v>28006.1</v>
      </c>
    </row>
    <row r="34" spans="2:29" ht="15" x14ac:dyDescent="0.25">
      <c r="B34" s="145" t="s">
        <v>65</v>
      </c>
      <c r="C34" s="149">
        <v>4000.7</v>
      </c>
      <c r="D34" s="149">
        <v>4237.1000000000004</v>
      </c>
      <c r="E34" s="149">
        <v>4528.2</v>
      </c>
      <c r="F34" s="149">
        <v>4802.5</v>
      </c>
      <c r="G34" s="149">
        <v>4842.2</v>
      </c>
      <c r="H34" s="149">
        <v>5042.8999999999996</v>
      </c>
      <c r="I34" s="149">
        <v>5233.8</v>
      </c>
      <c r="J34" s="149">
        <v>5512.2</v>
      </c>
      <c r="K34" s="140">
        <v>5771</v>
      </c>
      <c r="L34" s="149">
        <v>6022.4</v>
      </c>
      <c r="M34" s="149">
        <v>6068.8</v>
      </c>
      <c r="N34" s="149">
        <v>5848.5</v>
      </c>
      <c r="O34" s="149">
        <v>6170.5</v>
      </c>
      <c r="P34" s="149">
        <v>5970.7</v>
      </c>
      <c r="Q34" s="149">
        <v>5855.4</v>
      </c>
      <c r="R34" s="149">
        <v>5783.5</v>
      </c>
      <c r="S34" s="149">
        <v>5817.7</v>
      </c>
      <c r="T34" s="149">
        <v>5978.6</v>
      </c>
      <c r="U34" s="149">
        <v>6210.2</v>
      </c>
      <c r="V34" s="140">
        <v>6669</v>
      </c>
      <c r="W34" s="149">
        <v>7197.5</v>
      </c>
      <c r="X34" s="149">
        <v>7782.4</v>
      </c>
      <c r="Y34" s="149">
        <v>8320.7000000000007</v>
      </c>
      <c r="Z34" s="149">
        <v>9207.1</v>
      </c>
      <c r="AA34" s="149">
        <v>9695.6</v>
      </c>
      <c r="AB34" s="149">
        <v>10125.799999999999</v>
      </c>
      <c r="AC34" s="149">
        <v>10341.6</v>
      </c>
    </row>
    <row r="35" spans="2:29" ht="15" x14ac:dyDescent="0.25">
      <c r="B35" s="145" t="s">
        <v>182</v>
      </c>
      <c r="C35" s="150">
        <v>2377.1999999999998</v>
      </c>
      <c r="D35" s="150">
        <v>2588.3000000000002</v>
      </c>
      <c r="E35" s="150">
        <v>2679.1</v>
      </c>
      <c r="F35" s="141">
        <v>2910</v>
      </c>
      <c r="G35" s="150">
        <v>3011.8</v>
      </c>
      <c r="H35" s="150">
        <v>3267.1</v>
      </c>
      <c r="I35" s="150">
        <v>3346.9</v>
      </c>
      <c r="J35" s="150">
        <v>3787.1</v>
      </c>
      <c r="K35" s="141">
        <v>5144</v>
      </c>
      <c r="L35" s="150">
        <v>5642.7</v>
      </c>
      <c r="M35" s="150">
        <v>5164.5</v>
      </c>
      <c r="N35" s="150">
        <v>5399.4</v>
      </c>
      <c r="O35" s="150">
        <v>5597.1</v>
      </c>
      <c r="P35" s="150">
        <v>6612.6</v>
      </c>
      <c r="Q35" s="150">
        <v>7611.8</v>
      </c>
      <c r="R35" s="150">
        <v>7885.3</v>
      </c>
      <c r="S35" s="150">
        <v>8561.2000000000007</v>
      </c>
      <c r="T35" s="150">
        <v>9120.2999999999993</v>
      </c>
      <c r="U35" s="141">
        <v>10843</v>
      </c>
      <c r="V35" s="150">
        <v>11478.8</v>
      </c>
      <c r="W35" s="150">
        <v>13264.4</v>
      </c>
      <c r="X35" s="150">
        <v>13968.6</v>
      </c>
      <c r="Y35" s="150">
        <v>15543.8</v>
      </c>
      <c r="Z35" s="150">
        <v>18707.900000000001</v>
      </c>
      <c r="AA35" s="150">
        <v>19689.2</v>
      </c>
      <c r="AB35" s="141">
        <v>19762</v>
      </c>
      <c r="AC35" s="150">
        <v>20577.900000000001</v>
      </c>
    </row>
    <row r="36" spans="2:29" ht="15" x14ac:dyDescent="0.25">
      <c r="B36" s="145" t="s">
        <v>183</v>
      </c>
      <c r="C36" s="149">
        <v>698.1</v>
      </c>
      <c r="D36" s="149">
        <v>733.6</v>
      </c>
      <c r="E36" s="149">
        <v>776.1</v>
      </c>
      <c r="F36" s="149">
        <v>763.7</v>
      </c>
      <c r="G36" s="149">
        <v>851.3</v>
      </c>
      <c r="H36" s="149">
        <v>925.1</v>
      </c>
      <c r="I36" s="149">
        <v>1040.3</v>
      </c>
      <c r="J36" s="149">
        <v>1140.5999999999999</v>
      </c>
      <c r="K36" s="149">
        <v>1248.4000000000001</v>
      </c>
      <c r="L36" s="149">
        <v>1390.6</v>
      </c>
      <c r="M36" s="149">
        <v>1323.8</v>
      </c>
      <c r="N36" s="149">
        <v>1323.4</v>
      </c>
      <c r="O36" s="149">
        <v>1323.3</v>
      </c>
      <c r="P36" s="149">
        <v>1319.5</v>
      </c>
      <c r="Q36" s="149">
        <v>1334.7</v>
      </c>
      <c r="R36" s="149">
        <v>1395.9</v>
      </c>
      <c r="S36" s="149">
        <v>1418.5</v>
      </c>
      <c r="T36" s="149">
        <v>1411.4</v>
      </c>
      <c r="U36" s="149">
        <v>1481.7</v>
      </c>
      <c r="V36" s="149">
        <v>1566.5</v>
      </c>
      <c r="W36" s="149">
        <v>1735.2</v>
      </c>
      <c r="X36" s="149">
        <v>1795.9</v>
      </c>
      <c r="Y36" s="140">
        <v>2032</v>
      </c>
      <c r="Z36" s="149">
        <v>2224.6</v>
      </c>
      <c r="AA36" s="149">
        <v>2396.3000000000002</v>
      </c>
      <c r="AB36" s="149">
        <v>2525.5</v>
      </c>
      <c r="AC36" s="149">
        <v>2580.6</v>
      </c>
    </row>
    <row r="37" spans="2:29" ht="15" x14ac:dyDescent="0.25">
      <c r="B37" s="145" t="s">
        <v>184</v>
      </c>
      <c r="C37" s="150">
        <v>2059.6</v>
      </c>
      <c r="D37" s="150">
        <v>1770.4</v>
      </c>
      <c r="E37" s="150">
        <v>1892.7</v>
      </c>
      <c r="F37" s="150">
        <v>2015.1</v>
      </c>
      <c r="G37" s="141">
        <v>2082</v>
      </c>
      <c r="H37" s="150">
        <v>2121.6999999999998</v>
      </c>
      <c r="I37" s="150">
        <v>2296.6999999999998</v>
      </c>
      <c r="J37" s="141">
        <v>2572</v>
      </c>
      <c r="K37" s="150">
        <v>2883.2</v>
      </c>
      <c r="L37" s="150">
        <v>2908.4</v>
      </c>
      <c r="M37" s="150">
        <v>3106.8</v>
      </c>
      <c r="N37" s="141">
        <v>3370</v>
      </c>
      <c r="O37" s="150">
        <v>3357.3</v>
      </c>
      <c r="P37" s="150">
        <v>3905.7</v>
      </c>
      <c r="Q37" s="150">
        <v>3755.7</v>
      </c>
      <c r="R37" s="150">
        <v>3504.6</v>
      </c>
      <c r="S37" s="150">
        <v>3709.1</v>
      </c>
      <c r="T37" s="150">
        <v>4105.2</v>
      </c>
      <c r="U37" s="150">
        <v>4217.8</v>
      </c>
      <c r="V37" s="150">
        <v>4234.5</v>
      </c>
      <c r="W37" s="150">
        <v>4312.5</v>
      </c>
      <c r="X37" s="141">
        <v>4199</v>
      </c>
      <c r="Y37" s="150">
        <v>4423.2</v>
      </c>
      <c r="Z37" s="150">
        <v>4621.3</v>
      </c>
      <c r="AA37" s="150">
        <v>4710.5</v>
      </c>
      <c r="AB37" s="150">
        <v>4642.8</v>
      </c>
      <c r="AC37" s="150">
        <v>4645.3999999999996</v>
      </c>
    </row>
    <row r="38" spans="2:29" ht="15" x14ac:dyDescent="0.25">
      <c r="B38" s="145" t="s">
        <v>185</v>
      </c>
      <c r="C38" s="149">
        <v>4824.2</v>
      </c>
      <c r="D38" s="149">
        <v>5530.4</v>
      </c>
      <c r="E38" s="149">
        <v>6273.3</v>
      </c>
      <c r="F38" s="149">
        <v>6423.9</v>
      </c>
      <c r="G38" s="149">
        <v>6373.7</v>
      </c>
      <c r="H38" s="149">
        <v>7202.3</v>
      </c>
      <c r="I38" s="149">
        <v>7188.7</v>
      </c>
      <c r="J38" s="149">
        <v>7434.6</v>
      </c>
      <c r="K38" s="149">
        <v>8186.8</v>
      </c>
      <c r="L38" s="149">
        <v>8351.1</v>
      </c>
      <c r="M38" s="140">
        <v>8280</v>
      </c>
      <c r="N38" s="149">
        <v>8604.2999999999993</v>
      </c>
      <c r="O38" s="149">
        <v>9145.2000000000007</v>
      </c>
      <c r="P38" s="149">
        <v>9693.4</v>
      </c>
      <c r="Q38" s="149">
        <v>10020.9</v>
      </c>
      <c r="R38" s="149">
        <v>10436.299999999999</v>
      </c>
      <c r="S38" s="149">
        <v>10760.6</v>
      </c>
      <c r="T38" s="149">
        <v>10960.4</v>
      </c>
      <c r="U38" s="149">
        <v>11446.9</v>
      </c>
      <c r="V38" s="149">
        <v>11755.6</v>
      </c>
      <c r="W38" s="149">
        <v>12147.9</v>
      </c>
      <c r="X38" s="140">
        <v>12670</v>
      </c>
      <c r="Y38" s="149">
        <v>13993.5</v>
      </c>
      <c r="Z38" s="149">
        <v>14287.5</v>
      </c>
      <c r="AA38" s="149">
        <v>14987.4</v>
      </c>
      <c r="AB38" s="149">
        <v>15078.5</v>
      </c>
      <c r="AC38" s="149">
        <v>15842.2</v>
      </c>
    </row>
    <row r="39" spans="2:29" ht="15" x14ac:dyDescent="0.25">
      <c r="B39" s="145" t="s">
        <v>186</v>
      </c>
      <c r="C39" s="150">
        <v>8414.7999999999993</v>
      </c>
      <c r="D39" s="150">
        <v>9196.2999999999993</v>
      </c>
      <c r="E39" s="141">
        <v>9876</v>
      </c>
      <c r="F39" s="150">
        <v>9720.6</v>
      </c>
      <c r="G39" s="150">
        <v>10330.6</v>
      </c>
      <c r="H39" s="150">
        <v>12777.1</v>
      </c>
      <c r="I39" s="150">
        <v>13683.2</v>
      </c>
      <c r="J39" s="150">
        <v>15289.1</v>
      </c>
      <c r="K39" s="150">
        <v>16035.7</v>
      </c>
      <c r="L39" s="150">
        <v>16513.8</v>
      </c>
      <c r="M39" s="150">
        <v>17037.8</v>
      </c>
      <c r="N39" s="150">
        <v>18858.8</v>
      </c>
      <c r="O39" s="150">
        <v>19900.400000000001</v>
      </c>
      <c r="P39" s="141">
        <v>20272</v>
      </c>
      <c r="Q39" s="150">
        <v>21411.9</v>
      </c>
      <c r="R39" s="150">
        <v>22777.8</v>
      </c>
      <c r="S39" s="141">
        <v>26189</v>
      </c>
      <c r="T39" s="150">
        <v>25273.8</v>
      </c>
      <c r="U39" s="150">
        <v>23938.400000000001</v>
      </c>
      <c r="V39" s="141">
        <v>27600</v>
      </c>
      <c r="W39" s="150">
        <v>31393.599999999999</v>
      </c>
      <c r="X39" s="150">
        <v>33831.5</v>
      </c>
      <c r="Y39" s="150">
        <v>37693.599999999999</v>
      </c>
      <c r="Z39" s="141">
        <v>36372</v>
      </c>
      <c r="AA39" s="141">
        <v>35342</v>
      </c>
      <c r="AB39" s="150">
        <v>39389.699999999997</v>
      </c>
      <c r="AC39" s="150">
        <v>43193.5</v>
      </c>
    </row>
    <row r="40" spans="2:29" ht="15" x14ac:dyDescent="0.25">
      <c r="B40" s="145" t="s">
        <v>187</v>
      </c>
      <c r="C40" s="149">
        <v>347.2</v>
      </c>
      <c r="D40" s="149">
        <v>395.3</v>
      </c>
      <c r="E40" s="149">
        <v>407.4</v>
      </c>
      <c r="F40" s="149">
        <v>391.6</v>
      </c>
      <c r="G40" s="149">
        <v>404.5</v>
      </c>
      <c r="H40" s="149">
        <v>434.1</v>
      </c>
      <c r="I40" s="149">
        <v>479.4</v>
      </c>
      <c r="J40" s="149">
        <v>517.29999999999995</v>
      </c>
      <c r="K40" s="149">
        <v>580.6</v>
      </c>
      <c r="L40" s="149">
        <v>525.29999999999995</v>
      </c>
      <c r="M40" s="149">
        <v>489.9</v>
      </c>
      <c r="N40" s="149">
        <v>474.7</v>
      </c>
      <c r="O40" s="140">
        <v>493</v>
      </c>
      <c r="P40" s="149">
        <v>490.3</v>
      </c>
      <c r="Q40" s="149">
        <v>545.79999999999995</v>
      </c>
      <c r="R40" s="149">
        <v>558.5</v>
      </c>
      <c r="S40" s="149">
        <v>604.5</v>
      </c>
      <c r="T40" s="149">
        <v>683.2</v>
      </c>
      <c r="U40" s="149">
        <v>663.8</v>
      </c>
      <c r="V40" s="140">
        <v>839</v>
      </c>
      <c r="W40" s="149">
        <v>902.3</v>
      </c>
      <c r="X40" s="149">
        <v>947.6</v>
      </c>
      <c r="Y40" s="149">
        <v>999.1</v>
      </c>
      <c r="Z40" s="149">
        <v>1079.7</v>
      </c>
      <c r="AA40" s="140">
        <v>1094</v>
      </c>
      <c r="AB40" s="149">
        <v>1158.3</v>
      </c>
      <c r="AC40" s="140">
        <v>1238</v>
      </c>
    </row>
    <row r="41" spans="2:29" ht="15" x14ac:dyDescent="0.25">
      <c r="B41" s="145" t="s">
        <v>188</v>
      </c>
      <c r="C41" s="150">
        <v>4919.7</v>
      </c>
      <c r="D41" s="150">
        <v>5252.7</v>
      </c>
      <c r="E41" s="150">
        <v>5746.7</v>
      </c>
      <c r="F41" s="150">
        <v>5961.9</v>
      </c>
      <c r="G41" s="150">
        <v>6248.6</v>
      </c>
      <c r="H41" s="150">
        <v>7104.1</v>
      </c>
      <c r="I41" s="150">
        <v>7614.8</v>
      </c>
      <c r="J41" s="150">
        <v>7935.6</v>
      </c>
      <c r="K41" s="150">
        <v>8674.6</v>
      </c>
      <c r="L41" s="150">
        <v>9118.7000000000007</v>
      </c>
      <c r="M41" s="150">
        <v>9344.1</v>
      </c>
      <c r="N41" s="150">
        <v>10276.200000000001</v>
      </c>
      <c r="O41" s="150">
        <v>10572.7</v>
      </c>
      <c r="P41" s="150">
        <v>10907.3</v>
      </c>
      <c r="Q41" s="150">
        <v>11255.4</v>
      </c>
      <c r="R41" s="150">
        <v>11422.9</v>
      </c>
      <c r="S41" s="150">
        <v>11811.2</v>
      </c>
      <c r="T41" s="150">
        <v>12073.9</v>
      </c>
      <c r="U41" s="150">
        <v>12429.9</v>
      </c>
      <c r="V41" s="150">
        <v>13454.3</v>
      </c>
      <c r="W41" s="141">
        <v>14225</v>
      </c>
      <c r="X41" s="141">
        <v>14136</v>
      </c>
      <c r="Y41" s="150">
        <v>14775.6</v>
      </c>
      <c r="Z41" s="150">
        <v>15335.8</v>
      </c>
      <c r="AA41" s="150">
        <v>16860.599999999999</v>
      </c>
      <c r="AB41" s="150">
        <v>17063.8</v>
      </c>
      <c r="AC41" s="150">
        <v>17249.599999999999</v>
      </c>
    </row>
    <row r="42" spans="2:29" ht="15" x14ac:dyDescent="0.25">
      <c r="B42" s="145" t="s">
        <v>189</v>
      </c>
      <c r="C42" s="149">
        <v>17719.599999999999</v>
      </c>
      <c r="D42" s="149">
        <v>20144.900000000001</v>
      </c>
      <c r="E42" s="149">
        <v>21271.3</v>
      </c>
      <c r="F42" s="149">
        <v>21664.2</v>
      </c>
      <c r="G42" s="149">
        <v>20630.3</v>
      </c>
      <c r="H42" s="149">
        <v>21029.7</v>
      </c>
      <c r="I42" s="140">
        <v>21935</v>
      </c>
      <c r="J42" s="149">
        <v>22765.599999999999</v>
      </c>
      <c r="K42" s="149">
        <v>23044.6</v>
      </c>
      <c r="L42" s="149">
        <v>24155.599999999999</v>
      </c>
      <c r="M42" s="149">
        <v>24642.400000000001</v>
      </c>
      <c r="N42" s="140">
        <v>25472</v>
      </c>
      <c r="O42" s="149">
        <v>25118.799999999999</v>
      </c>
      <c r="P42" s="149">
        <v>25519.4</v>
      </c>
      <c r="Q42" s="149">
        <v>26150.1</v>
      </c>
      <c r="R42" s="149">
        <v>26823.1</v>
      </c>
      <c r="S42" s="149">
        <v>27116.5</v>
      </c>
      <c r="T42" s="149">
        <v>27902.5</v>
      </c>
      <c r="U42" s="149">
        <v>28400.9</v>
      </c>
      <c r="V42" s="140">
        <v>29786</v>
      </c>
      <c r="W42" s="149">
        <v>30126.799999999999</v>
      </c>
      <c r="X42" s="149">
        <v>30811.200000000001</v>
      </c>
      <c r="Y42" s="140">
        <v>32494</v>
      </c>
      <c r="Z42" s="140">
        <v>34758</v>
      </c>
      <c r="AA42" s="149">
        <v>36666.699999999997</v>
      </c>
      <c r="AB42" s="149">
        <v>38844.400000000001</v>
      </c>
      <c r="AC42" s="149">
        <v>39340.400000000001</v>
      </c>
    </row>
    <row r="44" spans="2:29" ht="15" x14ac:dyDescent="0.25">
      <c r="B44" s="1" t="s">
        <v>133</v>
      </c>
    </row>
    <row r="45" spans="2:29" ht="15" x14ac:dyDescent="0.25">
      <c r="B45" s="1" t="s">
        <v>132</v>
      </c>
    </row>
    <row r="46" spans="2:29" ht="11.45" customHeight="1" x14ac:dyDescent="0.25">
      <c r="B46" s="24" t="s">
        <v>134</v>
      </c>
    </row>
    <row r="47" spans="2:29" ht="11.45" customHeight="1" x14ac:dyDescent="0.25">
      <c r="B47" s="24" t="s">
        <v>127</v>
      </c>
    </row>
    <row r="48" spans="2:29" ht="11.45" customHeight="1" x14ac:dyDescent="0.25">
      <c r="B48" s="24" t="s">
        <v>128</v>
      </c>
    </row>
    <row r="49" spans="2:29" ht="11.45" customHeight="1" x14ac:dyDescent="0.25">
      <c r="B49" s="24" t="s">
        <v>143</v>
      </c>
    </row>
    <row r="50" spans="2:29" ht="11.45" customHeight="1" x14ac:dyDescent="0.25">
      <c r="B50" s="23" t="s">
        <v>12</v>
      </c>
    </row>
    <row r="51" spans="2:29" ht="11.45" customHeight="1" x14ac:dyDescent="0.25">
      <c r="B51" s="23" t="s">
        <v>13</v>
      </c>
    </row>
    <row r="52" spans="2:29" ht="11.45" customHeight="1" x14ac:dyDescent="0.25">
      <c r="B52" s="23" t="s">
        <v>14</v>
      </c>
      <c r="G52" s="151" t="s">
        <v>26</v>
      </c>
    </row>
    <row r="53" spans="2:29" ht="11.45" customHeight="1" x14ac:dyDescent="0.25">
      <c r="B53" s="23" t="s">
        <v>15</v>
      </c>
    </row>
    <row r="55" spans="2:29" s="70" customFormat="1" ht="15" x14ac:dyDescent="0.25">
      <c r="B55" s="143" t="s">
        <v>129</v>
      </c>
      <c r="C55" s="142" t="s">
        <v>101</v>
      </c>
      <c r="D55" s="142" t="s">
        <v>102</v>
      </c>
      <c r="E55" s="142" t="s">
        <v>103</v>
      </c>
      <c r="F55" s="142" t="s">
        <v>104</v>
      </c>
      <c r="G55" s="142" t="s">
        <v>105</v>
      </c>
      <c r="H55" s="142" t="s">
        <v>106</v>
      </c>
      <c r="I55" s="142" t="s">
        <v>107</v>
      </c>
      <c r="J55" s="142" t="s">
        <v>108</v>
      </c>
      <c r="K55" s="142" t="s">
        <v>109</v>
      </c>
      <c r="L55" s="142" t="s">
        <v>110</v>
      </c>
      <c r="M55" s="142" t="s">
        <v>111</v>
      </c>
      <c r="N55" s="142" t="s">
        <v>112</v>
      </c>
      <c r="O55" s="142" t="s">
        <v>113</v>
      </c>
      <c r="P55" s="142" t="s">
        <v>114</v>
      </c>
      <c r="Q55" s="142" t="s">
        <v>115</v>
      </c>
      <c r="R55" s="142" t="s">
        <v>116</v>
      </c>
      <c r="S55" s="142" t="s">
        <v>117</v>
      </c>
      <c r="T55" s="142" t="s">
        <v>118</v>
      </c>
      <c r="U55" s="142" t="s">
        <v>119</v>
      </c>
      <c r="V55" s="142" t="s">
        <v>120</v>
      </c>
      <c r="W55" s="142" t="s">
        <v>121</v>
      </c>
      <c r="X55" s="142" t="s">
        <v>122</v>
      </c>
      <c r="Y55" s="142" t="s">
        <v>123</v>
      </c>
      <c r="Z55" s="142" t="s">
        <v>124</v>
      </c>
      <c r="AA55" s="142" t="s">
        <v>125</v>
      </c>
      <c r="AB55" s="142" t="s">
        <v>196</v>
      </c>
      <c r="AC55" s="142" t="s">
        <v>200</v>
      </c>
    </row>
    <row r="56" spans="2:29" ht="11.45" customHeight="1" x14ac:dyDescent="0.25">
      <c r="B56" s="27" t="s">
        <v>130</v>
      </c>
      <c r="C56" s="8" t="s">
        <v>131</v>
      </c>
      <c r="D56" s="8" t="s">
        <v>131</v>
      </c>
      <c r="E56" s="8" t="s">
        <v>131</v>
      </c>
      <c r="F56" s="8" t="s">
        <v>131</v>
      </c>
      <c r="G56" s="8" t="s">
        <v>131</v>
      </c>
      <c r="H56" s="8" t="s">
        <v>131</v>
      </c>
      <c r="I56" s="8" t="s">
        <v>131</v>
      </c>
      <c r="J56" s="8" t="s">
        <v>131</v>
      </c>
      <c r="K56" s="8" t="s">
        <v>131</v>
      </c>
      <c r="L56" s="8" t="s">
        <v>131</v>
      </c>
      <c r="M56" s="8" t="s">
        <v>131</v>
      </c>
      <c r="N56" s="8" t="s">
        <v>131</v>
      </c>
      <c r="O56" s="8" t="s">
        <v>131</v>
      </c>
      <c r="P56" s="8" t="s">
        <v>131</v>
      </c>
      <c r="Q56" s="8" t="s">
        <v>131</v>
      </c>
      <c r="R56" s="8" t="s">
        <v>131</v>
      </c>
      <c r="S56" s="8" t="s">
        <v>131</v>
      </c>
      <c r="T56" s="8" t="s">
        <v>131</v>
      </c>
      <c r="U56" s="8" t="s">
        <v>131</v>
      </c>
      <c r="V56" s="8" t="s">
        <v>131</v>
      </c>
      <c r="W56" s="8" t="s">
        <v>131</v>
      </c>
      <c r="X56" s="8" t="s">
        <v>131</v>
      </c>
      <c r="Y56" s="8" t="s">
        <v>131</v>
      </c>
      <c r="Z56" s="8" t="s">
        <v>131</v>
      </c>
      <c r="AA56" s="8" t="s">
        <v>131</v>
      </c>
      <c r="AB56" s="8" t="s">
        <v>131</v>
      </c>
      <c r="AC56" s="8" t="s">
        <v>131</v>
      </c>
    </row>
    <row r="57" spans="2:29" ht="11.45" customHeight="1" x14ac:dyDescent="0.25">
      <c r="B57" s="145" t="s">
        <v>42</v>
      </c>
      <c r="C57" s="148">
        <v>7295413</v>
      </c>
      <c r="D57" s="148">
        <v>7746800</v>
      </c>
      <c r="E57" s="148">
        <v>8040590</v>
      </c>
      <c r="F57" s="148">
        <v>8062087</v>
      </c>
      <c r="G57" s="148">
        <v>7947369</v>
      </c>
      <c r="H57" s="148">
        <v>7996426</v>
      </c>
      <c r="I57" s="148">
        <v>8080230</v>
      </c>
      <c r="J57" s="148">
        <v>8421251</v>
      </c>
      <c r="K57" s="148">
        <v>8627793</v>
      </c>
      <c r="L57" s="148">
        <v>8816594</v>
      </c>
      <c r="M57" s="148">
        <v>8785875</v>
      </c>
      <c r="N57" s="148">
        <v>8671288</v>
      </c>
      <c r="O57" s="148">
        <v>8759740</v>
      </c>
      <c r="P57" s="148">
        <v>8848343</v>
      </c>
      <c r="Q57" s="148">
        <v>8899869</v>
      </c>
      <c r="R57" s="148">
        <v>9054327</v>
      </c>
      <c r="S57" s="148">
        <v>9338882</v>
      </c>
      <c r="T57" s="148">
        <v>9580975</v>
      </c>
      <c r="U57" s="148">
        <v>9895728</v>
      </c>
      <c r="V57" s="148">
        <v>10301633</v>
      </c>
      <c r="W57" s="148">
        <v>10670343</v>
      </c>
      <c r="X57" s="148">
        <v>10654686</v>
      </c>
      <c r="Y57" s="148">
        <v>11472737</v>
      </c>
      <c r="Z57" s="148">
        <v>12113332</v>
      </c>
      <c r="AA57" s="148">
        <v>12705992</v>
      </c>
      <c r="AB57" s="148">
        <v>13076260</v>
      </c>
      <c r="AC57" s="148">
        <v>13060046</v>
      </c>
    </row>
    <row r="58" spans="2:29" ht="11.45" customHeight="1" x14ac:dyDescent="0.25">
      <c r="B58" s="145" t="s">
        <v>202</v>
      </c>
      <c r="C58" s="147">
        <v>5898034</v>
      </c>
      <c r="D58" s="147">
        <v>6258476</v>
      </c>
      <c r="E58" s="147">
        <v>6542251</v>
      </c>
      <c r="F58" s="147">
        <v>6574634</v>
      </c>
      <c r="G58" s="147">
        <v>6461110</v>
      </c>
      <c r="H58" s="147">
        <v>6535878</v>
      </c>
      <c r="I58" s="147">
        <v>6619789</v>
      </c>
      <c r="J58" s="147">
        <v>6817986</v>
      </c>
      <c r="K58" s="147">
        <v>6938413</v>
      </c>
      <c r="L58" s="147">
        <v>7070417</v>
      </c>
      <c r="M58" s="147">
        <v>7019905</v>
      </c>
      <c r="N58" s="147">
        <v>6960331</v>
      </c>
      <c r="O58" s="147">
        <v>7041962</v>
      </c>
      <c r="P58" s="147">
        <v>7048234</v>
      </c>
      <c r="Q58" s="147">
        <v>7064977</v>
      </c>
      <c r="R58" s="147">
        <v>7124826</v>
      </c>
      <c r="S58" s="147">
        <v>7306712</v>
      </c>
      <c r="T58" s="147">
        <v>7544330</v>
      </c>
      <c r="U58" s="147">
        <v>7757646</v>
      </c>
      <c r="V58" s="147">
        <v>8073539</v>
      </c>
      <c r="W58" s="147">
        <v>8314152</v>
      </c>
      <c r="X58" s="147">
        <v>8218802</v>
      </c>
      <c r="Y58" s="147">
        <v>8834973</v>
      </c>
      <c r="Z58" s="147">
        <v>9383626</v>
      </c>
      <c r="AA58" s="147">
        <v>9779771</v>
      </c>
      <c r="AB58" s="147">
        <v>9988035</v>
      </c>
      <c r="AC58" s="147">
        <v>9957595</v>
      </c>
    </row>
    <row r="59" spans="2:29" ht="11.45" customHeight="1" x14ac:dyDescent="0.25">
      <c r="B59" s="145" t="s">
        <v>44</v>
      </c>
      <c r="C59" s="148">
        <v>136428</v>
      </c>
      <c r="D59" s="148">
        <v>150136</v>
      </c>
      <c r="E59" s="148">
        <v>163538</v>
      </c>
      <c r="F59" s="148">
        <v>162298</v>
      </c>
      <c r="G59" s="148">
        <v>156515</v>
      </c>
      <c r="H59" s="148">
        <v>151731</v>
      </c>
      <c r="I59" s="148">
        <v>156696</v>
      </c>
      <c r="J59" s="148">
        <v>162030</v>
      </c>
      <c r="K59" s="148">
        <v>167669</v>
      </c>
      <c r="L59" s="148">
        <v>172805</v>
      </c>
      <c r="M59" s="148">
        <v>179032</v>
      </c>
      <c r="N59" s="148">
        <v>175773</v>
      </c>
      <c r="O59" s="148">
        <v>179916</v>
      </c>
      <c r="P59" s="148">
        <v>180481</v>
      </c>
      <c r="Q59" s="148">
        <v>179493</v>
      </c>
      <c r="R59" s="148">
        <v>181117</v>
      </c>
      <c r="S59" s="148">
        <v>183803</v>
      </c>
      <c r="T59" s="148">
        <v>187493</v>
      </c>
      <c r="U59" s="148">
        <v>196048</v>
      </c>
      <c r="V59" s="148">
        <v>203857</v>
      </c>
      <c r="W59" s="148">
        <v>214308</v>
      </c>
      <c r="X59" s="148">
        <v>205803</v>
      </c>
      <c r="Y59" s="148">
        <v>219945</v>
      </c>
      <c r="Z59" s="148">
        <v>230736</v>
      </c>
      <c r="AA59" s="148">
        <v>235098</v>
      </c>
      <c r="AB59" s="148">
        <v>231265</v>
      </c>
      <c r="AC59" s="148" t="s">
        <v>132</v>
      </c>
    </row>
    <row r="60" spans="2:29" ht="11.45" customHeight="1" x14ac:dyDescent="0.25">
      <c r="B60" s="145" t="s">
        <v>45</v>
      </c>
      <c r="C60" s="147">
        <v>86731</v>
      </c>
      <c r="D60" s="147">
        <v>90913</v>
      </c>
      <c r="E60" s="147">
        <v>91779</v>
      </c>
      <c r="F60" s="147">
        <v>94227</v>
      </c>
      <c r="G60" s="147">
        <v>101589</v>
      </c>
      <c r="H60" s="147">
        <v>108366</v>
      </c>
      <c r="I60" s="147">
        <v>107968</v>
      </c>
      <c r="J60" s="147">
        <v>111762</v>
      </c>
      <c r="K60" s="147">
        <v>115071</v>
      </c>
      <c r="L60" s="147">
        <v>111152</v>
      </c>
      <c r="M60" s="147">
        <v>113647</v>
      </c>
      <c r="N60" s="147">
        <v>122808</v>
      </c>
      <c r="O60" s="147">
        <v>125005</v>
      </c>
      <c r="P60" s="147">
        <v>125742</v>
      </c>
      <c r="Q60" s="147">
        <v>128407</v>
      </c>
      <c r="R60" s="147">
        <v>130383</v>
      </c>
      <c r="S60" s="147">
        <v>140559</v>
      </c>
      <c r="T60" s="147">
        <v>149184</v>
      </c>
      <c r="U60" s="147">
        <v>156022</v>
      </c>
      <c r="V60" s="147">
        <v>164730</v>
      </c>
      <c r="W60" s="147">
        <v>176486</v>
      </c>
      <c r="X60" s="147">
        <v>185975</v>
      </c>
      <c r="Y60" s="147">
        <v>203815</v>
      </c>
      <c r="Z60" s="147">
        <v>216619</v>
      </c>
      <c r="AA60" s="147">
        <v>243118</v>
      </c>
      <c r="AB60" s="147">
        <v>241864</v>
      </c>
      <c r="AC60" s="147">
        <v>247931</v>
      </c>
    </row>
    <row r="61" spans="2:29" ht="11.45" customHeight="1" x14ac:dyDescent="0.25">
      <c r="B61" s="145" t="s">
        <v>46</v>
      </c>
      <c r="C61" s="148">
        <v>174171</v>
      </c>
      <c r="D61" s="148">
        <v>179752</v>
      </c>
      <c r="E61" s="148">
        <v>167812</v>
      </c>
      <c r="F61" s="148">
        <v>174444</v>
      </c>
      <c r="G61" s="148">
        <v>170223</v>
      </c>
      <c r="H61" s="148">
        <v>178062</v>
      </c>
      <c r="I61" s="148">
        <v>191568</v>
      </c>
      <c r="J61" s="148">
        <v>201911</v>
      </c>
      <c r="K61" s="148">
        <v>212974</v>
      </c>
      <c r="L61" s="148">
        <v>233021</v>
      </c>
      <c r="M61" s="148">
        <v>243764</v>
      </c>
      <c r="N61" s="148">
        <v>236582</v>
      </c>
      <c r="O61" s="148">
        <v>229137</v>
      </c>
      <c r="P61" s="148">
        <v>227394</v>
      </c>
      <c r="Q61" s="148">
        <v>231270</v>
      </c>
      <c r="R61" s="148">
        <v>240175</v>
      </c>
      <c r="S61" s="148">
        <v>237646</v>
      </c>
      <c r="T61" s="148">
        <v>251594</v>
      </c>
      <c r="U61" s="148">
        <v>265506</v>
      </c>
      <c r="V61" s="148">
        <v>278723</v>
      </c>
      <c r="W61" s="148">
        <v>288253</v>
      </c>
      <c r="X61" s="148">
        <v>290915</v>
      </c>
      <c r="Y61" s="148">
        <v>299455</v>
      </c>
      <c r="Z61" s="148">
        <v>322251</v>
      </c>
      <c r="AA61" s="148">
        <v>336824</v>
      </c>
      <c r="AB61" s="148">
        <v>342448</v>
      </c>
      <c r="AC61" s="148">
        <v>346809</v>
      </c>
    </row>
    <row r="62" spans="2:29" ht="11.45" customHeight="1" x14ac:dyDescent="0.25">
      <c r="B62" s="145" t="s">
        <v>47</v>
      </c>
      <c r="C62" s="147">
        <v>133056</v>
      </c>
      <c r="D62" s="147">
        <v>145806</v>
      </c>
      <c r="E62" s="147">
        <v>150959</v>
      </c>
      <c r="F62" s="147">
        <v>153639</v>
      </c>
      <c r="G62" s="147">
        <v>145315</v>
      </c>
      <c r="H62" s="147">
        <v>142630</v>
      </c>
      <c r="I62" s="147">
        <v>139720</v>
      </c>
      <c r="J62" s="147">
        <v>148619</v>
      </c>
      <c r="K62" s="147">
        <v>151594</v>
      </c>
      <c r="L62" s="147">
        <v>154612</v>
      </c>
      <c r="M62" s="147">
        <v>153604</v>
      </c>
      <c r="N62" s="147">
        <v>154288</v>
      </c>
      <c r="O62" s="147">
        <v>150961</v>
      </c>
      <c r="P62" s="147">
        <v>149051</v>
      </c>
      <c r="Q62" s="147">
        <v>149662</v>
      </c>
      <c r="R62" s="147">
        <v>148793</v>
      </c>
      <c r="S62" s="147">
        <v>151961</v>
      </c>
      <c r="T62" s="147">
        <v>156374</v>
      </c>
      <c r="U62" s="147">
        <v>157423</v>
      </c>
      <c r="V62" s="147">
        <v>157468</v>
      </c>
      <c r="W62" s="147">
        <v>161384</v>
      </c>
      <c r="X62" s="147">
        <v>163448</v>
      </c>
      <c r="Y62" s="147">
        <v>173892</v>
      </c>
      <c r="Z62" s="147">
        <v>179604</v>
      </c>
      <c r="AA62" s="147">
        <v>179142</v>
      </c>
      <c r="AB62" s="147">
        <v>176519</v>
      </c>
      <c r="AC62" s="147">
        <v>175819</v>
      </c>
    </row>
    <row r="63" spans="2:29" ht="11.45" customHeight="1" x14ac:dyDescent="0.25">
      <c r="B63" s="145" t="s">
        <v>48</v>
      </c>
      <c r="C63" s="148">
        <v>1482942</v>
      </c>
      <c r="D63" s="148">
        <v>1597592</v>
      </c>
      <c r="E63" s="148">
        <v>1676648</v>
      </c>
      <c r="F63" s="148">
        <v>1676586</v>
      </c>
      <c r="G63" s="148">
        <v>1645326</v>
      </c>
      <c r="H63" s="148">
        <v>1671884</v>
      </c>
      <c r="I63" s="148">
        <v>1695503</v>
      </c>
      <c r="J63" s="148">
        <v>1754462</v>
      </c>
      <c r="K63" s="148">
        <v>1803246</v>
      </c>
      <c r="L63" s="148">
        <v>1821041</v>
      </c>
      <c r="M63" s="148">
        <v>1769341</v>
      </c>
      <c r="N63" s="148">
        <v>1733142</v>
      </c>
      <c r="O63" s="148">
        <v>1756738</v>
      </c>
      <c r="P63" s="148">
        <v>1767406</v>
      </c>
      <c r="Q63" s="148">
        <v>1796111</v>
      </c>
      <c r="R63" s="148">
        <v>1826297</v>
      </c>
      <c r="S63" s="148">
        <v>1846077</v>
      </c>
      <c r="T63" s="148">
        <v>1892418</v>
      </c>
      <c r="U63" s="148">
        <v>1946584</v>
      </c>
      <c r="V63" s="148">
        <v>1990080</v>
      </c>
      <c r="W63" s="148">
        <v>2056912</v>
      </c>
      <c r="X63" s="148">
        <v>2029977</v>
      </c>
      <c r="Y63" s="148">
        <v>2138895</v>
      </c>
      <c r="Z63" s="148">
        <v>2240287</v>
      </c>
      <c r="AA63" s="148">
        <v>2296081</v>
      </c>
      <c r="AB63" s="148">
        <v>2291408</v>
      </c>
      <c r="AC63" s="148">
        <v>2279770</v>
      </c>
    </row>
    <row r="64" spans="2:29" ht="11.45" customHeight="1" x14ac:dyDescent="0.25">
      <c r="B64" s="145" t="s">
        <v>49</v>
      </c>
      <c r="C64" s="147">
        <v>18664</v>
      </c>
      <c r="D64" s="147">
        <v>26345</v>
      </c>
      <c r="E64" s="147">
        <v>25379</v>
      </c>
      <c r="F64" s="147">
        <v>24643</v>
      </c>
      <c r="G64" s="147">
        <v>20321</v>
      </c>
      <c r="H64" s="147">
        <v>25851</v>
      </c>
      <c r="I64" s="147">
        <v>30316</v>
      </c>
      <c r="J64" s="147">
        <v>30421</v>
      </c>
      <c r="K64" s="147">
        <v>28327</v>
      </c>
      <c r="L64" s="147">
        <v>32134</v>
      </c>
      <c r="M64" s="147">
        <v>27057</v>
      </c>
      <c r="N64" s="147">
        <v>24724</v>
      </c>
      <c r="O64" s="147">
        <v>32412</v>
      </c>
      <c r="P64" s="147">
        <v>35191</v>
      </c>
      <c r="Q64" s="147">
        <v>36863</v>
      </c>
      <c r="R64" s="147">
        <v>41130</v>
      </c>
      <c r="S64" s="147">
        <v>52831</v>
      </c>
      <c r="T64" s="147">
        <v>51305</v>
      </c>
      <c r="U64" s="147">
        <v>59181</v>
      </c>
      <c r="V64" s="147">
        <v>50774</v>
      </c>
      <c r="W64" s="147">
        <v>55788</v>
      </c>
      <c r="X64" s="147">
        <v>54082</v>
      </c>
      <c r="Y64" s="147">
        <v>58783</v>
      </c>
      <c r="Z64" s="147">
        <v>65299</v>
      </c>
      <c r="AA64" s="147">
        <v>66058</v>
      </c>
      <c r="AB64" s="147">
        <v>70828</v>
      </c>
      <c r="AC64" s="147">
        <v>72292</v>
      </c>
    </row>
    <row r="65" spans="2:29" ht="11.45" customHeight="1" x14ac:dyDescent="0.25">
      <c r="B65" s="145" t="s">
        <v>50</v>
      </c>
      <c r="C65" s="148">
        <v>147282</v>
      </c>
      <c r="D65" s="148">
        <v>147898</v>
      </c>
      <c r="E65" s="148">
        <v>150819</v>
      </c>
      <c r="F65" s="148">
        <v>153813</v>
      </c>
      <c r="G65" s="148">
        <v>145578</v>
      </c>
      <c r="H65" s="148">
        <v>142296</v>
      </c>
      <c r="I65" s="148">
        <v>155892</v>
      </c>
      <c r="J65" s="148">
        <v>157254</v>
      </c>
      <c r="K65" s="148">
        <v>153511</v>
      </c>
      <c r="L65" s="148">
        <v>158675</v>
      </c>
      <c r="M65" s="148">
        <v>160228</v>
      </c>
      <c r="N65" s="148">
        <v>163762</v>
      </c>
      <c r="O65" s="148">
        <v>166259</v>
      </c>
      <c r="P65" s="148">
        <v>174247</v>
      </c>
      <c r="Q65" s="148">
        <v>179343</v>
      </c>
      <c r="R65" s="148">
        <v>184704</v>
      </c>
      <c r="S65" s="148">
        <v>191742</v>
      </c>
      <c r="T65" s="148">
        <v>200980</v>
      </c>
      <c r="U65" s="148">
        <v>219683</v>
      </c>
      <c r="V65" s="148">
        <v>229230</v>
      </c>
      <c r="W65" s="148">
        <v>240707</v>
      </c>
      <c r="X65" s="148">
        <v>251626</v>
      </c>
      <c r="Y65" s="148">
        <v>284324</v>
      </c>
      <c r="Z65" s="148">
        <v>310911</v>
      </c>
      <c r="AA65" s="148">
        <v>317507</v>
      </c>
      <c r="AB65" s="148">
        <v>326995</v>
      </c>
      <c r="AC65" s="148">
        <v>311821</v>
      </c>
    </row>
    <row r="66" spans="2:29" ht="11.45" customHeight="1" x14ac:dyDescent="0.25">
      <c r="B66" s="145" t="s">
        <v>51</v>
      </c>
      <c r="C66" s="147">
        <v>152803</v>
      </c>
      <c r="D66" s="147">
        <v>155221</v>
      </c>
      <c r="E66" s="147">
        <v>169934</v>
      </c>
      <c r="F66" s="147">
        <v>190861</v>
      </c>
      <c r="G66" s="147">
        <v>190865</v>
      </c>
      <c r="H66" s="147">
        <v>194120</v>
      </c>
      <c r="I66" s="147">
        <v>205541</v>
      </c>
      <c r="J66" s="147">
        <v>210205</v>
      </c>
      <c r="K66" s="147">
        <v>209928</v>
      </c>
      <c r="L66" s="147">
        <v>212574</v>
      </c>
      <c r="M66" s="147">
        <v>215094</v>
      </c>
      <c r="N66" s="147">
        <v>204454</v>
      </c>
      <c r="O66" s="147">
        <v>188607</v>
      </c>
      <c r="P66" s="147">
        <v>189967</v>
      </c>
      <c r="Q66" s="147">
        <v>180917</v>
      </c>
      <c r="R66" s="147">
        <v>189862</v>
      </c>
      <c r="S66" s="147">
        <v>178205</v>
      </c>
      <c r="T66" s="147">
        <v>181996</v>
      </c>
      <c r="U66" s="147">
        <v>180221</v>
      </c>
      <c r="V66" s="147">
        <v>199501</v>
      </c>
      <c r="W66" s="147">
        <v>204036</v>
      </c>
      <c r="X66" s="147">
        <v>193641</v>
      </c>
      <c r="Y66" s="147">
        <v>220615</v>
      </c>
      <c r="Z66" s="147">
        <v>228962</v>
      </c>
      <c r="AA66" s="147">
        <v>259652</v>
      </c>
      <c r="AB66" s="147">
        <v>248187</v>
      </c>
      <c r="AC66" s="147">
        <v>253577</v>
      </c>
    </row>
    <row r="67" spans="2:29" ht="11.45" customHeight="1" x14ac:dyDescent="0.25">
      <c r="B67" s="145" t="s">
        <v>52</v>
      </c>
      <c r="C67" s="148">
        <v>598754</v>
      </c>
      <c r="D67" s="148">
        <v>626179</v>
      </c>
      <c r="E67" s="148">
        <v>649844</v>
      </c>
      <c r="F67" s="148">
        <v>674477</v>
      </c>
      <c r="G67" s="148">
        <v>673557</v>
      </c>
      <c r="H67" s="148">
        <v>695012</v>
      </c>
      <c r="I67" s="148">
        <v>719783</v>
      </c>
      <c r="J67" s="148">
        <v>756614</v>
      </c>
      <c r="K67" s="148">
        <v>746489</v>
      </c>
      <c r="L67" s="148">
        <v>768359</v>
      </c>
      <c r="M67" s="148">
        <v>771305</v>
      </c>
      <c r="N67" s="148">
        <v>755621</v>
      </c>
      <c r="O67" s="148">
        <v>777157</v>
      </c>
      <c r="P67" s="148">
        <v>741284</v>
      </c>
      <c r="Q67" s="148">
        <v>725180</v>
      </c>
      <c r="R67" s="148">
        <v>726231</v>
      </c>
      <c r="S67" s="148">
        <v>771719</v>
      </c>
      <c r="T67" s="148">
        <v>802290</v>
      </c>
      <c r="U67" s="148">
        <v>857686</v>
      </c>
      <c r="V67" s="148">
        <v>891062</v>
      </c>
      <c r="W67" s="148">
        <v>911392</v>
      </c>
      <c r="X67" s="148">
        <v>904662</v>
      </c>
      <c r="Y67" s="148">
        <v>976334</v>
      </c>
      <c r="Z67" s="148">
        <v>1082700</v>
      </c>
      <c r="AA67" s="148">
        <v>1125759</v>
      </c>
      <c r="AB67" s="148">
        <v>1251706</v>
      </c>
      <c r="AC67" s="148">
        <v>1265770</v>
      </c>
    </row>
    <row r="68" spans="2:29" ht="11.45" customHeight="1" x14ac:dyDescent="0.25">
      <c r="B68" s="145" t="s">
        <v>53</v>
      </c>
      <c r="C68" s="147">
        <v>1192497</v>
      </c>
      <c r="D68" s="147">
        <v>1267060</v>
      </c>
      <c r="E68" s="147">
        <v>1316725</v>
      </c>
      <c r="F68" s="147">
        <v>1281844</v>
      </c>
      <c r="G68" s="147">
        <v>1255091</v>
      </c>
      <c r="H68" s="147">
        <v>1280373</v>
      </c>
      <c r="I68" s="147">
        <v>1263685</v>
      </c>
      <c r="J68" s="147">
        <v>1289718</v>
      </c>
      <c r="K68" s="147">
        <v>1339095</v>
      </c>
      <c r="L68" s="147">
        <v>1384969</v>
      </c>
      <c r="M68" s="147">
        <v>1376475</v>
      </c>
      <c r="N68" s="147">
        <v>1400376</v>
      </c>
      <c r="O68" s="147">
        <v>1418191</v>
      </c>
      <c r="P68" s="147">
        <v>1450411</v>
      </c>
      <c r="Q68" s="147">
        <v>1448935</v>
      </c>
      <c r="R68" s="147">
        <v>1442598</v>
      </c>
      <c r="S68" s="147">
        <v>1477558</v>
      </c>
      <c r="T68" s="147">
        <v>1531801</v>
      </c>
      <c r="U68" s="147">
        <v>1538481</v>
      </c>
      <c r="V68" s="147">
        <v>1631207</v>
      </c>
      <c r="W68" s="147">
        <v>1648614</v>
      </c>
      <c r="X68" s="147">
        <v>1639909</v>
      </c>
      <c r="Y68" s="147">
        <v>1788589</v>
      </c>
      <c r="Z68" s="147">
        <v>1899039</v>
      </c>
      <c r="AA68" s="147">
        <v>1967812</v>
      </c>
      <c r="AB68" s="147">
        <v>1986631</v>
      </c>
      <c r="AC68" s="147">
        <v>1965585</v>
      </c>
    </row>
    <row r="69" spans="2:29" ht="11.45" customHeight="1" x14ac:dyDescent="0.25">
      <c r="B69" s="145" t="s">
        <v>54</v>
      </c>
      <c r="C69" s="148">
        <v>68155</v>
      </c>
      <c r="D69" s="148">
        <v>65690</v>
      </c>
      <c r="E69" s="148">
        <v>67074</v>
      </c>
      <c r="F69" s="148">
        <v>68175</v>
      </c>
      <c r="G69" s="148">
        <v>70404</v>
      </c>
      <c r="H69" s="148">
        <v>70672</v>
      </c>
      <c r="I69" s="148">
        <v>70984</v>
      </c>
      <c r="J69" s="148">
        <v>73735</v>
      </c>
      <c r="K69" s="148">
        <v>76024</v>
      </c>
      <c r="L69" s="148">
        <v>76834</v>
      </c>
      <c r="M69" s="148">
        <v>82572</v>
      </c>
      <c r="N69" s="148">
        <v>86953</v>
      </c>
      <c r="O69" s="148">
        <v>80930</v>
      </c>
      <c r="P69" s="148">
        <v>74979</v>
      </c>
      <c r="Q69" s="148">
        <v>78666</v>
      </c>
      <c r="R69" s="148">
        <v>83249</v>
      </c>
      <c r="S69" s="148">
        <v>87236</v>
      </c>
      <c r="T69" s="148">
        <v>103630</v>
      </c>
      <c r="U69" s="148">
        <v>89773</v>
      </c>
      <c r="V69" s="148">
        <v>106886</v>
      </c>
      <c r="W69" s="148">
        <v>111929</v>
      </c>
      <c r="X69" s="148">
        <v>108032</v>
      </c>
      <c r="Y69" s="148">
        <v>96368</v>
      </c>
      <c r="Z69" s="148">
        <v>107729</v>
      </c>
      <c r="AA69" s="148">
        <v>124289</v>
      </c>
      <c r="AB69" s="148">
        <v>149242</v>
      </c>
      <c r="AC69" s="148">
        <v>151120</v>
      </c>
    </row>
    <row r="70" spans="2:29" ht="11.45" customHeight="1" x14ac:dyDescent="0.25">
      <c r="B70" s="145" t="s">
        <v>55</v>
      </c>
      <c r="C70" s="147">
        <v>980815</v>
      </c>
      <c r="D70" s="147">
        <v>1031803</v>
      </c>
      <c r="E70" s="147">
        <v>1092644</v>
      </c>
      <c r="F70" s="147">
        <v>1132207</v>
      </c>
      <c r="G70" s="147">
        <v>1120085</v>
      </c>
      <c r="H70" s="147">
        <v>1103519</v>
      </c>
      <c r="I70" s="147">
        <v>1108910</v>
      </c>
      <c r="J70" s="147">
        <v>1145710</v>
      </c>
      <c r="K70" s="147">
        <v>1136933</v>
      </c>
      <c r="L70" s="147">
        <v>1125257</v>
      </c>
      <c r="M70" s="147">
        <v>1129637</v>
      </c>
      <c r="N70" s="147">
        <v>1106149</v>
      </c>
      <c r="O70" s="147">
        <v>1088759</v>
      </c>
      <c r="P70" s="147">
        <v>1069821</v>
      </c>
      <c r="Q70" s="147">
        <v>1061483</v>
      </c>
      <c r="R70" s="147">
        <v>1031808</v>
      </c>
      <c r="S70" s="147">
        <v>1046741</v>
      </c>
      <c r="T70" s="147">
        <v>1067773</v>
      </c>
      <c r="U70" s="147">
        <v>1090517</v>
      </c>
      <c r="V70" s="147">
        <v>1106347</v>
      </c>
      <c r="W70" s="147">
        <v>1125055</v>
      </c>
      <c r="X70" s="147">
        <v>1067929</v>
      </c>
      <c r="Y70" s="147">
        <v>1150204</v>
      </c>
      <c r="Z70" s="147">
        <v>1198745</v>
      </c>
      <c r="AA70" s="147">
        <v>1257338</v>
      </c>
      <c r="AB70" s="147">
        <v>1265360</v>
      </c>
      <c r="AC70" s="147">
        <v>1257276</v>
      </c>
    </row>
    <row r="71" spans="2:29" ht="11.45" customHeight="1" x14ac:dyDescent="0.25">
      <c r="B71" s="145" t="s">
        <v>56</v>
      </c>
      <c r="C71" s="148">
        <v>11582</v>
      </c>
      <c r="D71" s="148">
        <v>12200</v>
      </c>
      <c r="E71" s="148">
        <v>12795</v>
      </c>
      <c r="F71" s="148">
        <v>12751</v>
      </c>
      <c r="G71" s="148">
        <v>13162</v>
      </c>
      <c r="H71" s="148">
        <v>14209</v>
      </c>
      <c r="I71" s="148">
        <v>14583</v>
      </c>
      <c r="J71" s="148">
        <v>15211</v>
      </c>
      <c r="K71" s="148">
        <v>16608</v>
      </c>
      <c r="L71" s="148">
        <v>16740</v>
      </c>
      <c r="M71" s="148">
        <v>16796</v>
      </c>
      <c r="N71" s="148">
        <v>17408</v>
      </c>
      <c r="O71" s="148">
        <v>18024</v>
      </c>
      <c r="P71" s="148">
        <v>17636</v>
      </c>
      <c r="Q71" s="148">
        <v>16886</v>
      </c>
      <c r="R71" s="148">
        <v>16871</v>
      </c>
      <c r="S71" s="148">
        <v>17414</v>
      </c>
      <c r="T71" s="148">
        <v>18782</v>
      </c>
      <c r="U71" s="148">
        <v>19947</v>
      </c>
      <c r="V71" s="148">
        <v>20985</v>
      </c>
      <c r="W71" s="148">
        <v>27509</v>
      </c>
      <c r="X71" s="148">
        <v>31855</v>
      </c>
      <c r="Y71" s="148">
        <v>35547</v>
      </c>
      <c r="Z71" s="148">
        <v>38969</v>
      </c>
      <c r="AA71" s="148">
        <v>44689</v>
      </c>
      <c r="AB71" s="148">
        <v>45980</v>
      </c>
      <c r="AC71" s="148">
        <v>47570</v>
      </c>
    </row>
    <row r="72" spans="2:29" ht="11.45" customHeight="1" x14ac:dyDescent="0.25">
      <c r="B72" s="145" t="s">
        <v>57</v>
      </c>
      <c r="C72" s="147">
        <v>55621</v>
      </c>
      <c r="D72" s="147">
        <v>52595</v>
      </c>
      <c r="E72" s="147">
        <v>49614</v>
      </c>
      <c r="F72" s="147">
        <v>54111</v>
      </c>
      <c r="G72" s="147">
        <v>52678</v>
      </c>
      <c r="H72" s="147">
        <v>52478</v>
      </c>
      <c r="I72" s="147">
        <v>42349</v>
      </c>
      <c r="J72" s="147">
        <v>39437</v>
      </c>
      <c r="K72" s="147">
        <v>44293</v>
      </c>
      <c r="L72" s="147">
        <v>40470</v>
      </c>
      <c r="M72" s="147">
        <v>36395</v>
      </c>
      <c r="N72" s="147">
        <v>37230</v>
      </c>
      <c r="O72" s="147">
        <v>39074</v>
      </c>
      <c r="P72" s="147">
        <v>40224</v>
      </c>
      <c r="Q72" s="147">
        <v>44597</v>
      </c>
      <c r="R72" s="147">
        <v>48435</v>
      </c>
      <c r="S72" s="147">
        <v>54470</v>
      </c>
      <c r="T72" s="147">
        <v>58585</v>
      </c>
      <c r="U72" s="147">
        <v>61576</v>
      </c>
      <c r="V72" s="147">
        <v>67418</v>
      </c>
      <c r="W72" s="147">
        <v>64047</v>
      </c>
      <c r="X72" s="147">
        <v>58442</v>
      </c>
      <c r="Y72" s="147">
        <v>65129</v>
      </c>
      <c r="Z72" s="147">
        <v>72777</v>
      </c>
      <c r="AA72" s="147">
        <v>75368</v>
      </c>
      <c r="AB72" s="147">
        <v>75952</v>
      </c>
      <c r="AC72" s="147">
        <v>76532</v>
      </c>
    </row>
    <row r="73" spans="2:29" ht="11.45" customHeight="1" x14ac:dyDescent="0.25">
      <c r="B73" s="145" t="s">
        <v>58</v>
      </c>
      <c r="C73" s="148">
        <v>32911</v>
      </c>
      <c r="D73" s="148">
        <v>33690</v>
      </c>
      <c r="E73" s="148">
        <v>32066</v>
      </c>
      <c r="F73" s="148">
        <v>29736</v>
      </c>
      <c r="G73" s="148">
        <v>27968</v>
      </c>
      <c r="H73" s="148">
        <v>38392</v>
      </c>
      <c r="I73" s="148">
        <v>42197</v>
      </c>
      <c r="J73" s="148">
        <v>31282</v>
      </c>
      <c r="K73" s="148">
        <v>45186</v>
      </c>
      <c r="L73" s="148">
        <v>47152</v>
      </c>
      <c r="M73" s="148">
        <v>45844</v>
      </c>
      <c r="N73" s="148">
        <v>42109</v>
      </c>
      <c r="O73" s="148">
        <v>46993</v>
      </c>
      <c r="P73" s="148">
        <v>53798</v>
      </c>
      <c r="Q73" s="148">
        <v>46021</v>
      </c>
      <c r="R73" s="148">
        <v>45326</v>
      </c>
      <c r="S73" s="148">
        <v>50742</v>
      </c>
      <c r="T73" s="148">
        <v>54342</v>
      </c>
      <c r="U73" s="148">
        <v>51393</v>
      </c>
      <c r="V73" s="148">
        <v>62749</v>
      </c>
      <c r="W73" s="148">
        <v>70161</v>
      </c>
      <c r="X73" s="148">
        <v>73230</v>
      </c>
      <c r="Y73" s="148">
        <v>98338</v>
      </c>
      <c r="Z73" s="148">
        <v>109849</v>
      </c>
      <c r="AA73" s="148">
        <v>114919</v>
      </c>
      <c r="AB73" s="148">
        <v>134375</v>
      </c>
      <c r="AC73" s="148">
        <v>138443</v>
      </c>
    </row>
    <row r="74" spans="2:29" ht="11.45" customHeight="1" x14ac:dyDescent="0.25">
      <c r="B74" s="145" t="s">
        <v>59</v>
      </c>
      <c r="C74" s="147">
        <v>13122</v>
      </c>
      <c r="D74" s="147">
        <v>14691</v>
      </c>
      <c r="E74" s="147">
        <v>16224</v>
      </c>
      <c r="F74" s="147">
        <v>16372</v>
      </c>
      <c r="G74" s="147">
        <v>16059</v>
      </c>
      <c r="H74" s="147">
        <v>16338</v>
      </c>
      <c r="I74" s="147">
        <v>17322</v>
      </c>
      <c r="J74" s="147">
        <v>18796</v>
      </c>
      <c r="K74" s="147">
        <v>21116</v>
      </c>
      <c r="L74" s="147">
        <v>22621</v>
      </c>
      <c r="M74" s="147">
        <v>22479</v>
      </c>
      <c r="N74" s="147">
        <v>22817</v>
      </c>
      <c r="O74" s="147">
        <v>24060</v>
      </c>
      <c r="P74" s="147">
        <v>24665</v>
      </c>
      <c r="Q74" s="147">
        <v>25129</v>
      </c>
      <c r="R74" s="147">
        <v>26032</v>
      </c>
      <c r="S74" s="147">
        <v>27018</v>
      </c>
      <c r="T74" s="147">
        <v>28284</v>
      </c>
      <c r="U74" s="147">
        <v>29626</v>
      </c>
      <c r="V74" s="147">
        <v>30956</v>
      </c>
      <c r="W74" s="147">
        <v>31583</v>
      </c>
      <c r="X74" s="147">
        <v>31507</v>
      </c>
      <c r="Y74" s="147">
        <v>34684</v>
      </c>
      <c r="Z74" s="147">
        <v>35420</v>
      </c>
      <c r="AA74" s="147">
        <v>35525</v>
      </c>
      <c r="AB74" s="147">
        <v>36172</v>
      </c>
      <c r="AC74" s="147">
        <v>35193</v>
      </c>
    </row>
    <row r="75" spans="2:29" ht="11.45" customHeight="1" x14ac:dyDescent="0.25">
      <c r="B75" s="145" t="s">
        <v>60</v>
      </c>
      <c r="C75" s="148">
        <v>131003</v>
      </c>
      <c r="D75" s="148">
        <v>147318</v>
      </c>
      <c r="E75" s="148">
        <v>162655</v>
      </c>
      <c r="F75" s="148">
        <v>159898</v>
      </c>
      <c r="G75" s="148">
        <v>169208</v>
      </c>
      <c r="H75" s="148">
        <v>153484</v>
      </c>
      <c r="I75" s="148">
        <v>159903</v>
      </c>
      <c r="J75" s="148">
        <v>181108</v>
      </c>
      <c r="K75" s="148">
        <v>176506</v>
      </c>
      <c r="L75" s="148">
        <v>181636</v>
      </c>
      <c r="M75" s="148">
        <v>186243</v>
      </c>
      <c r="N75" s="148">
        <v>174079</v>
      </c>
      <c r="O75" s="148">
        <v>184656</v>
      </c>
      <c r="P75" s="148">
        <v>182307</v>
      </c>
      <c r="Q75" s="148">
        <v>195119</v>
      </c>
      <c r="R75" s="148">
        <v>211312</v>
      </c>
      <c r="S75" s="148">
        <v>217693</v>
      </c>
      <c r="T75" s="148">
        <v>232314</v>
      </c>
      <c r="U75" s="148">
        <v>245580</v>
      </c>
      <c r="V75" s="148">
        <v>256021</v>
      </c>
      <c r="W75" s="148">
        <v>268033</v>
      </c>
      <c r="X75" s="148">
        <v>282269</v>
      </c>
      <c r="Y75" s="148">
        <v>307297</v>
      </c>
      <c r="Z75" s="148">
        <v>315649</v>
      </c>
      <c r="AA75" s="148">
        <v>310962</v>
      </c>
      <c r="AB75" s="148">
        <v>325353</v>
      </c>
      <c r="AC75" s="148">
        <v>333865</v>
      </c>
    </row>
    <row r="76" spans="2:29" ht="11.45" customHeight="1" x14ac:dyDescent="0.25">
      <c r="B76" s="145" t="s">
        <v>62</v>
      </c>
      <c r="C76" s="148">
        <v>408207</v>
      </c>
      <c r="D76" s="148">
        <v>436973</v>
      </c>
      <c r="E76" s="148">
        <v>457687</v>
      </c>
      <c r="F76" s="148">
        <v>426034</v>
      </c>
      <c r="G76" s="148">
        <v>403756</v>
      </c>
      <c r="H76" s="148">
        <v>403093</v>
      </c>
      <c r="I76" s="148">
        <v>412900</v>
      </c>
      <c r="J76" s="148">
        <v>423261</v>
      </c>
      <c r="K76" s="148">
        <v>441293</v>
      </c>
      <c r="L76" s="148">
        <v>459495</v>
      </c>
      <c r="M76" s="148">
        <v>453811</v>
      </c>
      <c r="N76" s="148">
        <v>442495</v>
      </c>
      <c r="O76" s="148">
        <v>452577</v>
      </c>
      <c r="P76" s="148">
        <v>456361</v>
      </c>
      <c r="Q76" s="148">
        <v>452547</v>
      </c>
      <c r="R76" s="148">
        <v>466418</v>
      </c>
      <c r="S76" s="148">
        <v>478960</v>
      </c>
      <c r="T76" s="148">
        <v>494903</v>
      </c>
      <c r="U76" s="148">
        <v>511453</v>
      </c>
      <c r="V76" s="148">
        <v>527354</v>
      </c>
      <c r="W76" s="148">
        <v>549012</v>
      </c>
      <c r="X76" s="148">
        <v>558150</v>
      </c>
      <c r="Y76" s="148">
        <v>581550</v>
      </c>
      <c r="Z76" s="148">
        <v>604947</v>
      </c>
      <c r="AA76" s="148">
        <v>620673</v>
      </c>
      <c r="AB76" s="148">
        <v>626929</v>
      </c>
      <c r="AC76" s="148">
        <v>621579</v>
      </c>
    </row>
    <row r="77" spans="2:29" ht="11.45" customHeight="1" x14ac:dyDescent="0.25">
      <c r="B77" s="145" t="s">
        <v>63</v>
      </c>
      <c r="C77" s="147">
        <v>157320</v>
      </c>
      <c r="D77" s="147">
        <v>171239</v>
      </c>
      <c r="E77" s="147">
        <v>181243</v>
      </c>
      <c r="F77" s="147">
        <v>189085</v>
      </c>
      <c r="G77" s="147">
        <v>184965</v>
      </c>
      <c r="H77" s="147">
        <v>182435</v>
      </c>
      <c r="I77" s="147">
        <v>178260</v>
      </c>
      <c r="J77" s="147">
        <v>183972</v>
      </c>
      <c r="K77" s="147">
        <v>170252</v>
      </c>
      <c r="L77" s="147">
        <v>174959</v>
      </c>
      <c r="M77" s="147">
        <v>171993</v>
      </c>
      <c r="N77" s="147">
        <v>175622</v>
      </c>
      <c r="O77" s="147">
        <v>186382</v>
      </c>
      <c r="P77" s="147">
        <v>184562</v>
      </c>
      <c r="Q77" s="147">
        <v>189975</v>
      </c>
      <c r="R77" s="147">
        <v>203407</v>
      </c>
      <c r="S77" s="147">
        <v>200827</v>
      </c>
      <c r="T77" s="147">
        <v>205130</v>
      </c>
      <c r="U77" s="147">
        <v>211284</v>
      </c>
      <c r="V77" s="147">
        <v>220822</v>
      </c>
      <c r="W77" s="147">
        <v>233308</v>
      </c>
      <c r="X77" s="147">
        <v>215077</v>
      </c>
      <c r="Y77" s="147">
        <v>234599</v>
      </c>
      <c r="Z77" s="147">
        <v>238612</v>
      </c>
      <c r="AA77" s="147">
        <v>250973</v>
      </c>
      <c r="AB77" s="147">
        <v>251638</v>
      </c>
      <c r="AC77" s="147">
        <v>247257</v>
      </c>
    </row>
    <row r="78" spans="2:29" ht="11.45" customHeight="1" x14ac:dyDescent="0.25">
      <c r="B78" s="145" t="s">
        <v>64</v>
      </c>
      <c r="C78" s="150">
        <v>457851</v>
      </c>
      <c r="D78" s="148">
        <v>484221</v>
      </c>
      <c r="E78" s="148">
        <v>464111</v>
      </c>
      <c r="F78" s="148">
        <v>454386</v>
      </c>
      <c r="G78" s="148">
        <v>454279</v>
      </c>
      <c r="H78" s="148">
        <v>473178</v>
      </c>
      <c r="I78" s="148">
        <v>459764</v>
      </c>
      <c r="J78" s="148">
        <v>538765</v>
      </c>
      <c r="K78" s="148">
        <v>608637</v>
      </c>
      <c r="L78" s="148">
        <v>627566</v>
      </c>
      <c r="M78" s="148">
        <v>650962</v>
      </c>
      <c r="N78" s="148">
        <v>608535</v>
      </c>
      <c r="O78" s="148">
        <v>600215</v>
      </c>
      <c r="P78" s="148">
        <v>643364</v>
      </c>
      <c r="Q78" s="148">
        <v>671438</v>
      </c>
      <c r="R78" s="148">
        <v>723957</v>
      </c>
      <c r="S78" s="148">
        <v>759329</v>
      </c>
      <c r="T78" s="148">
        <v>749766</v>
      </c>
      <c r="U78" s="148">
        <v>789554</v>
      </c>
      <c r="V78" s="148">
        <v>841170</v>
      </c>
      <c r="W78" s="148">
        <v>939391</v>
      </c>
      <c r="X78" s="148">
        <v>980323</v>
      </c>
      <c r="Y78" s="148">
        <v>1106069</v>
      </c>
      <c r="Z78" s="148">
        <v>1132359</v>
      </c>
      <c r="AA78" s="148">
        <v>1349305</v>
      </c>
      <c r="AB78" s="148">
        <v>1432083</v>
      </c>
      <c r="AC78" s="148">
        <v>1437276</v>
      </c>
    </row>
    <row r="79" spans="2:29" ht="11.45" customHeight="1" x14ac:dyDescent="0.25">
      <c r="B79" s="145" t="s">
        <v>65</v>
      </c>
      <c r="C79" s="147">
        <v>110473</v>
      </c>
      <c r="D79" s="147">
        <v>114541</v>
      </c>
      <c r="E79" s="147">
        <v>109481</v>
      </c>
      <c r="F79" s="147">
        <v>114437</v>
      </c>
      <c r="G79" s="147">
        <v>113270</v>
      </c>
      <c r="H79" s="147">
        <v>115883</v>
      </c>
      <c r="I79" s="147">
        <v>119516</v>
      </c>
      <c r="J79" s="147">
        <v>124280</v>
      </c>
      <c r="K79" s="147">
        <v>130024</v>
      </c>
      <c r="L79" s="147">
        <v>137746</v>
      </c>
      <c r="M79" s="147">
        <v>142854</v>
      </c>
      <c r="N79" s="147">
        <v>145149</v>
      </c>
      <c r="O79" s="147">
        <v>146853</v>
      </c>
      <c r="P79" s="147">
        <v>146774</v>
      </c>
      <c r="Q79" s="147">
        <v>150582</v>
      </c>
      <c r="R79" s="147">
        <v>154637</v>
      </c>
      <c r="S79" s="147">
        <v>165765</v>
      </c>
      <c r="T79" s="147">
        <v>172622</v>
      </c>
      <c r="U79" s="147">
        <v>185229</v>
      </c>
      <c r="V79" s="147">
        <v>202171</v>
      </c>
      <c r="W79" s="147">
        <v>216444</v>
      </c>
      <c r="X79" s="147">
        <v>227606</v>
      </c>
      <c r="Y79" s="147">
        <v>252054</v>
      </c>
      <c r="Z79" s="147">
        <v>285264</v>
      </c>
      <c r="AA79" s="147">
        <v>318429</v>
      </c>
      <c r="AB79" s="147">
        <v>325815</v>
      </c>
      <c r="AC79" s="147">
        <v>335850</v>
      </c>
    </row>
    <row r="80" spans="2:29" ht="11.45" customHeight="1" x14ac:dyDescent="0.25">
      <c r="B80" s="145" t="s">
        <v>66</v>
      </c>
      <c r="C80" s="148">
        <v>223429</v>
      </c>
      <c r="D80" s="148">
        <v>224097</v>
      </c>
      <c r="E80" s="148">
        <v>225442</v>
      </c>
      <c r="F80" s="148">
        <v>248175</v>
      </c>
      <c r="G80" s="148">
        <v>247564</v>
      </c>
      <c r="H80" s="148">
        <v>212594</v>
      </c>
      <c r="I80" s="148">
        <v>214116</v>
      </c>
      <c r="J80" s="148">
        <v>227912</v>
      </c>
      <c r="K80" s="148">
        <v>226018</v>
      </c>
      <c r="L80" s="148">
        <v>222322</v>
      </c>
      <c r="M80" s="148">
        <v>218937</v>
      </c>
      <c r="N80" s="148">
        <v>221154</v>
      </c>
      <c r="O80" s="148">
        <v>226979</v>
      </c>
      <c r="P80" s="148">
        <v>269504</v>
      </c>
      <c r="Q80" s="148">
        <v>261864</v>
      </c>
      <c r="R80" s="148">
        <v>268964</v>
      </c>
      <c r="S80" s="148">
        <v>316941</v>
      </c>
      <c r="T80" s="148">
        <v>308858</v>
      </c>
      <c r="U80" s="148">
        <v>333679</v>
      </c>
      <c r="V80" s="148">
        <v>333633</v>
      </c>
      <c r="W80" s="148">
        <v>323560</v>
      </c>
      <c r="X80" s="148">
        <v>339220</v>
      </c>
      <c r="Y80" s="148">
        <v>361631</v>
      </c>
      <c r="Z80" s="148">
        <v>361993</v>
      </c>
      <c r="AA80" s="148">
        <v>316358</v>
      </c>
      <c r="AB80" s="148">
        <v>387562</v>
      </c>
      <c r="AC80" s="148">
        <v>384503</v>
      </c>
    </row>
    <row r="81" spans="2:29" ht="11.45" customHeight="1" x14ac:dyDescent="0.25">
      <c r="B81" s="145" t="s">
        <v>67</v>
      </c>
      <c r="C81" s="147">
        <v>26082</v>
      </c>
      <c r="D81" s="147">
        <v>27046</v>
      </c>
      <c r="E81" s="147">
        <v>27776</v>
      </c>
      <c r="F81" s="147">
        <v>30003</v>
      </c>
      <c r="G81" s="147">
        <v>30786</v>
      </c>
      <c r="H81" s="147">
        <v>31702</v>
      </c>
      <c r="I81" s="147">
        <v>32216</v>
      </c>
      <c r="J81" s="147">
        <v>34200</v>
      </c>
      <c r="K81" s="147">
        <v>36443</v>
      </c>
      <c r="L81" s="147">
        <v>39480</v>
      </c>
      <c r="M81" s="147">
        <v>41838</v>
      </c>
      <c r="N81" s="147">
        <v>41952</v>
      </c>
      <c r="O81" s="147">
        <v>41738</v>
      </c>
      <c r="P81" s="147">
        <v>42543</v>
      </c>
      <c r="Q81" s="147">
        <v>43493</v>
      </c>
      <c r="R81" s="147">
        <v>44679</v>
      </c>
      <c r="S81" s="147">
        <v>46890</v>
      </c>
      <c r="T81" s="147">
        <v>47563</v>
      </c>
      <c r="U81" s="147">
        <v>48398</v>
      </c>
      <c r="V81" s="147">
        <v>50058</v>
      </c>
      <c r="W81" s="147">
        <v>52054</v>
      </c>
      <c r="X81" s="147">
        <v>53046</v>
      </c>
      <c r="Y81" s="147">
        <v>56524</v>
      </c>
      <c r="Z81" s="147">
        <v>60160</v>
      </c>
      <c r="AA81" s="147">
        <v>62941</v>
      </c>
      <c r="AB81" s="147">
        <v>65002</v>
      </c>
      <c r="AC81" s="147">
        <v>64415</v>
      </c>
    </row>
    <row r="82" spans="2:29" ht="11.45" customHeight="1" x14ac:dyDescent="0.25">
      <c r="B82" s="145" t="s">
        <v>68</v>
      </c>
      <c r="C82" s="148">
        <v>79034</v>
      </c>
      <c r="D82" s="148">
        <v>83224</v>
      </c>
      <c r="E82" s="148">
        <v>84445</v>
      </c>
      <c r="F82" s="148">
        <v>76712</v>
      </c>
      <c r="G82" s="148">
        <v>76493</v>
      </c>
      <c r="H82" s="148">
        <v>75380</v>
      </c>
      <c r="I82" s="148">
        <v>80528</v>
      </c>
      <c r="J82" s="148">
        <v>87087</v>
      </c>
      <c r="K82" s="148">
        <v>91523</v>
      </c>
      <c r="L82" s="148">
        <v>96820</v>
      </c>
      <c r="M82" s="148">
        <v>97759</v>
      </c>
      <c r="N82" s="148">
        <v>96726</v>
      </c>
      <c r="O82" s="148">
        <v>105748</v>
      </c>
      <c r="P82" s="148">
        <v>104592</v>
      </c>
      <c r="Q82" s="148">
        <v>108650</v>
      </c>
      <c r="R82" s="148">
        <v>110190</v>
      </c>
      <c r="S82" s="148">
        <v>110761</v>
      </c>
      <c r="T82" s="148">
        <v>115887</v>
      </c>
      <c r="U82" s="148">
        <v>119657</v>
      </c>
      <c r="V82" s="148">
        <v>124744</v>
      </c>
      <c r="W82" s="148">
        <v>128002</v>
      </c>
      <c r="X82" s="148">
        <v>128635</v>
      </c>
      <c r="Y82" s="148">
        <v>131862</v>
      </c>
      <c r="Z82" s="148">
        <v>137311</v>
      </c>
      <c r="AA82" s="148">
        <v>141029</v>
      </c>
      <c r="AB82" s="148">
        <v>139799</v>
      </c>
      <c r="AC82" s="148">
        <v>136510</v>
      </c>
    </row>
    <row r="83" spans="2:29" ht="11.45" customHeight="1" x14ac:dyDescent="0.25">
      <c r="B83" s="145" t="s">
        <v>69</v>
      </c>
      <c r="C83" s="147">
        <v>130400</v>
      </c>
      <c r="D83" s="147">
        <v>145500</v>
      </c>
      <c r="E83" s="147">
        <v>158400</v>
      </c>
      <c r="F83" s="147">
        <v>158000</v>
      </c>
      <c r="G83" s="147">
        <v>154400</v>
      </c>
      <c r="H83" s="147">
        <v>154800</v>
      </c>
      <c r="I83" s="147">
        <v>156700</v>
      </c>
      <c r="J83" s="147">
        <v>160000</v>
      </c>
      <c r="K83" s="147">
        <v>156700</v>
      </c>
      <c r="L83" s="147">
        <v>160900</v>
      </c>
      <c r="M83" s="147">
        <v>154600</v>
      </c>
      <c r="N83" s="147">
        <v>154400</v>
      </c>
      <c r="O83" s="147">
        <v>155400</v>
      </c>
      <c r="P83" s="147">
        <v>155700</v>
      </c>
      <c r="Q83" s="147">
        <v>159300</v>
      </c>
      <c r="R83" s="147">
        <v>158800</v>
      </c>
      <c r="S83" s="147">
        <v>163000</v>
      </c>
      <c r="T83" s="147">
        <v>163600</v>
      </c>
      <c r="U83" s="147">
        <v>167900</v>
      </c>
      <c r="V83" s="147">
        <v>174700</v>
      </c>
      <c r="W83" s="147">
        <v>176300</v>
      </c>
      <c r="X83" s="147">
        <v>178100</v>
      </c>
      <c r="Y83" s="147">
        <v>184700</v>
      </c>
      <c r="Z83" s="147">
        <v>194100</v>
      </c>
      <c r="AA83" s="147">
        <v>196400</v>
      </c>
      <c r="AB83" s="147">
        <v>196300</v>
      </c>
      <c r="AC83" s="147">
        <v>192100</v>
      </c>
    </row>
    <row r="84" spans="2:29" ht="11.45" customHeight="1" x14ac:dyDescent="0.25">
      <c r="B84" s="145" t="s">
        <v>70</v>
      </c>
      <c r="C84" s="148">
        <v>277870</v>
      </c>
      <c r="D84" s="148">
        <v>307130</v>
      </c>
      <c r="E84" s="148">
        <v>327360</v>
      </c>
      <c r="F84" s="148">
        <v>296910</v>
      </c>
      <c r="G84" s="148">
        <v>299670</v>
      </c>
      <c r="H84" s="148">
        <v>300600</v>
      </c>
      <c r="I84" s="148">
        <v>295370</v>
      </c>
      <c r="J84" s="148">
        <v>304950</v>
      </c>
      <c r="K84" s="148">
        <v>313650</v>
      </c>
      <c r="L84" s="148">
        <v>327020</v>
      </c>
      <c r="M84" s="148">
        <v>312460</v>
      </c>
      <c r="N84" s="148">
        <v>316320</v>
      </c>
      <c r="O84" s="148">
        <v>325830</v>
      </c>
      <c r="P84" s="148">
        <v>328490</v>
      </c>
      <c r="Q84" s="148">
        <v>325540</v>
      </c>
      <c r="R84" s="148">
        <v>336300</v>
      </c>
      <c r="S84" s="148">
        <v>348600</v>
      </c>
      <c r="T84" s="148">
        <v>337740</v>
      </c>
      <c r="U84" s="148">
        <v>346340</v>
      </c>
      <c r="V84" s="148">
        <v>361080</v>
      </c>
      <c r="W84" s="148">
        <v>375570</v>
      </c>
      <c r="X84" s="148">
        <v>379710</v>
      </c>
      <c r="Y84" s="148">
        <v>389420</v>
      </c>
      <c r="Z84" s="148">
        <v>417850</v>
      </c>
      <c r="AA84" s="148">
        <v>433630</v>
      </c>
      <c r="AB84" s="148">
        <v>424260</v>
      </c>
      <c r="AC84" s="148">
        <v>424180</v>
      </c>
    </row>
    <row r="85" spans="2:29" ht="11.45" customHeight="1" x14ac:dyDescent="0.25">
      <c r="B85" s="145" t="s">
        <v>71</v>
      </c>
      <c r="C85" s="147">
        <v>11057</v>
      </c>
      <c r="D85" s="147">
        <v>12293</v>
      </c>
      <c r="E85" s="147">
        <v>12569</v>
      </c>
      <c r="F85" s="147">
        <v>11930</v>
      </c>
      <c r="G85" s="147">
        <v>11173</v>
      </c>
      <c r="H85" s="147">
        <v>10941</v>
      </c>
      <c r="I85" s="147">
        <v>11206</v>
      </c>
      <c r="J85" s="147">
        <v>11566</v>
      </c>
      <c r="K85" s="147">
        <v>11832</v>
      </c>
      <c r="L85" s="147">
        <v>12683</v>
      </c>
      <c r="M85" s="147">
        <v>11179</v>
      </c>
      <c r="N85" s="147">
        <v>11246</v>
      </c>
      <c r="O85" s="147">
        <v>11579</v>
      </c>
      <c r="P85" s="147">
        <v>11463</v>
      </c>
      <c r="Q85" s="147">
        <v>11957</v>
      </c>
      <c r="R85" s="147">
        <v>12131</v>
      </c>
      <c r="S85" s="147">
        <v>12326</v>
      </c>
      <c r="T85" s="147">
        <v>12819</v>
      </c>
      <c r="U85" s="147">
        <v>12703</v>
      </c>
      <c r="V85" s="147">
        <v>13146</v>
      </c>
      <c r="W85" s="147">
        <v>12896</v>
      </c>
      <c r="X85" s="147">
        <v>13098</v>
      </c>
      <c r="Y85" s="147">
        <v>13306</v>
      </c>
      <c r="Z85" s="147">
        <v>14165</v>
      </c>
      <c r="AA85" s="147">
        <v>14384</v>
      </c>
      <c r="AB85" s="147">
        <v>14234</v>
      </c>
      <c r="AC85" s="147">
        <v>13771</v>
      </c>
    </row>
    <row r="86" spans="2:29" ht="11.45" customHeight="1" x14ac:dyDescent="0.25">
      <c r="B86" s="145" t="s">
        <v>73</v>
      </c>
      <c r="C86" s="148">
        <v>119000</v>
      </c>
      <c r="D86" s="148">
        <v>129000</v>
      </c>
      <c r="E86" s="148">
        <v>139000</v>
      </c>
      <c r="F86" s="148">
        <v>135000</v>
      </c>
      <c r="G86" s="148">
        <v>124000</v>
      </c>
      <c r="H86" s="148">
        <v>127000</v>
      </c>
      <c r="I86" s="148">
        <v>130000</v>
      </c>
      <c r="J86" s="148">
        <v>132000</v>
      </c>
      <c r="K86" s="148">
        <v>136000</v>
      </c>
      <c r="L86" s="148">
        <v>138000</v>
      </c>
      <c r="M86" s="148">
        <v>134000</v>
      </c>
      <c r="N86" s="148">
        <v>137000</v>
      </c>
      <c r="O86" s="148">
        <v>138000</v>
      </c>
      <c r="P86" s="148">
        <v>139000</v>
      </c>
      <c r="Q86" s="148">
        <v>139000</v>
      </c>
      <c r="R86" s="148">
        <v>143000</v>
      </c>
      <c r="S86" s="148">
        <v>146000</v>
      </c>
      <c r="T86" s="148">
        <v>146000</v>
      </c>
      <c r="U86" s="148">
        <v>147000</v>
      </c>
      <c r="V86" s="148">
        <v>151000</v>
      </c>
      <c r="W86" s="148">
        <v>159000</v>
      </c>
      <c r="X86" s="148">
        <v>158000</v>
      </c>
      <c r="Y86" s="148">
        <v>168000</v>
      </c>
      <c r="Z86" s="148">
        <v>181000</v>
      </c>
      <c r="AA86" s="148">
        <v>184000</v>
      </c>
      <c r="AB86" s="148">
        <v>183000</v>
      </c>
      <c r="AC86" s="148">
        <v>182000</v>
      </c>
    </row>
    <row r="87" spans="2:29" ht="11.45" customHeight="1" x14ac:dyDescent="0.25">
      <c r="B87" s="145" t="s">
        <v>74</v>
      </c>
      <c r="C87" s="149">
        <v>187973</v>
      </c>
      <c r="D87" s="149">
        <v>199074</v>
      </c>
      <c r="E87" s="149">
        <v>200797</v>
      </c>
      <c r="F87" s="149">
        <v>200932</v>
      </c>
      <c r="G87" s="149">
        <v>201823</v>
      </c>
      <c r="H87" s="149">
        <v>206361</v>
      </c>
      <c r="I87" s="149">
        <v>208927</v>
      </c>
      <c r="J87" s="149">
        <v>214105</v>
      </c>
      <c r="K87" s="149">
        <v>221824</v>
      </c>
      <c r="L87" s="149">
        <v>229683</v>
      </c>
      <c r="M87" s="149">
        <v>234108</v>
      </c>
      <c r="N87" s="147">
        <v>227984</v>
      </c>
      <c r="O87" s="147">
        <v>234530</v>
      </c>
      <c r="P87" s="147">
        <v>241195</v>
      </c>
      <c r="Q87" s="147">
        <v>252095</v>
      </c>
      <c r="R87" s="147">
        <v>263207</v>
      </c>
      <c r="S87" s="147">
        <v>267389</v>
      </c>
      <c r="T87" s="147">
        <v>268372</v>
      </c>
      <c r="U87" s="147">
        <v>269794</v>
      </c>
      <c r="V87" s="147">
        <v>276140</v>
      </c>
      <c r="W87" s="147">
        <v>285469</v>
      </c>
      <c r="X87" s="147">
        <v>288235</v>
      </c>
      <c r="Y87" s="147">
        <v>304985</v>
      </c>
      <c r="Z87" s="147">
        <v>310367</v>
      </c>
      <c r="AA87" s="147">
        <v>308417</v>
      </c>
      <c r="AB87" s="147">
        <v>320552</v>
      </c>
      <c r="AC87" s="147">
        <v>313262</v>
      </c>
    </row>
    <row r="88" spans="2:29" ht="11.45" customHeight="1" x14ac:dyDescent="0.25">
      <c r="B88" s="22" t="s">
        <v>75</v>
      </c>
      <c r="C88" s="29">
        <v>1532938</v>
      </c>
      <c r="D88" s="29">
        <v>1610515</v>
      </c>
      <c r="E88" s="29">
        <v>1717252</v>
      </c>
      <c r="F88" s="29">
        <v>1796365</v>
      </c>
      <c r="G88" s="29">
        <v>1826079</v>
      </c>
      <c r="H88" s="29">
        <v>1874798</v>
      </c>
      <c r="I88" s="29">
        <v>1948004</v>
      </c>
      <c r="J88" s="29">
        <v>1944399</v>
      </c>
      <c r="K88" s="29">
        <v>1951702</v>
      </c>
      <c r="L88" s="29">
        <v>1884931</v>
      </c>
      <c r="M88" s="29">
        <v>1979494</v>
      </c>
      <c r="N88" s="29">
        <v>2019752</v>
      </c>
      <c r="O88" s="29">
        <v>2050377</v>
      </c>
      <c r="P88" s="29">
        <v>2005417</v>
      </c>
      <c r="Q88" s="29">
        <v>2038889</v>
      </c>
      <c r="R88" s="29">
        <v>2031094</v>
      </c>
      <c r="S88" s="29">
        <v>2161120</v>
      </c>
      <c r="T88" s="29">
        <v>2143142</v>
      </c>
      <c r="U88" s="29">
        <v>2239131</v>
      </c>
      <c r="V88" s="29">
        <v>2371121</v>
      </c>
      <c r="W88" s="29">
        <v>2360567</v>
      </c>
      <c r="X88" s="29">
        <v>2449551</v>
      </c>
      <c r="Y88" s="29">
        <v>2572471</v>
      </c>
      <c r="Z88" s="29">
        <v>2554810</v>
      </c>
      <c r="AA88" s="29">
        <v>2573638</v>
      </c>
      <c r="AB88" s="29" t="s">
        <v>132</v>
      </c>
      <c r="AC88" s="29" t="s">
        <v>132</v>
      </c>
    </row>
    <row r="91" spans="2:29" s="70" customFormat="1" ht="15" x14ac:dyDescent="0.25">
      <c r="B91" s="143" t="s">
        <v>129</v>
      </c>
      <c r="C91" s="142" t="s">
        <v>101</v>
      </c>
      <c r="D91" s="142" t="s">
        <v>102</v>
      </c>
      <c r="E91" s="142" t="s">
        <v>103</v>
      </c>
      <c r="F91" s="142" t="s">
        <v>104</v>
      </c>
      <c r="G91" s="142" t="s">
        <v>105</v>
      </c>
      <c r="H91" s="142" t="s">
        <v>106</v>
      </c>
      <c r="I91" s="142" t="s">
        <v>107</v>
      </c>
      <c r="J91" s="142" t="s">
        <v>108</v>
      </c>
      <c r="K91" s="142" t="s">
        <v>109</v>
      </c>
      <c r="L91" s="142" t="s">
        <v>110</v>
      </c>
      <c r="M91" s="142" t="s">
        <v>111</v>
      </c>
      <c r="N91" s="142" t="s">
        <v>112</v>
      </c>
      <c r="O91" s="142" t="s">
        <v>113</v>
      </c>
      <c r="P91" s="142" t="s">
        <v>114</v>
      </c>
      <c r="Q91" s="142" t="s">
        <v>115</v>
      </c>
      <c r="R91" s="142" t="s">
        <v>116</v>
      </c>
      <c r="S91" s="142" t="s">
        <v>117</v>
      </c>
      <c r="T91" s="142" t="s">
        <v>118</v>
      </c>
      <c r="U91" s="142" t="s">
        <v>119</v>
      </c>
      <c r="V91" s="142" t="s">
        <v>120</v>
      </c>
      <c r="W91" s="142" t="s">
        <v>121</v>
      </c>
      <c r="X91" s="142" t="s">
        <v>122</v>
      </c>
      <c r="Y91" s="142" t="s">
        <v>123</v>
      </c>
      <c r="Z91" s="142" t="s">
        <v>124</v>
      </c>
      <c r="AA91" s="142" t="s">
        <v>125</v>
      </c>
      <c r="AB91" s="142" t="s">
        <v>196</v>
      </c>
      <c r="AC91" s="142" t="s">
        <v>200</v>
      </c>
    </row>
    <row r="92" spans="2:29" ht="11.45" customHeight="1" x14ac:dyDescent="0.25">
      <c r="B92" s="6" t="s">
        <v>130</v>
      </c>
      <c r="C92" s="8" t="s">
        <v>131</v>
      </c>
    </row>
    <row r="93" spans="2:29" ht="11.45" customHeight="1" x14ac:dyDescent="0.25">
      <c r="B93" s="7" t="s">
        <v>42</v>
      </c>
      <c r="C93" s="10">
        <f t="shared" ref="C93:AC93" si="0">C12/C57*1000</f>
        <v>34.401918027121972</v>
      </c>
      <c r="D93" s="65">
        <f t="shared" si="0"/>
        <v>34.946855475809365</v>
      </c>
      <c r="E93" s="65">
        <f t="shared" si="0"/>
        <v>37.02278066659288</v>
      </c>
      <c r="F93" s="65">
        <f t="shared" si="0"/>
        <v>39.206957205993938</v>
      </c>
      <c r="G93" s="65">
        <f t="shared" si="0"/>
        <v>39.733703065756735</v>
      </c>
      <c r="H93" s="65">
        <f t="shared" si="0"/>
        <v>42.223625904872996</v>
      </c>
      <c r="I93" s="65">
        <f t="shared" si="0"/>
        <v>42.699291975599699</v>
      </c>
      <c r="J93" s="65">
        <f t="shared" si="0"/>
        <v>44.053347893323682</v>
      </c>
      <c r="K93" s="65">
        <f t="shared" si="0"/>
        <v>46.481678454733434</v>
      </c>
      <c r="L93" s="65">
        <f t="shared" si="0"/>
        <v>47.316049712621457</v>
      </c>
      <c r="M93" s="65">
        <f t="shared" si="0"/>
        <v>47.148701751390725</v>
      </c>
      <c r="N93" s="65">
        <f t="shared" si="0"/>
        <v>48.584743120053211</v>
      </c>
      <c r="O93" s="65">
        <f t="shared" si="0"/>
        <v>50.484934484356842</v>
      </c>
      <c r="P93" s="65">
        <f t="shared" si="0"/>
        <v>51.226755111098207</v>
      </c>
      <c r="Q93" s="65">
        <f t="shared" si="0"/>
        <v>52.25830852117037</v>
      </c>
      <c r="R93" s="65">
        <f t="shared" si="0"/>
        <v>53.3177010284696</v>
      </c>
      <c r="S93" s="65">
        <f t="shared" si="0"/>
        <v>54.141973311152235</v>
      </c>
      <c r="T93" s="65">
        <f t="shared" si="0"/>
        <v>54.636057394993728</v>
      </c>
      <c r="U93" s="65">
        <f t="shared" si="0"/>
        <v>56.360057592528825</v>
      </c>
      <c r="V93" s="65">
        <f t="shared" si="0"/>
        <v>57.8209881870185</v>
      </c>
      <c r="W93" s="65">
        <f t="shared" si="0"/>
        <v>59.606312561836113</v>
      </c>
      <c r="X93" s="65">
        <f t="shared" si="0"/>
        <v>61.106014761955443</v>
      </c>
      <c r="Y93" s="65">
        <f t="shared" si="0"/>
        <v>62.890093270681611</v>
      </c>
      <c r="Z93" s="65">
        <f t="shared" si="0"/>
        <v>63.241839652376413</v>
      </c>
      <c r="AA93" s="65">
        <f t="shared" si="0"/>
        <v>63.917913689855929</v>
      </c>
      <c r="AB93" s="65">
        <f t="shared" si="0"/>
        <v>64.166986584849184</v>
      </c>
      <c r="AC93" s="65">
        <f t="shared" si="0"/>
        <v>66.565002910403223</v>
      </c>
    </row>
    <row r="94" spans="2:29" ht="11.45" customHeight="1" x14ac:dyDescent="0.25">
      <c r="B94" s="22" t="s">
        <v>43</v>
      </c>
      <c r="C94" s="65">
        <f t="shared" ref="C94:AC94" si="1">C13/C58*1000</f>
        <v>38.537349903374583</v>
      </c>
      <c r="D94" s="65">
        <f t="shared" si="1"/>
        <v>39.095763888844502</v>
      </c>
      <c r="E94" s="65">
        <f t="shared" si="1"/>
        <v>41.239567237637317</v>
      </c>
      <c r="F94" s="65">
        <f t="shared" si="1"/>
        <v>43.568280759050616</v>
      </c>
      <c r="G94" s="65">
        <f t="shared" si="1"/>
        <v>43.953639544907915</v>
      </c>
      <c r="H94" s="65">
        <f t="shared" si="1"/>
        <v>46.063176209837451</v>
      </c>
      <c r="I94" s="65">
        <f t="shared" si="1"/>
        <v>46.324240848159967</v>
      </c>
      <c r="J94" s="65">
        <f t="shared" si="1"/>
        <v>48.259500679526184</v>
      </c>
      <c r="K94" s="65">
        <f t="shared" si="1"/>
        <v>51.151192643043871</v>
      </c>
      <c r="L94" s="65">
        <f t="shared" si="1"/>
        <v>52.055020234308671</v>
      </c>
      <c r="M94" s="65">
        <f t="shared" si="1"/>
        <v>51.863935480608362</v>
      </c>
      <c r="N94" s="65">
        <f t="shared" si="1"/>
        <v>53.125519461646292</v>
      </c>
      <c r="O94" s="65">
        <f t="shared" si="1"/>
        <v>55.16296452607952</v>
      </c>
      <c r="P94" s="65">
        <f t="shared" si="1"/>
        <v>56.278367034919668</v>
      </c>
      <c r="Q94" s="65">
        <f t="shared" si="1"/>
        <v>57.306230437834408</v>
      </c>
      <c r="R94" s="65">
        <f t="shared" si="1"/>
        <v>58.798923650907398</v>
      </c>
      <c r="S94" s="65">
        <f t="shared" si="1"/>
        <v>59.443166775972557</v>
      </c>
      <c r="T94" s="65">
        <f t="shared" si="1"/>
        <v>59.546639661838753</v>
      </c>
      <c r="U94" s="65">
        <f t="shared" si="1"/>
        <v>61.932923982352378</v>
      </c>
      <c r="V94" s="65">
        <f t="shared" si="1"/>
        <v>63.285022838187807</v>
      </c>
      <c r="W94" s="65">
        <f t="shared" si="1"/>
        <v>65.087852615636578</v>
      </c>
      <c r="X94" s="65">
        <f t="shared" si="1"/>
        <v>66.9313118870609</v>
      </c>
      <c r="Y94" s="65">
        <f t="shared" si="1"/>
        <v>68.648110186641205</v>
      </c>
      <c r="Z94" s="65">
        <f t="shared" si="1"/>
        <v>68.849738896243295</v>
      </c>
      <c r="AA94" s="65">
        <f t="shared" si="1"/>
        <v>70.541477913951155</v>
      </c>
      <c r="AB94" s="65">
        <f t="shared" si="1"/>
        <v>71.111675119280221</v>
      </c>
      <c r="AC94" s="65">
        <f t="shared" si="1"/>
        <v>73.706622934553977</v>
      </c>
    </row>
    <row r="95" spans="2:29" ht="11.45" customHeight="1" x14ac:dyDescent="0.25">
      <c r="B95" s="22" t="s">
        <v>44</v>
      </c>
      <c r="C95" s="65">
        <f t="shared" ref="C95:AC95" si="2">C14/C59*1000</f>
        <v>57.074061043187612</v>
      </c>
      <c r="D95" s="65">
        <f t="shared" si="2"/>
        <v>56.684605957265411</v>
      </c>
      <c r="E95" s="65">
        <f t="shared" si="2"/>
        <v>57.669165576196363</v>
      </c>
      <c r="F95" s="65">
        <f t="shared" si="2"/>
        <v>62.403726478453216</v>
      </c>
      <c r="G95" s="65">
        <f t="shared" si="2"/>
        <v>65.709356930645626</v>
      </c>
      <c r="H95" s="65">
        <f t="shared" si="2"/>
        <v>70.309297374959641</v>
      </c>
      <c r="I95" s="65">
        <f t="shared" si="2"/>
        <v>67.224434573952109</v>
      </c>
      <c r="J95" s="65">
        <f t="shared" si="2"/>
        <v>66.934518299080409</v>
      </c>
      <c r="K95" s="65">
        <f t="shared" si="2"/>
        <v>69.179156552493311</v>
      </c>
      <c r="L95" s="65">
        <f t="shared" si="2"/>
        <v>70.109082491826058</v>
      </c>
      <c r="M95" s="65">
        <f t="shared" si="2"/>
        <v>71.126390812815586</v>
      </c>
      <c r="N95" s="65">
        <f t="shared" si="2"/>
        <v>75.530371558771833</v>
      </c>
      <c r="O95" s="65">
        <f t="shared" si="2"/>
        <v>76.213899819915952</v>
      </c>
      <c r="P95" s="65">
        <f t="shared" si="2"/>
        <v>79.495348540843622</v>
      </c>
      <c r="Q95" s="65">
        <f t="shared" si="2"/>
        <v>79.567448312747558</v>
      </c>
      <c r="R95" s="65">
        <f t="shared" si="2"/>
        <v>80.902400106008812</v>
      </c>
      <c r="S95" s="65">
        <f t="shared" si="2"/>
        <v>83.139012964967932</v>
      </c>
      <c r="T95" s="65">
        <f t="shared" si="2"/>
        <v>84.753564133060962</v>
      </c>
      <c r="U95" s="65">
        <f t="shared" si="2"/>
        <v>85.697890312576519</v>
      </c>
      <c r="V95" s="65">
        <f t="shared" si="2"/>
        <v>86.258504736163104</v>
      </c>
      <c r="W95" s="65">
        <f t="shared" si="2"/>
        <v>88.270619855535017</v>
      </c>
      <c r="X95" s="65">
        <f t="shared" si="2"/>
        <v>91.251342303076243</v>
      </c>
      <c r="Y95" s="65">
        <f t="shared" si="2"/>
        <v>92.998249562390598</v>
      </c>
      <c r="Z95" s="65">
        <f t="shared" si="2"/>
        <v>94.4872061576867</v>
      </c>
      <c r="AA95" s="65">
        <f t="shared" si="2"/>
        <v>96.589507354379876</v>
      </c>
      <c r="AB95" s="65">
        <f t="shared" si="2"/>
        <v>101.45287873219034</v>
      </c>
      <c r="AC95" s="65" t="e">
        <f t="shared" si="2"/>
        <v>#VALUE!</v>
      </c>
    </row>
    <row r="96" spans="2:29" ht="11.45" customHeight="1" x14ac:dyDescent="0.25">
      <c r="B96" s="22" t="s">
        <v>45</v>
      </c>
      <c r="C96" s="65">
        <f t="shared" ref="C96:AC96" si="3">C15/C60*1000</f>
        <v>7.4252574050800755</v>
      </c>
      <c r="D96" s="65">
        <f t="shared" si="3"/>
        <v>8.5048342921254392</v>
      </c>
      <c r="E96" s="65">
        <f t="shared" si="3"/>
        <v>10.038244042754878</v>
      </c>
      <c r="F96" s="65">
        <f t="shared" si="3"/>
        <v>11.426661148078576</v>
      </c>
      <c r="G96" s="65">
        <f t="shared" si="3"/>
        <v>11.159672799220388</v>
      </c>
      <c r="H96" s="65">
        <f t="shared" si="3"/>
        <v>11.46208220290497</v>
      </c>
      <c r="I96" s="65">
        <f t="shared" si="3"/>
        <v>11.119961470065203</v>
      </c>
      <c r="J96" s="65">
        <f t="shared" si="3"/>
        <v>11.7428106154149</v>
      </c>
      <c r="K96" s="65">
        <f t="shared" si="3"/>
        <v>12.390611014069574</v>
      </c>
      <c r="L96" s="65">
        <f t="shared" si="3"/>
        <v>22.349575356268893</v>
      </c>
      <c r="M96" s="65">
        <f t="shared" si="3"/>
        <v>21.306325727911869</v>
      </c>
      <c r="N96" s="65">
        <f t="shared" si="3"/>
        <v>19.778027490065792</v>
      </c>
      <c r="O96" s="65">
        <f t="shared" si="3"/>
        <v>21.843126274949</v>
      </c>
      <c r="P96" s="65">
        <f t="shared" si="3"/>
        <v>21.024796806158641</v>
      </c>
      <c r="Q96" s="65">
        <f t="shared" si="3"/>
        <v>20.698248537852301</v>
      </c>
      <c r="R96" s="65">
        <f t="shared" si="3"/>
        <v>20.547924192571116</v>
      </c>
      <c r="S96" s="65">
        <f t="shared" si="3"/>
        <v>19.430986276225639</v>
      </c>
      <c r="T96" s="65">
        <f t="shared" si="3"/>
        <v>21.371594809094809</v>
      </c>
      <c r="U96" s="65">
        <f t="shared" si="3"/>
        <v>21.561702836779428</v>
      </c>
      <c r="V96" s="65">
        <f t="shared" si="3"/>
        <v>22.527772718994719</v>
      </c>
      <c r="W96" s="65">
        <f t="shared" si="3"/>
        <v>24.034767630293622</v>
      </c>
      <c r="X96" s="65">
        <f t="shared" si="3"/>
        <v>24.243043419814494</v>
      </c>
      <c r="Y96" s="65">
        <f t="shared" si="3"/>
        <v>23.712680617226404</v>
      </c>
      <c r="Z96" s="65">
        <f t="shared" si="3"/>
        <v>22.756083261394426</v>
      </c>
      <c r="AA96" s="65">
        <f t="shared" si="3"/>
        <v>21.144053504882404</v>
      </c>
      <c r="AB96" s="65">
        <f t="shared" si="3"/>
        <v>21.601809281248965</v>
      </c>
      <c r="AC96" s="65">
        <f t="shared" si="3"/>
        <v>21.947638657529716</v>
      </c>
    </row>
    <row r="97" spans="2:29" ht="11.45" customHeight="1" x14ac:dyDescent="0.25">
      <c r="B97" s="22" t="s">
        <v>46</v>
      </c>
      <c r="C97" s="65">
        <f t="shared" ref="C97:AC97" si="4">C16/C61*1000</f>
        <v>21.803859425507117</v>
      </c>
      <c r="D97" s="65">
        <f t="shared" si="4"/>
        <v>22.986670523832835</v>
      </c>
      <c r="E97" s="65">
        <f t="shared" si="4"/>
        <v>25.640597811837058</v>
      </c>
      <c r="F97" s="65">
        <f t="shared" si="4"/>
        <v>26.297837701497329</v>
      </c>
      <c r="G97" s="65">
        <f t="shared" si="4"/>
        <v>28.157182049429281</v>
      </c>
      <c r="H97" s="65">
        <f t="shared" si="4"/>
        <v>27.985196167627009</v>
      </c>
      <c r="I97" s="65">
        <f t="shared" si="4"/>
        <v>29.286206464545227</v>
      </c>
      <c r="J97" s="65">
        <f t="shared" si="4"/>
        <v>30.797727711714565</v>
      </c>
      <c r="K97" s="65">
        <f t="shared" si="4"/>
        <v>32.760806483420509</v>
      </c>
      <c r="L97" s="65">
        <f t="shared" si="4"/>
        <v>31.026817325477101</v>
      </c>
      <c r="M97" s="65">
        <f t="shared" si="4"/>
        <v>29.339853300733495</v>
      </c>
      <c r="N97" s="65">
        <f t="shared" si="4"/>
        <v>30.202213186125743</v>
      </c>
      <c r="O97" s="65">
        <f t="shared" si="4"/>
        <v>31.583288600269704</v>
      </c>
      <c r="P97" s="65">
        <f t="shared" si="4"/>
        <v>31.069421356764032</v>
      </c>
      <c r="Q97" s="65">
        <f t="shared" si="4"/>
        <v>31.724391403986683</v>
      </c>
      <c r="R97" s="65">
        <f t="shared" si="4"/>
        <v>32.682835432497136</v>
      </c>
      <c r="S97" s="65">
        <f t="shared" si="4"/>
        <v>35.969467190695404</v>
      </c>
      <c r="T97" s="65">
        <f t="shared" si="4"/>
        <v>35.542977972447673</v>
      </c>
      <c r="U97" s="65">
        <f t="shared" si="4"/>
        <v>37.039464268227462</v>
      </c>
      <c r="V97" s="65">
        <f t="shared" si="4"/>
        <v>38.888789228014915</v>
      </c>
      <c r="W97" s="65">
        <f t="shared" si="4"/>
        <v>43.077782364797592</v>
      </c>
      <c r="X97" s="65">
        <f t="shared" si="4"/>
        <v>44.790402694945264</v>
      </c>
      <c r="Y97" s="65">
        <f t="shared" si="4"/>
        <v>48.536841929505272</v>
      </c>
      <c r="Z97" s="65">
        <f t="shared" si="4"/>
        <v>47.940580479191681</v>
      </c>
      <c r="AA97" s="65">
        <f t="shared" si="4"/>
        <v>48.305049521411767</v>
      </c>
      <c r="AB97" s="65">
        <f t="shared" si="4"/>
        <v>50.326764939494467</v>
      </c>
      <c r="AC97" s="65">
        <f t="shared" si="4"/>
        <v>53.585979602605462</v>
      </c>
    </row>
    <row r="98" spans="2:29" ht="11.45" customHeight="1" x14ac:dyDescent="0.25">
      <c r="B98" s="22" t="s">
        <v>47</v>
      </c>
      <c r="C98" s="65">
        <f t="shared" ref="C98:AC98" si="5">C17/C62*1000</f>
        <v>26.234066859066861</v>
      </c>
      <c r="D98" s="65">
        <f t="shared" si="5"/>
        <v>26.845945983018535</v>
      </c>
      <c r="E98" s="65">
        <f t="shared" si="5"/>
        <v>27.639955219629169</v>
      </c>
      <c r="F98" s="65">
        <f t="shared" si="5"/>
        <v>30.075696925910741</v>
      </c>
      <c r="G98" s="65">
        <f t="shared" si="5"/>
        <v>34.917936895709325</v>
      </c>
      <c r="H98" s="65">
        <f t="shared" si="5"/>
        <v>37.440931080417862</v>
      </c>
      <c r="I98" s="65">
        <f t="shared" si="5"/>
        <v>39.780274835385057</v>
      </c>
      <c r="J98" s="65">
        <f t="shared" si="5"/>
        <v>40.320551208122779</v>
      </c>
      <c r="K98" s="65">
        <f t="shared" si="5"/>
        <v>44.397535522514083</v>
      </c>
      <c r="L98" s="65">
        <f t="shared" si="5"/>
        <v>49.273018911856774</v>
      </c>
      <c r="M98" s="65">
        <f t="shared" si="5"/>
        <v>51.040337491211169</v>
      </c>
      <c r="N98" s="65">
        <f t="shared" si="5"/>
        <v>53.290599398527434</v>
      </c>
      <c r="O98" s="65">
        <f t="shared" si="5"/>
        <v>55.983995866482068</v>
      </c>
      <c r="P98" s="65">
        <f t="shared" si="5"/>
        <v>57.796995659203901</v>
      </c>
      <c r="Q98" s="65">
        <f t="shared" si="5"/>
        <v>63.035373040584794</v>
      </c>
      <c r="R98" s="65">
        <f t="shared" si="5"/>
        <v>64.070218357046372</v>
      </c>
      <c r="S98" s="65">
        <f t="shared" si="5"/>
        <v>69.198017912490712</v>
      </c>
      <c r="T98" s="65">
        <f t="shared" si="5"/>
        <v>73.814061161062583</v>
      </c>
      <c r="U98" s="65">
        <f t="shared" si="5"/>
        <v>74.921707755537625</v>
      </c>
      <c r="V98" s="65">
        <f t="shared" si="5"/>
        <v>76.161505829755896</v>
      </c>
      <c r="W98" s="65">
        <f t="shared" si="5"/>
        <v>79.732191543151743</v>
      </c>
      <c r="X98" s="65">
        <f t="shared" si="5"/>
        <v>81.59169888894327</v>
      </c>
      <c r="Y98" s="65">
        <f t="shared" si="5"/>
        <v>79.472891219837607</v>
      </c>
      <c r="Z98" s="65">
        <f t="shared" si="5"/>
        <v>79.80501547849714</v>
      </c>
      <c r="AA98" s="65">
        <f t="shared" si="5"/>
        <v>85.141396210827168</v>
      </c>
      <c r="AB98" s="65">
        <f t="shared" si="5"/>
        <v>91.556149762915041</v>
      </c>
      <c r="AC98" s="65">
        <f t="shared" si="5"/>
        <v>98.785114236800339</v>
      </c>
    </row>
    <row r="99" spans="2:29" ht="11.45" customHeight="1" x14ac:dyDescent="0.25">
      <c r="B99" s="22" t="s">
        <v>48</v>
      </c>
      <c r="C99" s="65">
        <f t="shared" ref="C99:AC99" si="6">C18/C63*1000</f>
        <v>43.537373680157422</v>
      </c>
      <c r="D99" s="65">
        <f t="shared" si="6"/>
        <v>43.361446476947805</v>
      </c>
      <c r="E99" s="65">
        <f t="shared" si="6"/>
        <v>45.804605379304419</v>
      </c>
      <c r="F99" s="65">
        <f t="shared" si="6"/>
        <v>47.429001554349135</v>
      </c>
      <c r="G99" s="65">
        <f t="shared" si="6"/>
        <v>44.446693238908274</v>
      </c>
      <c r="H99" s="65">
        <f t="shared" si="6"/>
        <v>47.348560067564499</v>
      </c>
      <c r="I99" s="65">
        <f t="shared" si="6"/>
        <v>46.138815442968841</v>
      </c>
      <c r="J99" s="65">
        <f t="shared" si="6"/>
        <v>48.956774213405595</v>
      </c>
      <c r="K99" s="65">
        <f t="shared" si="6"/>
        <v>53.830980354316601</v>
      </c>
      <c r="L99" s="65">
        <f t="shared" si="6"/>
        <v>55.405012847047381</v>
      </c>
      <c r="M99" s="65">
        <f t="shared" si="6"/>
        <v>56.118973109197157</v>
      </c>
      <c r="N99" s="65">
        <f t="shared" si="6"/>
        <v>56.80671289484647</v>
      </c>
      <c r="O99" s="65">
        <f t="shared" si="6"/>
        <v>62.707358752414983</v>
      </c>
      <c r="P99" s="65">
        <f t="shared" si="6"/>
        <v>65.020431072430441</v>
      </c>
      <c r="Q99" s="65">
        <f t="shared" si="6"/>
        <v>67.443493191679138</v>
      </c>
      <c r="R99" s="65">
        <f t="shared" si="6"/>
        <v>69.563493780036879</v>
      </c>
      <c r="S99" s="65">
        <f t="shared" si="6"/>
        <v>70.493917642655205</v>
      </c>
      <c r="T99" s="65">
        <f t="shared" si="6"/>
        <v>69.728886535638537</v>
      </c>
      <c r="U99" s="65">
        <f t="shared" si="6"/>
        <v>72.069276229538517</v>
      </c>
      <c r="V99" s="65">
        <f t="shared" si="6"/>
        <v>76.165531033928289</v>
      </c>
      <c r="W99" s="65">
        <f t="shared" si="6"/>
        <v>76.509933336963371</v>
      </c>
      <c r="X99" s="65">
        <f t="shared" si="6"/>
        <v>76.583133700529615</v>
      </c>
      <c r="Y99" s="65">
        <f t="shared" si="6"/>
        <v>78.069143179071446</v>
      </c>
      <c r="Z99" s="65">
        <f t="shared" si="6"/>
        <v>75.861307055747773</v>
      </c>
      <c r="AA99" s="65">
        <f t="shared" si="6"/>
        <v>79.569884511913997</v>
      </c>
      <c r="AB99" s="65">
        <f t="shared" si="6"/>
        <v>81.407981468162802</v>
      </c>
      <c r="AC99" s="65">
        <f t="shared" si="6"/>
        <v>82.948718511077871</v>
      </c>
    </row>
    <row r="100" spans="2:29" ht="11.45" customHeight="1" x14ac:dyDescent="0.25">
      <c r="B100" s="22" t="s">
        <v>49</v>
      </c>
      <c r="C100" s="65">
        <f t="shared" ref="C100:AC100" si="7">C19/C64*1000</f>
        <v>20.477925417916843</v>
      </c>
      <c r="D100" s="65">
        <f t="shared" si="7"/>
        <v>15.839817802239514</v>
      </c>
      <c r="E100" s="65">
        <f t="shared" si="7"/>
        <v>17.348989321880296</v>
      </c>
      <c r="F100" s="65">
        <f t="shared" si="7"/>
        <v>19.470032057785176</v>
      </c>
      <c r="G100" s="65">
        <f t="shared" si="7"/>
        <v>25.013532798582748</v>
      </c>
      <c r="H100" s="65">
        <f t="shared" si="7"/>
        <v>21.511740358206648</v>
      </c>
      <c r="I100" s="65">
        <f t="shared" si="7"/>
        <v>20.734925451906587</v>
      </c>
      <c r="J100" s="65">
        <f t="shared" si="7"/>
        <v>23.184642187962261</v>
      </c>
      <c r="K100" s="65">
        <f t="shared" si="7"/>
        <v>28.538143820383379</v>
      </c>
      <c r="L100" s="65">
        <f t="shared" si="7"/>
        <v>27.491130889400637</v>
      </c>
      <c r="M100" s="65">
        <f t="shared" si="7"/>
        <v>29.82961895258159</v>
      </c>
      <c r="N100" s="65">
        <f t="shared" si="7"/>
        <v>31.701989969260637</v>
      </c>
      <c r="O100" s="65">
        <f t="shared" si="7"/>
        <v>26.042823645563374</v>
      </c>
      <c r="P100" s="65">
        <f t="shared" si="7"/>
        <v>26.694325253615979</v>
      </c>
      <c r="Q100" s="65">
        <f t="shared" si="7"/>
        <v>26.945717928546237</v>
      </c>
      <c r="R100" s="65">
        <f t="shared" si="7"/>
        <v>25.429127157792369</v>
      </c>
      <c r="S100" s="65">
        <f t="shared" si="7"/>
        <v>20.86275103632337</v>
      </c>
      <c r="T100" s="65">
        <f t="shared" si="7"/>
        <v>22.771659682292174</v>
      </c>
      <c r="U100" s="65">
        <f t="shared" si="7"/>
        <v>21.929335428600396</v>
      </c>
      <c r="V100" s="65">
        <f t="shared" si="7"/>
        <v>29.284673257966677</v>
      </c>
      <c r="W100" s="65">
        <f t="shared" si="7"/>
        <v>29.436437943643796</v>
      </c>
      <c r="X100" s="65">
        <f t="shared" si="7"/>
        <v>33.621167856218335</v>
      </c>
      <c r="Y100" s="65">
        <f t="shared" si="7"/>
        <v>29.113859449160472</v>
      </c>
      <c r="Z100" s="65">
        <f t="shared" si="7"/>
        <v>30.753916599029083</v>
      </c>
      <c r="AA100" s="65">
        <f t="shared" si="7"/>
        <v>34.816373489963368</v>
      </c>
      <c r="AB100" s="65">
        <f t="shared" si="7"/>
        <v>32.105946800700288</v>
      </c>
      <c r="AC100" s="65">
        <f t="shared" si="7"/>
        <v>33.664859182205497</v>
      </c>
    </row>
    <row r="101" spans="2:29" ht="11.45" customHeight="1" x14ac:dyDescent="0.25">
      <c r="B101" s="22" t="s">
        <v>50</v>
      </c>
      <c r="C101" s="65">
        <f t="shared" ref="C101:AC101" si="8">C20/C65*1000</f>
        <v>45.931614182316913</v>
      </c>
      <c r="D101" s="65">
        <f t="shared" si="8"/>
        <v>46.171009749962813</v>
      </c>
      <c r="E101" s="65">
        <f t="shared" si="8"/>
        <v>47.139949210643223</v>
      </c>
      <c r="F101" s="65">
        <f t="shared" si="8"/>
        <v>51.316208642962557</v>
      </c>
      <c r="G101" s="65">
        <f t="shared" si="8"/>
        <v>48.555413592713187</v>
      </c>
      <c r="H101" s="65">
        <f t="shared" si="8"/>
        <v>59.212486647551593</v>
      </c>
      <c r="I101" s="65">
        <f t="shared" si="8"/>
        <v>60.442485823518851</v>
      </c>
      <c r="J101" s="65">
        <f t="shared" si="8"/>
        <v>67.530873618477102</v>
      </c>
      <c r="K101" s="65">
        <f t="shared" si="8"/>
        <v>81.746584935281518</v>
      </c>
      <c r="L101" s="65">
        <f t="shared" si="8"/>
        <v>88.945958720655426</v>
      </c>
      <c r="M101" s="65">
        <f t="shared" si="8"/>
        <v>93.660908205806734</v>
      </c>
      <c r="N101" s="65">
        <f t="shared" si="8"/>
        <v>99.231201377608969</v>
      </c>
      <c r="O101" s="65">
        <f t="shared" si="8"/>
        <v>100.81860230122879</v>
      </c>
      <c r="P101" s="65">
        <f t="shared" si="8"/>
        <v>97.648166109029148</v>
      </c>
      <c r="Q101" s="65">
        <f t="shared" si="8"/>
        <v>105.25529293030672</v>
      </c>
      <c r="R101" s="65">
        <f t="shared" si="8"/>
        <v>115.53350225225226</v>
      </c>
      <c r="S101" s="65">
        <f t="shared" si="8"/>
        <v>129.27110387917099</v>
      </c>
      <c r="T101" s="65">
        <f t="shared" si="8"/>
        <v>134.65917006667331</v>
      </c>
      <c r="U101" s="65">
        <f t="shared" si="8"/>
        <v>157.9098064028623</v>
      </c>
      <c r="V101" s="65">
        <f t="shared" si="8"/>
        <v>187.95401997993281</v>
      </c>
      <c r="W101" s="65">
        <f t="shared" si="8"/>
        <v>214.87077650421469</v>
      </c>
      <c r="X101" s="65">
        <f t="shared" si="8"/>
        <v>244.61383163901982</v>
      </c>
      <c r="Y101" s="65">
        <f t="shared" si="8"/>
        <v>267.5180427962465</v>
      </c>
      <c r="Z101" s="65">
        <f t="shared" si="8"/>
        <v>263.20104467194795</v>
      </c>
      <c r="AA101" s="65">
        <f t="shared" si="8"/>
        <v>289.63235456226158</v>
      </c>
      <c r="AB101" s="65">
        <f t="shared" si="8"/>
        <v>298.66297649811156</v>
      </c>
      <c r="AC101" s="65">
        <f t="shared" si="8"/>
        <v>349.16185888698965</v>
      </c>
    </row>
    <row r="102" spans="2:29" ht="11.45" customHeight="1" x14ac:dyDescent="0.25">
      <c r="B102" s="22" t="s">
        <v>51</v>
      </c>
      <c r="C102" s="65">
        <f t="shared" ref="C102:AC102" si="9">C21/C66*1000</f>
        <v>21.865408401667509</v>
      </c>
      <c r="D102" s="65">
        <f t="shared" si="9"/>
        <v>24.492819914831113</v>
      </c>
      <c r="E102" s="65">
        <f t="shared" si="9"/>
        <v>24.87024374168795</v>
      </c>
      <c r="F102" s="65">
        <f t="shared" si="9"/>
        <v>25.394920911029491</v>
      </c>
      <c r="G102" s="65">
        <f t="shared" si="9"/>
        <v>26.492023157729285</v>
      </c>
      <c r="H102" s="65">
        <f t="shared" si="9"/>
        <v>28.647743663713168</v>
      </c>
      <c r="I102" s="65">
        <f t="shared" si="9"/>
        <v>28.817121644829985</v>
      </c>
      <c r="J102" s="65">
        <f t="shared" si="9"/>
        <v>33.577697961513763</v>
      </c>
      <c r="K102" s="65">
        <f t="shared" si="9"/>
        <v>34.355588582752176</v>
      </c>
      <c r="L102" s="65">
        <f t="shared" si="9"/>
        <v>35.099306594409477</v>
      </c>
      <c r="M102" s="65">
        <f t="shared" si="9"/>
        <v>35.820153049364464</v>
      </c>
      <c r="N102" s="65">
        <f t="shared" si="9"/>
        <v>35.764524049419428</v>
      </c>
      <c r="O102" s="65">
        <f t="shared" si="9"/>
        <v>34.375182257286312</v>
      </c>
      <c r="P102" s="65">
        <f t="shared" si="9"/>
        <v>31.740249622302827</v>
      </c>
      <c r="Q102" s="65">
        <f t="shared" si="9"/>
        <v>31.661480126245742</v>
      </c>
      <c r="R102" s="65">
        <f t="shared" si="9"/>
        <v>26.29488786592367</v>
      </c>
      <c r="S102" s="65">
        <f t="shared" si="9"/>
        <v>28.264077887825817</v>
      </c>
      <c r="T102" s="65">
        <f t="shared" si="9"/>
        <v>28.094024044484495</v>
      </c>
      <c r="U102" s="65">
        <f t="shared" si="9"/>
        <v>28.709750805954911</v>
      </c>
      <c r="V102" s="65">
        <f t="shared" si="9"/>
        <v>24.761279392083246</v>
      </c>
      <c r="W102" s="65">
        <f t="shared" si="9"/>
        <v>25.358760218784923</v>
      </c>
      <c r="X102" s="65">
        <f t="shared" si="9"/>
        <v>29.288735340139741</v>
      </c>
      <c r="Y102" s="65">
        <f t="shared" si="9"/>
        <v>28.143598576706026</v>
      </c>
      <c r="Z102" s="65">
        <f t="shared" si="9"/>
        <v>30.99291585503271</v>
      </c>
      <c r="AA102" s="65">
        <f t="shared" si="9"/>
        <v>28.053702648159845</v>
      </c>
      <c r="AB102" s="65">
        <f t="shared" si="9"/>
        <v>31.726077514132491</v>
      </c>
      <c r="AC102" s="65">
        <f t="shared" si="9"/>
        <v>31.927580182745281</v>
      </c>
    </row>
    <row r="103" spans="2:29" ht="11.45" customHeight="1" x14ac:dyDescent="0.25">
      <c r="B103" s="22" t="s">
        <v>52</v>
      </c>
      <c r="C103" s="65">
        <f t="shared" ref="C103:AC103" si="10">C22/C67*1000</f>
        <v>30.770566877215014</v>
      </c>
      <c r="D103" s="65">
        <f t="shared" si="10"/>
        <v>32.604095633996032</v>
      </c>
      <c r="E103" s="65">
        <f t="shared" si="10"/>
        <v>33.878900166809267</v>
      </c>
      <c r="F103" s="65">
        <f t="shared" si="10"/>
        <v>34.407400104080644</v>
      </c>
      <c r="G103" s="65">
        <f t="shared" si="10"/>
        <v>35.809886913802394</v>
      </c>
      <c r="H103" s="65">
        <f t="shared" si="10"/>
        <v>35.862690140601885</v>
      </c>
      <c r="I103" s="65">
        <f t="shared" si="10"/>
        <v>36.391523556405197</v>
      </c>
      <c r="J103" s="65">
        <f t="shared" si="10"/>
        <v>35.698519985091473</v>
      </c>
      <c r="K103" s="65">
        <f t="shared" si="10"/>
        <v>37.64690437501423</v>
      </c>
      <c r="L103" s="65">
        <f t="shared" si="10"/>
        <v>37.272941424516404</v>
      </c>
      <c r="M103" s="65">
        <f t="shared" si="10"/>
        <v>37.183734061104239</v>
      </c>
      <c r="N103" s="65">
        <f t="shared" si="10"/>
        <v>39.030148712118908</v>
      </c>
      <c r="O103" s="65">
        <f t="shared" si="10"/>
        <v>37.66549101404221</v>
      </c>
      <c r="P103" s="65">
        <f t="shared" si="10"/>
        <v>40.083153015578375</v>
      </c>
      <c r="Q103" s="65">
        <f t="shared" si="10"/>
        <v>42.13298767202626</v>
      </c>
      <c r="R103" s="65">
        <f t="shared" si="10"/>
        <v>44.980178483154809</v>
      </c>
      <c r="S103" s="65">
        <f t="shared" si="10"/>
        <v>44.916608247302456</v>
      </c>
      <c r="T103" s="65">
        <f t="shared" si="10"/>
        <v>45.018634159717813</v>
      </c>
      <c r="U103" s="65">
        <f t="shared" si="10"/>
        <v>45.698542356993116</v>
      </c>
      <c r="V103" s="65">
        <f t="shared" si="10"/>
        <v>45.806015743012267</v>
      </c>
      <c r="W103" s="65">
        <f t="shared" si="10"/>
        <v>46.665979073768476</v>
      </c>
      <c r="X103" s="65">
        <f t="shared" si="10"/>
        <v>44.753731227795569</v>
      </c>
      <c r="Y103" s="65">
        <f t="shared" si="10"/>
        <v>44.939539133124526</v>
      </c>
      <c r="Z103" s="65">
        <f t="shared" si="10"/>
        <v>46.452387549644406</v>
      </c>
      <c r="AA103" s="65">
        <f t="shared" si="10"/>
        <v>47.898351245692908</v>
      </c>
      <c r="AB103" s="65">
        <f t="shared" si="10"/>
        <v>44.404197151727324</v>
      </c>
      <c r="AC103" s="65">
        <f t="shared" si="10"/>
        <v>44.907052624094426</v>
      </c>
    </row>
    <row r="104" spans="2:29" ht="11.45" customHeight="1" x14ac:dyDescent="0.25">
      <c r="B104" s="22" t="s">
        <v>53</v>
      </c>
      <c r="C104" s="65">
        <f t="shared" ref="C104:AC104" si="11">C23/C68*1000</f>
        <v>41.211843719522982</v>
      </c>
      <c r="D104" s="65">
        <f t="shared" si="11"/>
        <v>40.724354016384382</v>
      </c>
      <c r="E104" s="65">
        <f t="shared" si="11"/>
        <v>42.169929180352767</v>
      </c>
      <c r="F104" s="65">
        <f t="shared" si="11"/>
        <v>46.797738258321608</v>
      </c>
      <c r="G104" s="65">
        <f t="shared" si="11"/>
        <v>49.603972939013978</v>
      </c>
      <c r="H104" s="65">
        <f t="shared" si="11"/>
        <v>52.233685027722395</v>
      </c>
      <c r="I104" s="65">
        <f t="shared" si="11"/>
        <v>53.640424631138302</v>
      </c>
      <c r="J104" s="65">
        <f t="shared" si="11"/>
        <v>57.618797287469043</v>
      </c>
      <c r="K104" s="65">
        <f t="shared" si="11"/>
        <v>58.210657197584943</v>
      </c>
      <c r="L104" s="65">
        <f t="shared" si="11"/>
        <v>58.103105556875278</v>
      </c>
      <c r="M104" s="65">
        <f t="shared" si="11"/>
        <v>56.287400788245328</v>
      </c>
      <c r="N104" s="65">
        <f t="shared" si="11"/>
        <v>57.222345998503258</v>
      </c>
      <c r="O104" s="65">
        <f t="shared" si="11"/>
        <v>60.02322677269845</v>
      </c>
      <c r="P104" s="65">
        <f t="shared" si="11"/>
        <v>61.295315603646138</v>
      </c>
      <c r="Q104" s="65">
        <f t="shared" si="11"/>
        <v>61.202124318896288</v>
      </c>
      <c r="R104" s="65">
        <f t="shared" si="11"/>
        <v>63.29115942209819</v>
      </c>
      <c r="S104" s="65">
        <f t="shared" si="11"/>
        <v>63.882162324592329</v>
      </c>
      <c r="T104" s="65">
        <f t="shared" si="11"/>
        <v>63.367761217024935</v>
      </c>
      <c r="U104" s="65">
        <f t="shared" si="11"/>
        <v>67.234174487692727</v>
      </c>
      <c r="V104" s="65">
        <f t="shared" si="11"/>
        <v>67.08161502494778</v>
      </c>
      <c r="W104" s="65">
        <f t="shared" si="11"/>
        <v>70.416786464266352</v>
      </c>
      <c r="X104" s="65">
        <f t="shared" si="11"/>
        <v>70.390796074660244</v>
      </c>
      <c r="Y104" s="65">
        <f t="shared" si="11"/>
        <v>70.809112658078519</v>
      </c>
      <c r="Z104" s="65">
        <f t="shared" si="11"/>
        <v>71.392004061001373</v>
      </c>
      <c r="AA104" s="65">
        <f t="shared" si="11"/>
        <v>72.295625801651795</v>
      </c>
      <c r="AB104" s="65">
        <f t="shared" si="11"/>
        <v>73.946797366999704</v>
      </c>
      <c r="AC104" s="65">
        <f t="shared" si="11"/>
        <v>76.224584538445299</v>
      </c>
    </row>
    <row r="105" spans="2:29" ht="11.45" customHeight="1" x14ac:dyDescent="0.25">
      <c r="B105" s="22" t="s">
        <v>54</v>
      </c>
      <c r="C105" s="65">
        <f t="shared" ref="C105:AC105" si="12">C24/C69*1000</f>
        <v>16.208642065879246</v>
      </c>
      <c r="D105" s="65">
        <f t="shared" si="12"/>
        <v>17.509514385751256</v>
      </c>
      <c r="E105" s="65">
        <f t="shared" si="12"/>
        <v>18.56457047440141</v>
      </c>
      <c r="F105" s="65">
        <f t="shared" si="12"/>
        <v>19.50861752841951</v>
      </c>
      <c r="G105" s="65">
        <f t="shared" si="12"/>
        <v>19.932106130333501</v>
      </c>
      <c r="H105" s="65">
        <f t="shared" si="12"/>
        <v>22.393592936382159</v>
      </c>
      <c r="I105" s="65">
        <f t="shared" si="12"/>
        <v>23.603910740448551</v>
      </c>
      <c r="J105" s="65">
        <f t="shared" si="12"/>
        <v>23.888248457313356</v>
      </c>
      <c r="K105" s="65">
        <f t="shared" si="12"/>
        <v>24.815847627065136</v>
      </c>
      <c r="L105" s="65">
        <f t="shared" si="12"/>
        <v>24.694796574433195</v>
      </c>
      <c r="M105" s="65">
        <f t="shared" si="12"/>
        <v>22.346558155306884</v>
      </c>
      <c r="N105" s="65">
        <f t="shared" si="12"/>
        <v>21.687578346923047</v>
      </c>
      <c r="O105" s="65">
        <f t="shared" si="12"/>
        <v>23.239836896083034</v>
      </c>
      <c r="P105" s="65">
        <f t="shared" si="12"/>
        <v>24.952319982928554</v>
      </c>
      <c r="Q105" s="65">
        <f t="shared" si="12"/>
        <v>23.504436478275238</v>
      </c>
      <c r="R105" s="65">
        <f t="shared" si="12"/>
        <v>21.762423572655528</v>
      </c>
      <c r="S105" s="65">
        <f t="shared" si="12"/>
        <v>20.758631757531294</v>
      </c>
      <c r="T105" s="65">
        <f t="shared" si="12"/>
        <v>18.076811734053845</v>
      </c>
      <c r="U105" s="65">
        <f t="shared" si="12"/>
        <v>21.865148764105019</v>
      </c>
      <c r="V105" s="65">
        <f t="shared" si="12"/>
        <v>19.469341167224893</v>
      </c>
      <c r="W105" s="65">
        <f t="shared" si="12"/>
        <v>19.560614318005165</v>
      </c>
      <c r="X105" s="65">
        <f t="shared" si="12"/>
        <v>23.051503258293842</v>
      </c>
      <c r="Y105" s="65">
        <f t="shared" si="12"/>
        <v>27.622239747634069</v>
      </c>
      <c r="Z105" s="65">
        <f t="shared" si="12"/>
        <v>29.210333336427521</v>
      </c>
      <c r="AA105" s="65">
        <f t="shared" si="12"/>
        <v>26.726419876256145</v>
      </c>
      <c r="AB105" s="65">
        <f t="shared" si="12"/>
        <v>22.974765816593187</v>
      </c>
      <c r="AC105" s="65">
        <f t="shared" si="12"/>
        <v>23.173636844891476</v>
      </c>
    </row>
    <row r="106" spans="2:29" ht="11.45" customHeight="1" x14ac:dyDescent="0.25">
      <c r="B106" s="22" t="s">
        <v>55</v>
      </c>
      <c r="C106" s="65">
        <f t="shared" ref="C106:AC106" si="13">C25/C70*1000</f>
        <v>37.240866014487949</v>
      </c>
      <c r="D106" s="65">
        <f t="shared" si="13"/>
        <v>38.306827950684379</v>
      </c>
      <c r="E106" s="65">
        <f t="shared" si="13"/>
        <v>41.455222378011506</v>
      </c>
      <c r="F106" s="65">
        <f t="shared" si="13"/>
        <v>43.523048347166203</v>
      </c>
      <c r="G106" s="65">
        <f t="shared" si="13"/>
        <v>43.839172919912329</v>
      </c>
      <c r="H106" s="65">
        <f t="shared" si="13"/>
        <v>45.345571757260181</v>
      </c>
      <c r="I106" s="65">
        <f t="shared" si="13"/>
        <v>46.174982640611056</v>
      </c>
      <c r="J106" s="65">
        <f t="shared" si="13"/>
        <v>45.637377695926538</v>
      </c>
      <c r="K106" s="65">
        <f t="shared" si="13"/>
        <v>48.116907504663857</v>
      </c>
      <c r="L106" s="65">
        <f t="shared" si="13"/>
        <v>50.052921243769198</v>
      </c>
      <c r="M106" s="65">
        <f t="shared" si="13"/>
        <v>49.980126359175557</v>
      </c>
      <c r="N106" s="65">
        <f t="shared" si="13"/>
        <v>51.847355103155181</v>
      </c>
      <c r="O106" s="65">
        <f t="shared" si="13"/>
        <v>52.411507046095601</v>
      </c>
      <c r="P106" s="65">
        <f t="shared" si="13"/>
        <v>50.575283154845529</v>
      </c>
      <c r="Q106" s="65">
        <f t="shared" si="13"/>
        <v>50.257611285343245</v>
      </c>
      <c r="R106" s="65">
        <f t="shared" si="13"/>
        <v>51.342691663565319</v>
      </c>
      <c r="S106" s="65">
        <f t="shared" si="13"/>
        <v>50.991697086480798</v>
      </c>
      <c r="T106" s="65">
        <f t="shared" si="13"/>
        <v>52.005248306522084</v>
      </c>
      <c r="U106" s="65">
        <f t="shared" si="13"/>
        <v>51.70373318343502</v>
      </c>
      <c r="V106" s="65">
        <f t="shared" si="13"/>
        <v>50.294256684385644</v>
      </c>
      <c r="W106" s="65">
        <f t="shared" si="13"/>
        <v>50.818671087191298</v>
      </c>
      <c r="X106" s="65">
        <f t="shared" si="13"/>
        <v>53.116733415798244</v>
      </c>
      <c r="Y106" s="65">
        <f t="shared" si="13"/>
        <v>54.514329631960933</v>
      </c>
      <c r="Z106" s="65">
        <f t="shared" si="13"/>
        <v>54.057034648736803</v>
      </c>
      <c r="AA106" s="65">
        <f t="shared" si="13"/>
        <v>54.28858429475607</v>
      </c>
      <c r="AB106" s="65">
        <f t="shared" si="13"/>
        <v>54.842416387431236</v>
      </c>
      <c r="AC106" s="65">
        <f t="shared" si="13"/>
        <v>55.809146122251597</v>
      </c>
    </row>
    <row r="107" spans="2:29" ht="11.45" customHeight="1" x14ac:dyDescent="0.25">
      <c r="B107" s="22" t="s">
        <v>56</v>
      </c>
      <c r="C107" s="65">
        <f t="shared" ref="C107:AC107" si="14">C26/C71*1000</f>
        <v>23.225695044033849</v>
      </c>
      <c r="D107" s="65">
        <f t="shared" si="14"/>
        <v>25.204918032786885</v>
      </c>
      <c r="E107" s="65">
        <f t="shared" si="14"/>
        <v>27.026182102383743</v>
      </c>
      <c r="F107" s="65">
        <f t="shared" si="14"/>
        <v>29.660418790683082</v>
      </c>
      <c r="G107" s="65">
        <f t="shared" si="14"/>
        <v>29.076128247986627</v>
      </c>
      <c r="H107" s="65">
        <f t="shared" si="14"/>
        <v>34.084031247800688</v>
      </c>
      <c r="I107" s="65">
        <f t="shared" si="14"/>
        <v>37.118562710004795</v>
      </c>
      <c r="J107" s="65">
        <f t="shared" si="14"/>
        <v>33.42975478272303</v>
      </c>
      <c r="K107" s="65">
        <f t="shared" si="14"/>
        <v>33.90534682080925</v>
      </c>
      <c r="L107" s="65">
        <f t="shared" si="14"/>
        <v>34.868578255675033</v>
      </c>
      <c r="M107" s="65">
        <f t="shared" si="14"/>
        <v>33.007859014050965</v>
      </c>
      <c r="N107" s="65">
        <f t="shared" si="14"/>
        <v>33.639705882352942</v>
      </c>
      <c r="O107" s="65">
        <f t="shared" si="14"/>
        <v>33.055925432756325</v>
      </c>
      <c r="P107" s="65">
        <f t="shared" si="14"/>
        <v>32.683148106146518</v>
      </c>
      <c r="Q107" s="65">
        <f t="shared" si="14"/>
        <v>38.386829326068934</v>
      </c>
      <c r="R107" s="65">
        <f t="shared" si="14"/>
        <v>40.323632268389545</v>
      </c>
      <c r="S107" s="65">
        <f t="shared" si="14"/>
        <v>40.197542207419318</v>
      </c>
      <c r="T107" s="65">
        <f t="shared" si="14"/>
        <v>49.345117665850282</v>
      </c>
      <c r="U107" s="65">
        <f t="shared" si="14"/>
        <v>56.234020153406526</v>
      </c>
      <c r="V107" s="65">
        <f t="shared" si="14"/>
        <v>57.669764117226592</v>
      </c>
      <c r="W107" s="65">
        <f t="shared" si="14"/>
        <v>51.990257733832564</v>
      </c>
      <c r="X107" s="65">
        <f t="shared" si="14"/>
        <v>54.336838800816203</v>
      </c>
      <c r="Y107" s="65">
        <f t="shared" si="14"/>
        <v>56.432329029172649</v>
      </c>
      <c r="Z107" s="65">
        <f t="shared" si="14"/>
        <v>72.580769329467017</v>
      </c>
      <c r="AA107" s="65">
        <f t="shared" si="14"/>
        <v>66.369800174539591</v>
      </c>
      <c r="AB107" s="65">
        <f t="shared" si="14"/>
        <v>71.820356676816004</v>
      </c>
      <c r="AC107" s="65">
        <f t="shared" si="14"/>
        <v>75.007357578305644</v>
      </c>
    </row>
    <row r="108" spans="2:29" ht="11.45" customHeight="1" x14ac:dyDescent="0.25">
      <c r="B108" s="22" t="s">
        <v>57</v>
      </c>
      <c r="C108" s="65">
        <f t="shared" ref="C108:AC108" si="15">C27/C72*1000</f>
        <v>11.700616673558548</v>
      </c>
      <c r="D108" s="65">
        <f t="shared" si="15"/>
        <v>19.374465253351079</v>
      </c>
      <c r="E108" s="65">
        <f t="shared" si="15"/>
        <v>23.231345991050912</v>
      </c>
      <c r="F108" s="65">
        <f t="shared" si="15"/>
        <v>21.751584705512744</v>
      </c>
      <c r="G108" s="65">
        <f t="shared" si="15"/>
        <v>22.724856676411406</v>
      </c>
      <c r="H108" s="65">
        <f t="shared" si="15"/>
        <v>21.306071115515074</v>
      </c>
      <c r="I108" s="65">
        <f t="shared" si="15"/>
        <v>27.497697702425089</v>
      </c>
      <c r="J108" s="65">
        <f t="shared" si="15"/>
        <v>31.70880137941527</v>
      </c>
      <c r="K108" s="65">
        <f t="shared" si="15"/>
        <v>28.374686745083874</v>
      </c>
      <c r="L108" s="65">
        <f t="shared" si="15"/>
        <v>31.964418087472197</v>
      </c>
      <c r="M108" s="65">
        <f t="shared" si="15"/>
        <v>28.984750652562166</v>
      </c>
      <c r="N108" s="65">
        <f t="shared" si="15"/>
        <v>29.092130002686005</v>
      </c>
      <c r="O108" s="65">
        <f t="shared" si="15"/>
        <v>27.26621282694375</v>
      </c>
      <c r="P108" s="65">
        <f t="shared" si="15"/>
        <v>28.801213206046143</v>
      </c>
      <c r="Q108" s="65">
        <f t="shared" si="15"/>
        <v>27.876314550306073</v>
      </c>
      <c r="R108" s="65">
        <f t="shared" si="15"/>
        <v>25.434086920615258</v>
      </c>
      <c r="S108" s="65">
        <f t="shared" si="15"/>
        <v>23.24765926197907</v>
      </c>
      <c r="T108" s="65">
        <f t="shared" si="15"/>
        <v>22.760092173764615</v>
      </c>
      <c r="U108" s="65">
        <f t="shared" si="15"/>
        <v>23.527023515655451</v>
      </c>
      <c r="V108" s="65">
        <f t="shared" si="15"/>
        <v>23.576789581417426</v>
      </c>
      <c r="W108" s="65">
        <f t="shared" si="15"/>
        <v>25.815416803285089</v>
      </c>
      <c r="X108" s="65">
        <f t="shared" si="15"/>
        <v>28.513740118407995</v>
      </c>
      <c r="Y108" s="65">
        <f t="shared" si="15"/>
        <v>28.661579327181443</v>
      </c>
      <c r="Z108" s="65">
        <f t="shared" si="15"/>
        <v>27.872816961402641</v>
      </c>
      <c r="AA108" s="65">
        <f t="shared" si="15"/>
        <v>26.631992357499204</v>
      </c>
      <c r="AB108" s="65">
        <f t="shared" si="15"/>
        <v>26.157309879924163</v>
      </c>
      <c r="AC108" s="65">
        <f t="shared" si="15"/>
        <v>27.236972769560445</v>
      </c>
    </row>
    <row r="109" spans="2:29" ht="11.45" customHeight="1" x14ac:dyDescent="0.25">
      <c r="B109" s="22" t="s">
        <v>58</v>
      </c>
      <c r="C109" s="65">
        <f t="shared" ref="C109:AC109" si="16">C28/C73*1000</f>
        <v>20.907903132691196</v>
      </c>
      <c r="D109" s="65">
        <f t="shared" si="16"/>
        <v>19.044226773523302</v>
      </c>
      <c r="E109" s="65">
        <f t="shared" si="16"/>
        <v>22.03268259215368</v>
      </c>
      <c r="F109" s="65">
        <f t="shared" si="16"/>
        <v>24.932741458165189</v>
      </c>
      <c r="G109" s="65">
        <f t="shared" si="16"/>
        <v>27.803203661327231</v>
      </c>
      <c r="H109" s="65">
        <f t="shared" si="16"/>
        <v>20.44436340904355</v>
      </c>
      <c r="I109" s="65">
        <f t="shared" si="16"/>
        <v>19.427921416214421</v>
      </c>
      <c r="J109" s="65">
        <f t="shared" si="16"/>
        <v>28.486030304967713</v>
      </c>
      <c r="K109" s="65">
        <f t="shared" si="16"/>
        <v>22.907537732926123</v>
      </c>
      <c r="L109" s="65">
        <f t="shared" si="16"/>
        <v>22.713776722090259</v>
      </c>
      <c r="M109" s="65">
        <f t="shared" si="16"/>
        <v>23.3749236541314</v>
      </c>
      <c r="N109" s="65">
        <f t="shared" si="16"/>
        <v>26.141679925906576</v>
      </c>
      <c r="O109" s="65">
        <f t="shared" si="16"/>
        <v>22.296937841806226</v>
      </c>
      <c r="P109" s="65">
        <f t="shared" si="16"/>
        <v>19.746087215138107</v>
      </c>
      <c r="Q109" s="65">
        <f t="shared" si="16"/>
        <v>24.597466374046633</v>
      </c>
      <c r="R109" s="65">
        <f t="shared" si="16"/>
        <v>25.512950624365708</v>
      </c>
      <c r="S109" s="65">
        <f t="shared" si="16"/>
        <v>24.776319419810022</v>
      </c>
      <c r="T109" s="65">
        <f t="shared" si="16"/>
        <v>24.338449081741558</v>
      </c>
      <c r="U109" s="65">
        <f t="shared" si="16"/>
        <v>27.713890996828361</v>
      </c>
      <c r="V109" s="65">
        <f t="shared" si="16"/>
        <v>24.738242840523352</v>
      </c>
      <c r="W109" s="65">
        <f t="shared" si="16"/>
        <v>24.787274981827508</v>
      </c>
      <c r="X109" s="65">
        <f t="shared" si="16"/>
        <v>25.57012153489007</v>
      </c>
      <c r="Y109" s="65">
        <f t="shared" si="16"/>
        <v>21.00713864426773</v>
      </c>
      <c r="Z109" s="65">
        <f t="shared" si="16"/>
        <v>21.913717921874571</v>
      </c>
      <c r="AA109" s="65">
        <f t="shared" si="16"/>
        <v>24.088270869046891</v>
      </c>
      <c r="AB109" s="65">
        <f t="shared" si="16"/>
        <v>23.434418604651164</v>
      </c>
      <c r="AC109" s="65">
        <f t="shared" si="16"/>
        <v>24.612295312872448</v>
      </c>
    </row>
    <row r="110" spans="2:29" ht="11.45" customHeight="1" x14ac:dyDescent="0.25">
      <c r="B110" s="22" t="s">
        <v>59</v>
      </c>
      <c r="C110" s="65">
        <f t="shared" ref="C110:AC110" si="17">C29/C74*1000</f>
        <v>92.272519433013258</v>
      </c>
      <c r="D110" s="65">
        <f t="shared" si="17"/>
        <v>84.316928731876658</v>
      </c>
      <c r="E110" s="65">
        <f t="shared" si="17"/>
        <v>84.079142011834321</v>
      </c>
      <c r="F110" s="65">
        <f t="shared" si="17"/>
        <v>81.987539701930118</v>
      </c>
      <c r="G110" s="65">
        <f t="shared" si="17"/>
        <v>91.668223426116185</v>
      </c>
      <c r="H110" s="65">
        <f t="shared" si="17"/>
        <v>93.046884563594091</v>
      </c>
      <c r="I110" s="65">
        <f t="shared" si="17"/>
        <v>90.965246507331713</v>
      </c>
      <c r="J110" s="65">
        <f t="shared" si="17"/>
        <v>96.552457969780804</v>
      </c>
      <c r="K110" s="65">
        <f t="shared" si="17"/>
        <v>104.31426406516385</v>
      </c>
      <c r="L110" s="65">
        <f t="shared" si="17"/>
        <v>106.33924229698067</v>
      </c>
      <c r="M110" s="65">
        <f t="shared" si="17"/>
        <v>125.83299968859824</v>
      </c>
      <c r="N110" s="65">
        <f t="shared" si="17"/>
        <v>136.32379366261998</v>
      </c>
      <c r="O110" s="65">
        <f t="shared" si="17"/>
        <v>137.16541978387363</v>
      </c>
      <c r="P110" s="65">
        <f t="shared" si="17"/>
        <v>148.24244881410905</v>
      </c>
      <c r="Q110" s="65">
        <f t="shared" si="17"/>
        <v>135.25010943531376</v>
      </c>
      <c r="R110" s="65">
        <f t="shared" si="17"/>
        <v>133.34741856177013</v>
      </c>
      <c r="S110" s="65">
        <f t="shared" si="17"/>
        <v>135.45784291953512</v>
      </c>
      <c r="T110" s="65">
        <f t="shared" si="17"/>
        <v>137.28609814736248</v>
      </c>
      <c r="U110" s="65">
        <f t="shared" si="17"/>
        <v>137.19030581246201</v>
      </c>
      <c r="V110" s="65">
        <f t="shared" si="17"/>
        <v>127.92350432872465</v>
      </c>
      <c r="W110" s="65">
        <f t="shared" si="17"/>
        <v>113.5895893360352</v>
      </c>
      <c r="X110" s="65">
        <f t="shared" si="17"/>
        <v>106.2303615069667</v>
      </c>
      <c r="Y110" s="65">
        <f t="shared" si="17"/>
        <v>110.60143005420368</v>
      </c>
      <c r="Z110" s="65">
        <f t="shared" si="17"/>
        <v>137.84867306606438</v>
      </c>
      <c r="AA110" s="65">
        <f t="shared" si="17"/>
        <v>172.8360309641098</v>
      </c>
      <c r="AB110" s="65">
        <f t="shared" si="17"/>
        <v>126.09200486564193</v>
      </c>
      <c r="AC110" s="65">
        <f t="shared" si="17"/>
        <v>135.03537635325208</v>
      </c>
    </row>
    <row r="111" spans="2:29" ht="11.45" customHeight="1" x14ac:dyDescent="0.25">
      <c r="B111" s="22" t="s">
        <v>60</v>
      </c>
      <c r="C111" s="65">
        <f t="shared" ref="C111:AC111" si="18">C30/C75*1000</f>
        <v>13.725639870842651</v>
      </c>
      <c r="D111" s="65">
        <f t="shared" si="18"/>
        <v>13.09072889938772</v>
      </c>
      <c r="E111" s="65">
        <f t="shared" si="18"/>
        <v>12.687590298484523</v>
      </c>
      <c r="F111" s="65">
        <f t="shared" si="18"/>
        <v>14.845088744074346</v>
      </c>
      <c r="G111" s="65">
        <f t="shared" si="18"/>
        <v>15.519951775329771</v>
      </c>
      <c r="H111" s="65">
        <f t="shared" si="18"/>
        <v>17.575773370514188</v>
      </c>
      <c r="I111" s="65">
        <f t="shared" si="18"/>
        <v>18.055321038379518</v>
      </c>
      <c r="J111" s="65">
        <f t="shared" si="18"/>
        <v>16.795503235638403</v>
      </c>
      <c r="K111" s="65">
        <f t="shared" si="18"/>
        <v>17.956330096427315</v>
      </c>
      <c r="L111" s="65">
        <f t="shared" si="18"/>
        <v>17.798784381950714</v>
      </c>
      <c r="M111" s="65">
        <f t="shared" si="18"/>
        <v>18.431296746723365</v>
      </c>
      <c r="N111" s="65">
        <f t="shared" si="18"/>
        <v>19.834098311686073</v>
      </c>
      <c r="O111" s="65">
        <f t="shared" si="18"/>
        <v>19.484338445541983</v>
      </c>
      <c r="P111" s="65">
        <f t="shared" si="18"/>
        <v>20.017881924446129</v>
      </c>
      <c r="Q111" s="65">
        <f t="shared" si="18"/>
        <v>19.268241432151662</v>
      </c>
      <c r="R111" s="65">
        <f t="shared" si="18"/>
        <v>18.620333913833569</v>
      </c>
      <c r="S111" s="65">
        <f t="shared" si="18"/>
        <v>18.288599082193734</v>
      </c>
      <c r="T111" s="65">
        <f t="shared" si="18"/>
        <v>18.019576951884087</v>
      </c>
      <c r="U111" s="65">
        <f t="shared" si="18"/>
        <v>18.802834107011972</v>
      </c>
      <c r="V111" s="65">
        <f t="shared" si="18"/>
        <v>20.15225313548498</v>
      </c>
      <c r="W111" s="65">
        <f t="shared" si="18"/>
        <v>21.272380639697349</v>
      </c>
      <c r="X111" s="65">
        <f t="shared" si="18"/>
        <v>21.53796555767725</v>
      </c>
      <c r="Y111" s="65">
        <f t="shared" si="18"/>
        <v>23.525449321015174</v>
      </c>
      <c r="Z111" s="65">
        <f t="shared" si="18"/>
        <v>24.295974325912642</v>
      </c>
      <c r="AA111" s="65">
        <f t="shared" si="18"/>
        <v>26.479762800599431</v>
      </c>
      <c r="AB111" s="65">
        <f t="shared" si="18"/>
        <v>25.968717055014093</v>
      </c>
      <c r="AC111" s="65">
        <f t="shared" si="18"/>
        <v>25.628322825093974</v>
      </c>
    </row>
    <row r="112" spans="2:29" ht="11.45" customHeight="1" x14ac:dyDescent="0.25">
      <c r="B112" s="22" t="s">
        <v>62</v>
      </c>
      <c r="C112" s="65">
        <f t="shared" ref="C112:AC112" si="19">C31/C76*1000</f>
        <v>38.108851636547143</v>
      </c>
      <c r="D112" s="65">
        <f t="shared" si="19"/>
        <v>41.481739146354585</v>
      </c>
      <c r="E112" s="65">
        <f t="shared" si="19"/>
        <v>43.932206944920871</v>
      </c>
      <c r="F112" s="65">
        <f t="shared" si="19"/>
        <v>49.24536539337236</v>
      </c>
      <c r="G112" s="65">
        <f t="shared" si="19"/>
        <v>53.921923141699438</v>
      </c>
      <c r="H112" s="65">
        <f t="shared" si="19"/>
        <v>54.582937436274008</v>
      </c>
      <c r="I112" s="65">
        <f t="shared" si="19"/>
        <v>55.647614434487771</v>
      </c>
      <c r="J112" s="65">
        <f t="shared" si="19"/>
        <v>57.867840410526838</v>
      </c>
      <c r="K112" s="65">
        <f t="shared" si="19"/>
        <v>60.238435687853652</v>
      </c>
      <c r="L112" s="65">
        <f t="shared" si="19"/>
        <v>59.639169087802919</v>
      </c>
      <c r="M112" s="65">
        <f t="shared" si="19"/>
        <v>58.508498031118684</v>
      </c>
      <c r="N112" s="65">
        <f t="shared" si="19"/>
        <v>59.812879241573349</v>
      </c>
      <c r="O112" s="65">
        <f t="shared" si="19"/>
        <v>59.628085386575101</v>
      </c>
      <c r="P112" s="65">
        <f t="shared" si="19"/>
        <v>59.718074068555381</v>
      </c>
      <c r="Q112" s="65">
        <f t="shared" si="19"/>
        <v>61.276508296375845</v>
      </c>
      <c r="R112" s="65">
        <f t="shared" si="19"/>
        <v>61.248708240248014</v>
      </c>
      <c r="S112" s="65">
        <f t="shared" si="19"/>
        <v>62.041089026223482</v>
      </c>
      <c r="T112" s="65">
        <f t="shared" si="19"/>
        <v>62.650256716972812</v>
      </c>
      <c r="U112" s="65">
        <f t="shared" si="19"/>
        <v>63.77106009740875</v>
      </c>
      <c r="V112" s="65">
        <f t="shared" si="19"/>
        <v>63.967847024958559</v>
      </c>
      <c r="W112" s="65">
        <f t="shared" si="19"/>
        <v>64.413528301749338</v>
      </c>
      <c r="X112" s="65">
        <f t="shared" si="19"/>
        <v>66.218758398280031</v>
      </c>
      <c r="Y112" s="65">
        <f t="shared" si="19"/>
        <v>67.018657037228095</v>
      </c>
      <c r="Z112" s="65">
        <f t="shared" si="19"/>
        <v>73.612068495256622</v>
      </c>
      <c r="AA112" s="65">
        <f t="shared" si="19"/>
        <v>73.142218205077398</v>
      </c>
      <c r="AB112" s="65">
        <f t="shared" si="19"/>
        <v>74.380033464714501</v>
      </c>
      <c r="AC112" s="65">
        <f t="shared" si="19"/>
        <v>76.211068906768091</v>
      </c>
    </row>
    <row r="113" spans="2:29" ht="11.45" customHeight="1" x14ac:dyDescent="0.25">
      <c r="B113" s="22" t="s">
        <v>63</v>
      </c>
      <c r="C113" s="65">
        <f t="shared" ref="C113:AC113" si="20">C32/C77*1000</f>
        <v>45.652173913043477</v>
      </c>
      <c r="D113" s="65">
        <f t="shared" si="20"/>
        <v>42.183731509761209</v>
      </c>
      <c r="E113" s="65">
        <f t="shared" si="20"/>
        <v>45.267955176199905</v>
      </c>
      <c r="F113" s="65">
        <f t="shared" si="20"/>
        <v>45.883068461274028</v>
      </c>
      <c r="G113" s="65">
        <f t="shared" si="20"/>
        <v>48.013948584867407</v>
      </c>
      <c r="H113" s="65">
        <f t="shared" si="20"/>
        <v>49.174226436813115</v>
      </c>
      <c r="I113" s="65">
        <f t="shared" si="20"/>
        <v>53.823628407943453</v>
      </c>
      <c r="J113" s="65">
        <f t="shared" si="20"/>
        <v>55.235035766312265</v>
      </c>
      <c r="K113" s="65">
        <f t="shared" si="20"/>
        <v>61.995160115593357</v>
      </c>
      <c r="L113" s="65">
        <f t="shared" si="20"/>
        <v>60.822249784235161</v>
      </c>
      <c r="M113" s="65">
        <f t="shared" si="20"/>
        <v>59.027983697010917</v>
      </c>
      <c r="N113" s="65">
        <f t="shared" si="20"/>
        <v>56.352279327191354</v>
      </c>
      <c r="O113" s="65">
        <f t="shared" si="20"/>
        <v>56.953997703640916</v>
      </c>
      <c r="P113" s="65">
        <f t="shared" si="20"/>
        <v>56.867069060803416</v>
      </c>
      <c r="Q113" s="65">
        <f t="shared" si="20"/>
        <v>56.083168838005001</v>
      </c>
      <c r="R113" s="65">
        <f t="shared" si="20"/>
        <v>52.827582138274494</v>
      </c>
      <c r="S113" s="65">
        <f t="shared" si="20"/>
        <v>54.525536904898246</v>
      </c>
      <c r="T113" s="65">
        <f t="shared" si="20"/>
        <v>56.570467508409301</v>
      </c>
      <c r="U113" s="65">
        <f t="shared" si="20"/>
        <v>55.926620094280686</v>
      </c>
      <c r="V113" s="65">
        <f t="shared" si="20"/>
        <v>58.134153299942938</v>
      </c>
      <c r="W113" s="65">
        <f t="shared" si="20"/>
        <v>58.805956075231023</v>
      </c>
      <c r="X113" s="65">
        <f t="shared" si="20"/>
        <v>63.712995810802639</v>
      </c>
      <c r="Y113" s="65">
        <f t="shared" si="20"/>
        <v>64.88603958243641</v>
      </c>
      <c r="Z113" s="65">
        <f t="shared" si="20"/>
        <v>66.495398387340117</v>
      </c>
      <c r="AA113" s="65">
        <f t="shared" si="20"/>
        <v>66.576484323014824</v>
      </c>
      <c r="AB113" s="65">
        <f t="shared" si="20"/>
        <v>67.540276110921241</v>
      </c>
      <c r="AC113" s="65">
        <f t="shared" si="20"/>
        <v>69.30359908920677</v>
      </c>
    </row>
    <row r="114" spans="2:29" ht="11.45" customHeight="1" x14ac:dyDescent="0.25">
      <c r="B114" s="22" t="s">
        <v>64</v>
      </c>
      <c r="C114" s="65">
        <f t="shared" ref="C114:AC114" si="21">C33/C78*1000</f>
        <v>10.354678705517733</v>
      </c>
      <c r="D114" s="65">
        <f t="shared" si="21"/>
        <v>10.852482647386214</v>
      </c>
      <c r="E114" s="65">
        <f t="shared" si="21"/>
        <v>12.533639581910361</v>
      </c>
      <c r="F114" s="65">
        <f t="shared" si="21"/>
        <v>14.570211230099519</v>
      </c>
      <c r="G114" s="65">
        <f t="shared" si="21"/>
        <v>15.138494185291417</v>
      </c>
      <c r="H114" s="65">
        <f t="shared" si="21"/>
        <v>17.073490314427129</v>
      </c>
      <c r="I114" s="65">
        <f t="shared" si="21"/>
        <v>16.998286077204828</v>
      </c>
      <c r="J114" s="65">
        <f t="shared" si="21"/>
        <v>15.247649717409258</v>
      </c>
      <c r="K114" s="65">
        <f t="shared" si="21"/>
        <v>14.595234926565425</v>
      </c>
      <c r="L114" s="65">
        <f t="shared" si="21"/>
        <v>15.305800505444845</v>
      </c>
      <c r="M114" s="65">
        <f t="shared" si="21"/>
        <v>15.276160513209682</v>
      </c>
      <c r="N114" s="65">
        <f t="shared" si="21"/>
        <v>14.702687602192151</v>
      </c>
      <c r="O114" s="65">
        <f t="shared" si="21"/>
        <v>15.837158351590681</v>
      </c>
      <c r="P114" s="65">
        <f t="shared" si="21"/>
        <v>16.8604398132317</v>
      </c>
      <c r="Q114" s="65">
        <f t="shared" si="21"/>
        <v>16.449471135086185</v>
      </c>
      <c r="R114" s="65">
        <f t="shared" si="21"/>
        <v>16.671294013318469</v>
      </c>
      <c r="S114" s="65">
        <f t="shared" si="21"/>
        <v>17.445534149229122</v>
      </c>
      <c r="T114" s="65">
        <f t="shared" si="21"/>
        <v>20.00384119845392</v>
      </c>
      <c r="U114" s="65">
        <f t="shared" si="21"/>
        <v>20.893187799694509</v>
      </c>
      <c r="V114" s="65">
        <f t="shared" si="21"/>
        <v>21.050679410820646</v>
      </c>
      <c r="W114" s="65">
        <f t="shared" si="21"/>
        <v>20.495618970162585</v>
      </c>
      <c r="X114" s="65">
        <f t="shared" si="21"/>
        <v>21.136808990506189</v>
      </c>
      <c r="Y114" s="65">
        <f t="shared" si="21"/>
        <v>23.681886030618344</v>
      </c>
      <c r="Z114" s="65">
        <f t="shared" si="21"/>
        <v>24.370539731657541</v>
      </c>
      <c r="AA114" s="65">
        <f t="shared" si="21"/>
        <v>20.662340982950482</v>
      </c>
      <c r="AB114" s="65">
        <f t="shared" si="21"/>
        <v>19.813167253573987</v>
      </c>
      <c r="AC114" s="65">
        <f t="shared" si="21"/>
        <v>19.485540703386125</v>
      </c>
    </row>
    <row r="115" spans="2:29" ht="11.45" customHeight="1" x14ac:dyDescent="0.25">
      <c r="B115" s="22" t="s">
        <v>65</v>
      </c>
      <c r="C115" s="65">
        <f t="shared" ref="C115:AC115" si="22">C34/C79*1000</f>
        <v>36.214278602011348</v>
      </c>
      <c r="D115" s="65">
        <f t="shared" si="22"/>
        <v>36.99199413310518</v>
      </c>
      <c r="E115" s="65">
        <f t="shared" si="22"/>
        <v>41.360601382888355</v>
      </c>
      <c r="F115" s="65">
        <f t="shared" si="22"/>
        <v>41.966322081145087</v>
      </c>
      <c r="G115" s="65">
        <f t="shared" si="22"/>
        <v>42.749183367175775</v>
      </c>
      <c r="H115" s="65">
        <f t="shared" si="22"/>
        <v>43.517168178248752</v>
      </c>
      <c r="I115" s="65">
        <f t="shared" si="22"/>
        <v>43.791626225777307</v>
      </c>
      <c r="J115" s="65">
        <f t="shared" si="22"/>
        <v>44.353073704538133</v>
      </c>
      <c r="K115" s="65">
        <f t="shared" si="22"/>
        <v>44.38411370208577</v>
      </c>
      <c r="L115" s="65">
        <f t="shared" si="22"/>
        <v>43.72105179097759</v>
      </c>
      <c r="M115" s="65">
        <f t="shared" si="22"/>
        <v>42.482534615761551</v>
      </c>
      <c r="N115" s="65">
        <f t="shared" si="22"/>
        <v>40.29307814728314</v>
      </c>
      <c r="O115" s="65">
        <f t="shared" si="22"/>
        <v>42.018208684875354</v>
      </c>
      <c r="P115" s="65">
        <f t="shared" si="22"/>
        <v>40.6795481488547</v>
      </c>
      <c r="Q115" s="65">
        <f t="shared" si="22"/>
        <v>38.885125712236523</v>
      </c>
      <c r="R115" s="65">
        <f t="shared" si="22"/>
        <v>37.400492766931585</v>
      </c>
      <c r="S115" s="65">
        <f t="shared" si="22"/>
        <v>35.096069737278675</v>
      </c>
      <c r="T115" s="65">
        <f t="shared" si="22"/>
        <v>34.634055914078161</v>
      </c>
      <c r="U115" s="65">
        <f t="shared" si="22"/>
        <v>33.527147476906968</v>
      </c>
      <c r="V115" s="65">
        <f t="shared" si="22"/>
        <v>32.986926908409217</v>
      </c>
      <c r="W115" s="65">
        <f t="shared" si="22"/>
        <v>33.253405037792689</v>
      </c>
      <c r="X115" s="65">
        <f t="shared" si="22"/>
        <v>34.192420234967443</v>
      </c>
      <c r="Y115" s="65">
        <f t="shared" si="22"/>
        <v>33.011576884318444</v>
      </c>
      <c r="Z115" s="65">
        <f t="shared" si="22"/>
        <v>32.275716529250097</v>
      </c>
      <c r="AA115" s="65">
        <f t="shared" si="22"/>
        <v>30.448231787933889</v>
      </c>
      <c r="AB115" s="65">
        <f t="shared" si="22"/>
        <v>31.078372696161932</v>
      </c>
      <c r="AC115" s="65">
        <f t="shared" si="22"/>
        <v>30.792317999106746</v>
      </c>
    </row>
    <row r="116" spans="2:29" ht="11.45" customHeight="1" x14ac:dyDescent="0.25">
      <c r="B116" s="22" t="s">
        <v>66</v>
      </c>
      <c r="C116" s="65">
        <f t="shared" ref="C116:AC116" si="23">C35/C80*1000</f>
        <v>10.639621535252809</v>
      </c>
      <c r="D116" s="65">
        <f t="shared" si="23"/>
        <v>11.549909191109208</v>
      </c>
      <c r="E116" s="65">
        <f t="shared" si="23"/>
        <v>11.88376611279176</v>
      </c>
      <c r="F116" s="65">
        <f t="shared" si="23"/>
        <v>11.725596857056512</v>
      </c>
      <c r="G116" s="65">
        <f t="shared" si="23"/>
        <v>12.165742999789954</v>
      </c>
      <c r="H116" s="65">
        <f t="shared" si="23"/>
        <v>15.367790248078496</v>
      </c>
      <c r="I116" s="65">
        <f t="shared" si="23"/>
        <v>15.631246613984944</v>
      </c>
      <c r="J116" s="65">
        <f t="shared" si="23"/>
        <v>16.616501105689913</v>
      </c>
      <c r="K116" s="65">
        <f t="shared" si="23"/>
        <v>22.759249263333011</v>
      </c>
      <c r="L116" s="65">
        <f t="shared" si="23"/>
        <v>25.380754041435395</v>
      </c>
      <c r="M116" s="65">
        <f t="shared" si="23"/>
        <v>23.588977651105111</v>
      </c>
      <c r="N116" s="65">
        <f t="shared" si="23"/>
        <v>24.414661276757371</v>
      </c>
      <c r="O116" s="65">
        <f t="shared" si="23"/>
        <v>24.659109433031251</v>
      </c>
      <c r="P116" s="65">
        <f t="shared" si="23"/>
        <v>24.536184991688437</v>
      </c>
      <c r="Q116" s="65">
        <f t="shared" si="23"/>
        <v>29.067760364158495</v>
      </c>
      <c r="R116" s="65">
        <f t="shared" si="23"/>
        <v>29.317306405318185</v>
      </c>
      <c r="S116" s="65">
        <f t="shared" si="23"/>
        <v>27.011967527079172</v>
      </c>
      <c r="T116" s="65">
        <f t="shared" si="23"/>
        <v>29.529103989535642</v>
      </c>
      <c r="U116" s="65">
        <f t="shared" si="23"/>
        <v>32.495302371440822</v>
      </c>
      <c r="V116" s="65">
        <f t="shared" si="23"/>
        <v>34.405469482934841</v>
      </c>
      <c r="W116" s="65">
        <f t="shared" si="23"/>
        <v>40.995178637656075</v>
      </c>
      <c r="X116" s="65">
        <f t="shared" si="23"/>
        <v>41.178586168268382</v>
      </c>
      <c r="Y116" s="65">
        <f t="shared" si="23"/>
        <v>42.982487673899634</v>
      </c>
      <c r="Z116" s="65">
        <f t="shared" si="23"/>
        <v>51.680281110408217</v>
      </c>
      <c r="AA116" s="65">
        <f t="shared" si="23"/>
        <v>62.237085833138408</v>
      </c>
      <c r="AB116" s="65">
        <f t="shared" si="23"/>
        <v>50.99055118922908</v>
      </c>
      <c r="AC116" s="65">
        <f t="shared" si="23"/>
        <v>53.518178011614999</v>
      </c>
    </row>
    <row r="117" spans="2:29" ht="11.45" customHeight="1" x14ac:dyDescent="0.25">
      <c r="B117" s="22" t="s">
        <v>67</v>
      </c>
      <c r="C117" s="65">
        <f t="shared" ref="C117:AC117" si="24">C36/C81*1000</f>
        <v>26.765585461237638</v>
      </c>
      <c r="D117" s="65">
        <f t="shared" si="24"/>
        <v>27.124158840493976</v>
      </c>
      <c r="E117" s="65">
        <f t="shared" si="24"/>
        <v>27.941388248847925</v>
      </c>
      <c r="F117" s="65">
        <f t="shared" si="24"/>
        <v>25.454121254541214</v>
      </c>
      <c r="G117" s="65">
        <f t="shared" si="24"/>
        <v>27.652179562138635</v>
      </c>
      <c r="H117" s="65">
        <f t="shared" si="24"/>
        <v>29.181124219292162</v>
      </c>
      <c r="I117" s="65">
        <f t="shared" si="24"/>
        <v>32.29140799602682</v>
      </c>
      <c r="J117" s="65">
        <f t="shared" si="24"/>
        <v>33.350877192982452</v>
      </c>
      <c r="K117" s="65">
        <f t="shared" si="24"/>
        <v>34.256235765441929</v>
      </c>
      <c r="L117" s="65">
        <f t="shared" si="24"/>
        <v>35.222897669706178</v>
      </c>
      <c r="M117" s="65">
        <f t="shared" si="24"/>
        <v>31.641091830393425</v>
      </c>
      <c r="N117" s="65">
        <f t="shared" si="24"/>
        <v>31.545575896262395</v>
      </c>
      <c r="O117" s="65">
        <f t="shared" si="24"/>
        <v>31.704921174948492</v>
      </c>
      <c r="P117" s="65">
        <f t="shared" si="24"/>
        <v>31.01567825494206</v>
      </c>
      <c r="Q117" s="65">
        <f t="shared" si="24"/>
        <v>30.687696870760814</v>
      </c>
      <c r="R117" s="65">
        <f t="shared" si="24"/>
        <v>31.242865775867863</v>
      </c>
      <c r="S117" s="65">
        <f t="shared" si="24"/>
        <v>30.251652804435913</v>
      </c>
      <c r="T117" s="65">
        <f t="shared" si="24"/>
        <v>29.67432668250531</v>
      </c>
      <c r="U117" s="65">
        <f t="shared" si="24"/>
        <v>30.614901442208357</v>
      </c>
      <c r="V117" s="65">
        <f t="shared" si="24"/>
        <v>31.293699308801791</v>
      </c>
      <c r="W117" s="65">
        <f t="shared" si="24"/>
        <v>33.334614054635573</v>
      </c>
      <c r="X117" s="65">
        <f t="shared" si="24"/>
        <v>33.855521622742522</v>
      </c>
      <c r="Y117" s="65">
        <f t="shared" si="24"/>
        <v>35.949331257518928</v>
      </c>
      <c r="Z117" s="65">
        <f t="shared" si="24"/>
        <v>36.978058510638299</v>
      </c>
      <c r="AA117" s="65">
        <f t="shared" si="24"/>
        <v>38.072162819148097</v>
      </c>
      <c r="AB117" s="65">
        <f t="shared" si="24"/>
        <v>38.852650687671151</v>
      </c>
      <c r="AC117" s="65">
        <f t="shared" si="24"/>
        <v>40.062097337576652</v>
      </c>
    </row>
    <row r="118" spans="2:29" ht="11.45" customHeight="1" x14ac:dyDescent="0.25">
      <c r="B118" s="22" t="s">
        <v>68</v>
      </c>
      <c r="C118" s="65">
        <f t="shared" ref="C118:AC118" si="25">C37/C82*1000</f>
        <v>26.059670521547687</v>
      </c>
      <c r="D118" s="65">
        <f t="shared" si="25"/>
        <v>21.272709795251373</v>
      </c>
      <c r="E118" s="65">
        <f t="shared" si="25"/>
        <v>22.413405174965956</v>
      </c>
      <c r="F118" s="65">
        <f t="shared" si="25"/>
        <v>26.26838043591615</v>
      </c>
      <c r="G118" s="65">
        <f t="shared" si="25"/>
        <v>27.21817682663773</v>
      </c>
      <c r="H118" s="65">
        <f t="shared" si="25"/>
        <v>28.146723268771556</v>
      </c>
      <c r="I118" s="65">
        <f t="shared" si="25"/>
        <v>28.520514603616128</v>
      </c>
      <c r="J118" s="65">
        <f t="shared" si="25"/>
        <v>29.533684706098501</v>
      </c>
      <c r="K118" s="65">
        <f t="shared" si="25"/>
        <v>31.502463861542999</v>
      </c>
      <c r="L118" s="65">
        <f t="shared" si="25"/>
        <v>30.039248089237759</v>
      </c>
      <c r="M118" s="65">
        <f t="shared" si="25"/>
        <v>31.780194150922167</v>
      </c>
      <c r="N118" s="65">
        <f t="shared" si="25"/>
        <v>34.84068399396233</v>
      </c>
      <c r="O118" s="65">
        <f t="shared" si="25"/>
        <v>31.748118167719483</v>
      </c>
      <c r="P118" s="65">
        <f t="shared" si="25"/>
        <v>37.34224414869206</v>
      </c>
      <c r="Q118" s="65">
        <f t="shared" si="25"/>
        <v>34.566958122411407</v>
      </c>
      <c r="R118" s="65">
        <f t="shared" si="25"/>
        <v>31.805063980397495</v>
      </c>
      <c r="S118" s="65">
        <f t="shared" si="25"/>
        <v>33.487418856817833</v>
      </c>
      <c r="T118" s="65">
        <f t="shared" si="25"/>
        <v>35.424163193455691</v>
      </c>
      <c r="U118" s="65">
        <f t="shared" si="25"/>
        <v>35.249086973599539</v>
      </c>
      <c r="V118" s="65">
        <f t="shared" si="25"/>
        <v>33.945520425832107</v>
      </c>
      <c r="W118" s="65">
        <f t="shared" si="25"/>
        <v>33.690879830002658</v>
      </c>
      <c r="X118" s="65">
        <f t="shared" si="25"/>
        <v>32.642748863062153</v>
      </c>
      <c r="Y118" s="65">
        <f t="shared" si="25"/>
        <v>33.544159803430858</v>
      </c>
      <c r="Z118" s="65">
        <f t="shared" si="25"/>
        <v>33.655715856704859</v>
      </c>
      <c r="AA118" s="65">
        <f t="shared" si="25"/>
        <v>33.400931723262588</v>
      </c>
      <c r="AB118" s="65">
        <f t="shared" si="25"/>
        <v>33.210537986680883</v>
      </c>
      <c r="AC118" s="65">
        <f t="shared" si="25"/>
        <v>34.029741410885649</v>
      </c>
    </row>
    <row r="119" spans="2:29" ht="11.45" customHeight="1" x14ac:dyDescent="0.25">
      <c r="B119" s="22" t="s">
        <v>69</v>
      </c>
      <c r="C119" s="65">
        <f t="shared" ref="C119:AC119" si="26">C38/C83*1000</f>
        <v>36.99539877300613</v>
      </c>
      <c r="D119" s="65">
        <f t="shared" si="26"/>
        <v>38.009621993127141</v>
      </c>
      <c r="E119" s="65">
        <f t="shared" si="26"/>
        <v>39.604166666666671</v>
      </c>
      <c r="F119" s="65">
        <f t="shared" si="26"/>
        <v>40.657594936708861</v>
      </c>
      <c r="G119" s="65">
        <f t="shared" si="26"/>
        <v>41.280440414507773</v>
      </c>
      <c r="H119" s="65">
        <f t="shared" si="26"/>
        <v>46.526485788113696</v>
      </c>
      <c r="I119" s="65">
        <f t="shared" si="26"/>
        <v>45.875558391831525</v>
      </c>
      <c r="J119" s="65">
        <f t="shared" si="26"/>
        <v>46.466250000000002</v>
      </c>
      <c r="K119" s="65">
        <f t="shared" si="26"/>
        <v>52.245054243777922</v>
      </c>
      <c r="L119" s="65">
        <f t="shared" si="26"/>
        <v>51.902423865755132</v>
      </c>
      <c r="M119" s="65">
        <f t="shared" si="26"/>
        <v>53.557567917205695</v>
      </c>
      <c r="N119" s="65">
        <f t="shared" si="26"/>
        <v>55.727331606217611</v>
      </c>
      <c r="O119" s="65">
        <f t="shared" si="26"/>
        <v>58.849420849420852</v>
      </c>
      <c r="P119" s="65">
        <f t="shared" si="26"/>
        <v>62.256904303147081</v>
      </c>
      <c r="Q119" s="65">
        <f t="shared" si="26"/>
        <v>62.905838041431252</v>
      </c>
      <c r="R119" s="65">
        <f t="shared" si="26"/>
        <v>65.719773299748113</v>
      </c>
      <c r="S119" s="65">
        <f t="shared" si="26"/>
        <v>66.015950920245402</v>
      </c>
      <c r="T119" s="65">
        <f t="shared" si="26"/>
        <v>66.995110024449872</v>
      </c>
      <c r="U119" s="65">
        <f t="shared" si="26"/>
        <v>68.176891006551514</v>
      </c>
      <c r="V119" s="65">
        <f t="shared" si="26"/>
        <v>67.290211791642818</v>
      </c>
      <c r="W119" s="65">
        <f t="shared" si="26"/>
        <v>68.904707884288143</v>
      </c>
      <c r="X119" s="65">
        <f t="shared" si="26"/>
        <v>71.139809096013479</v>
      </c>
      <c r="Y119" s="65">
        <f t="shared" si="26"/>
        <v>75.763400108283705</v>
      </c>
      <c r="Z119" s="65">
        <f t="shared" si="26"/>
        <v>73.608964451313753</v>
      </c>
      <c r="AA119" s="65">
        <f t="shared" si="26"/>
        <v>76.310590631364562</v>
      </c>
      <c r="AB119" s="65">
        <f t="shared" si="26"/>
        <v>76.813550687722866</v>
      </c>
      <c r="AC119" s="65">
        <f t="shared" si="26"/>
        <v>82.468505986465388</v>
      </c>
    </row>
    <row r="120" spans="2:29" ht="11.45" customHeight="1" x14ac:dyDescent="0.25">
      <c r="B120" s="22" t="s">
        <v>70</v>
      </c>
      <c r="C120" s="65">
        <f t="shared" ref="C120:AC120" si="27">C39/C84*1000</f>
        <v>30.283225968978297</v>
      </c>
      <c r="D120" s="65">
        <f t="shared" si="27"/>
        <v>29.942695275616188</v>
      </c>
      <c r="E120" s="65">
        <f t="shared" si="27"/>
        <v>30.168621700879768</v>
      </c>
      <c r="F120" s="65">
        <f t="shared" si="27"/>
        <v>32.739213903202995</v>
      </c>
      <c r="G120" s="65">
        <f t="shared" si="27"/>
        <v>34.47325391263724</v>
      </c>
      <c r="H120" s="65">
        <f t="shared" si="27"/>
        <v>42.505322687957417</v>
      </c>
      <c r="I120" s="65">
        <f t="shared" si="27"/>
        <v>46.32562548667773</v>
      </c>
      <c r="J120" s="65">
        <f t="shared" si="27"/>
        <v>50.136415805869817</v>
      </c>
      <c r="K120" s="65">
        <f t="shared" si="27"/>
        <v>51.12609596684203</v>
      </c>
      <c r="L120" s="65">
        <f t="shared" si="27"/>
        <v>50.497828878967645</v>
      </c>
      <c r="M120" s="65">
        <f t="shared" si="27"/>
        <v>54.527939576265759</v>
      </c>
      <c r="N120" s="65">
        <f t="shared" si="27"/>
        <v>59.619372787051091</v>
      </c>
      <c r="O120" s="65">
        <f t="shared" si="27"/>
        <v>61.076021238068932</v>
      </c>
      <c r="P120" s="65">
        <f t="shared" si="27"/>
        <v>61.712685317665681</v>
      </c>
      <c r="Q120" s="65">
        <f t="shared" si="27"/>
        <v>65.773484057258713</v>
      </c>
      <c r="R120" s="65">
        <f t="shared" si="27"/>
        <v>67.730597680642276</v>
      </c>
      <c r="S120" s="65">
        <f t="shared" si="27"/>
        <v>75.126219162363739</v>
      </c>
      <c r="T120" s="65">
        <f t="shared" si="27"/>
        <v>74.832119381772969</v>
      </c>
      <c r="U120" s="65">
        <f t="shared" si="27"/>
        <v>69.118207541722015</v>
      </c>
      <c r="V120" s="65">
        <f t="shared" si="27"/>
        <v>76.437354602858093</v>
      </c>
      <c r="W120" s="65">
        <f t="shared" si="27"/>
        <v>83.58921106584657</v>
      </c>
      <c r="X120" s="65">
        <f t="shared" si="27"/>
        <v>89.098259197808858</v>
      </c>
      <c r="Y120" s="65">
        <f t="shared" si="27"/>
        <v>96.794206769041125</v>
      </c>
      <c r="Z120" s="65">
        <f t="shared" si="27"/>
        <v>87.045590522914921</v>
      </c>
      <c r="AA120" s="65">
        <f t="shared" si="27"/>
        <v>81.502663561100476</v>
      </c>
      <c r="AB120" s="65">
        <f t="shared" si="27"/>
        <v>92.843303634563711</v>
      </c>
      <c r="AC120" s="65">
        <f t="shared" si="27"/>
        <v>101.82823329718515</v>
      </c>
    </row>
    <row r="121" spans="2:29" ht="11.45" customHeight="1" x14ac:dyDescent="0.25">
      <c r="B121" s="22" t="s">
        <v>71</v>
      </c>
      <c r="C121" s="65">
        <f t="shared" ref="C121:AC121" si="28">C40/C85*1000</f>
        <v>31.400922492538662</v>
      </c>
      <c r="D121" s="65">
        <f t="shared" si="28"/>
        <v>32.156511836004228</v>
      </c>
      <c r="E121" s="65">
        <f t="shared" si="28"/>
        <v>32.413079799506725</v>
      </c>
      <c r="F121" s="65">
        <f t="shared" si="28"/>
        <v>32.824811399832356</v>
      </c>
      <c r="G121" s="65">
        <f t="shared" si="28"/>
        <v>36.203347355231365</v>
      </c>
      <c r="H121" s="65">
        <f t="shared" si="28"/>
        <v>39.676446394296683</v>
      </c>
      <c r="I121" s="65">
        <f t="shared" si="28"/>
        <v>42.780653221488492</v>
      </c>
      <c r="J121" s="65">
        <f t="shared" si="28"/>
        <v>44.725920802351716</v>
      </c>
      <c r="K121" s="65">
        <f t="shared" si="28"/>
        <v>49.070317782285329</v>
      </c>
      <c r="L121" s="65">
        <f t="shared" si="28"/>
        <v>41.417645667428836</v>
      </c>
      <c r="M121" s="65">
        <f t="shared" si="28"/>
        <v>43.823240003578135</v>
      </c>
      <c r="N121" s="65">
        <f t="shared" si="28"/>
        <v>42.210563756002138</v>
      </c>
      <c r="O121" s="65">
        <f t="shared" si="28"/>
        <v>42.577079195094569</v>
      </c>
      <c r="P121" s="65">
        <f t="shared" si="28"/>
        <v>42.772398150571405</v>
      </c>
      <c r="Q121" s="65">
        <f t="shared" si="28"/>
        <v>45.646901396671403</v>
      </c>
      <c r="R121" s="65">
        <f t="shared" si="28"/>
        <v>46.039073448190585</v>
      </c>
      <c r="S121" s="65">
        <f t="shared" si="28"/>
        <v>49.042674022391694</v>
      </c>
      <c r="T121" s="65">
        <f t="shared" si="28"/>
        <v>53.295888914891961</v>
      </c>
      <c r="U121" s="65">
        <f t="shared" si="28"/>
        <v>52.255372746595285</v>
      </c>
      <c r="V121" s="65">
        <f t="shared" si="28"/>
        <v>63.821694812110138</v>
      </c>
      <c r="W121" s="65">
        <f t="shared" si="28"/>
        <v>69.9674317617866</v>
      </c>
      <c r="X121" s="65">
        <f t="shared" si="28"/>
        <v>72.346923194380821</v>
      </c>
      <c r="Y121" s="65">
        <f t="shared" si="28"/>
        <v>75.086427175710213</v>
      </c>
      <c r="Z121" s="65">
        <f t="shared" si="28"/>
        <v>76.223085068831637</v>
      </c>
      <c r="AA121" s="65">
        <f t="shared" si="28"/>
        <v>76.056729699666306</v>
      </c>
      <c r="AB121" s="65">
        <f t="shared" si="28"/>
        <v>81.375579598145293</v>
      </c>
      <c r="AC121" s="65">
        <f t="shared" si="28"/>
        <v>89.899063248856294</v>
      </c>
    </row>
    <row r="122" spans="2:29" ht="11.45" customHeight="1" x14ac:dyDescent="0.25">
      <c r="B122" s="22" t="s">
        <v>73</v>
      </c>
      <c r="C122" s="65">
        <f t="shared" ref="C122:AC122" si="29">C41/C86*1000</f>
        <v>41.34201680672269</v>
      </c>
      <c r="D122" s="65">
        <f t="shared" si="29"/>
        <v>40.718604651162792</v>
      </c>
      <c r="E122" s="65">
        <f t="shared" si="29"/>
        <v>41.343165467625894</v>
      </c>
      <c r="F122" s="65">
        <f t="shared" si="29"/>
        <v>44.162222222222219</v>
      </c>
      <c r="G122" s="65">
        <f t="shared" si="29"/>
        <v>50.391935483870967</v>
      </c>
      <c r="H122" s="65">
        <f t="shared" si="29"/>
        <v>55.937795275590553</v>
      </c>
      <c r="I122" s="65">
        <f t="shared" si="29"/>
        <v>58.575384615384621</v>
      </c>
      <c r="J122" s="65">
        <f t="shared" si="29"/>
        <v>60.118181818181817</v>
      </c>
      <c r="K122" s="65">
        <f t="shared" si="29"/>
        <v>63.783823529411769</v>
      </c>
      <c r="L122" s="65">
        <f t="shared" si="29"/>
        <v>66.077536231884054</v>
      </c>
      <c r="M122" s="65">
        <f t="shared" si="29"/>
        <v>69.732089552238804</v>
      </c>
      <c r="N122" s="65">
        <f t="shared" si="29"/>
        <v>75.008759124087589</v>
      </c>
      <c r="O122" s="65">
        <f t="shared" si="29"/>
        <v>76.613768115942037</v>
      </c>
      <c r="P122" s="65">
        <f t="shared" si="29"/>
        <v>78.469784172661875</v>
      </c>
      <c r="Q122" s="65">
        <f t="shared" si="29"/>
        <v>80.974100719424456</v>
      </c>
      <c r="R122" s="65">
        <f t="shared" si="29"/>
        <v>79.880419580419584</v>
      </c>
      <c r="S122" s="65">
        <f t="shared" si="29"/>
        <v>80.898630136986313</v>
      </c>
      <c r="T122" s="65">
        <f t="shared" si="29"/>
        <v>82.697945205479442</v>
      </c>
      <c r="U122" s="65">
        <f t="shared" si="29"/>
        <v>84.557142857142864</v>
      </c>
      <c r="V122" s="65">
        <f t="shared" si="29"/>
        <v>89.101324503311247</v>
      </c>
      <c r="W122" s="65">
        <f t="shared" si="29"/>
        <v>89.465408805031444</v>
      </c>
      <c r="X122" s="65">
        <f t="shared" si="29"/>
        <v>89.468354430379748</v>
      </c>
      <c r="Y122" s="65">
        <f t="shared" si="29"/>
        <v>87.95</v>
      </c>
      <c r="Z122" s="65">
        <f t="shared" si="29"/>
        <v>84.728176795580097</v>
      </c>
      <c r="AA122" s="65">
        <f t="shared" si="29"/>
        <v>91.633695652173898</v>
      </c>
      <c r="AB122" s="65">
        <f t="shared" si="29"/>
        <v>93.244808743169401</v>
      </c>
      <c r="AC122" s="65">
        <f t="shared" si="29"/>
        <v>94.778021978021968</v>
      </c>
    </row>
    <row r="123" spans="2:29" ht="11.45" customHeight="1" x14ac:dyDescent="0.25">
      <c r="B123" s="22" t="s">
        <v>74</v>
      </c>
      <c r="C123" s="65">
        <f t="shared" ref="C123:AC123" si="30">C42/C87*1000</f>
        <v>94.266729796300524</v>
      </c>
      <c r="D123" s="65">
        <f t="shared" si="30"/>
        <v>101.19302369972975</v>
      </c>
      <c r="E123" s="65">
        <f t="shared" si="30"/>
        <v>105.93435160883877</v>
      </c>
      <c r="F123" s="65">
        <f t="shared" si="30"/>
        <v>107.81856548484065</v>
      </c>
      <c r="G123" s="65">
        <f t="shared" si="30"/>
        <v>102.2197668253866</v>
      </c>
      <c r="H123" s="65">
        <f t="shared" si="30"/>
        <v>101.90733714219256</v>
      </c>
      <c r="I123" s="65">
        <f t="shared" si="30"/>
        <v>104.98882384756399</v>
      </c>
      <c r="J123" s="65">
        <f t="shared" si="30"/>
        <v>106.32913757268629</v>
      </c>
      <c r="K123" s="65">
        <f t="shared" si="30"/>
        <v>103.88686526255049</v>
      </c>
      <c r="L123" s="65">
        <f t="shared" si="30"/>
        <v>105.16929855496487</v>
      </c>
      <c r="M123" s="65">
        <f t="shared" si="30"/>
        <v>105.26081979257437</v>
      </c>
      <c r="N123" s="65">
        <f t="shared" si="30"/>
        <v>111.7271387465787</v>
      </c>
      <c r="O123" s="65">
        <f t="shared" si="30"/>
        <v>107.10271607043876</v>
      </c>
      <c r="P123" s="65">
        <f t="shared" si="30"/>
        <v>105.80401749621676</v>
      </c>
      <c r="Q123" s="65">
        <f t="shared" si="30"/>
        <v>103.73113310458358</v>
      </c>
      <c r="R123" s="65">
        <f t="shared" si="30"/>
        <v>101.90876382467032</v>
      </c>
      <c r="S123" s="65">
        <f t="shared" si="30"/>
        <v>101.41217477158747</v>
      </c>
      <c r="T123" s="65">
        <f t="shared" si="30"/>
        <v>103.9694901107418</v>
      </c>
      <c r="U123" s="65">
        <f t="shared" si="30"/>
        <v>105.26883474057985</v>
      </c>
      <c r="V123" s="65">
        <f t="shared" si="30"/>
        <v>107.86557543275151</v>
      </c>
      <c r="W123" s="65">
        <f t="shared" si="30"/>
        <v>105.53440128350189</v>
      </c>
      <c r="X123" s="65">
        <f t="shared" si="30"/>
        <v>106.89610907766233</v>
      </c>
      <c r="Y123" s="65">
        <f t="shared" si="30"/>
        <v>106.54294473498696</v>
      </c>
      <c r="Z123" s="65">
        <f t="shared" si="30"/>
        <v>111.98999893674264</v>
      </c>
      <c r="AA123" s="65">
        <f t="shared" si="30"/>
        <v>118.88676694215947</v>
      </c>
      <c r="AB123" s="65">
        <f t="shared" si="30"/>
        <v>121.17971499163943</v>
      </c>
      <c r="AC123" s="65">
        <f t="shared" si="30"/>
        <v>125.5830582707127</v>
      </c>
    </row>
    <row r="124" spans="2:29" ht="11.45" customHeight="1" x14ac:dyDescent="0.25">
      <c r="B124" s="22" t="s">
        <v>75</v>
      </c>
      <c r="C124" s="65">
        <f t="shared" ref="C124:AC124" si="31">C43/C88*1000</f>
        <v>0</v>
      </c>
      <c r="D124" s="65">
        <f t="shared" si="31"/>
        <v>0</v>
      </c>
      <c r="E124" s="65">
        <f t="shared" si="31"/>
        <v>0</v>
      </c>
      <c r="F124" s="65">
        <f t="shared" si="31"/>
        <v>0</v>
      </c>
      <c r="G124" s="65">
        <f t="shared" si="31"/>
        <v>0</v>
      </c>
      <c r="H124" s="65">
        <f t="shared" si="31"/>
        <v>0</v>
      </c>
      <c r="I124" s="65">
        <f t="shared" si="31"/>
        <v>0</v>
      </c>
      <c r="J124" s="65">
        <f t="shared" si="31"/>
        <v>0</v>
      </c>
      <c r="K124" s="65">
        <f t="shared" si="31"/>
        <v>0</v>
      </c>
      <c r="L124" s="65">
        <f t="shared" si="31"/>
        <v>0</v>
      </c>
      <c r="M124" s="65">
        <f t="shared" si="31"/>
        <v>0</v>
      </c>
      <c r="N124" s="65">
        <f t="shared" si="31"/>
        <v>0</v>
      </c>
      <c r="O124" s="65">
        <f t="shared" si="31"/>
        <v>0</v>
      </c>
      <c r="P124" s="65">
        <f t="shared" si="31"/>
        <v>0</v>
      </c>
      <c r="Q124" s="65">
        <f t="shared" si="31"/>
        <v>0</v>
      </c>
      <c r="R124" s="65">
        <f t="shared" si="31"/>
        <v>0</v>
      </c>
      <c r="S124" s="65">
        <f t="shared" si="31"/>
        <v>0</v>
      </c>
      <c r="T124" s="65">
        <f t="shared" si="31"/>
        <v>0</v>
      </c>
      <c r="U124" s="65">
        <f t="shared" si="31"/>
        <v>0</v>
      </c>
      <c r="V124" s="65">
        <f t="shared" si="31"/>
        <v>0</v>
      </c>
      <c r="W124" s="65">
        <f t="shared" si="31"/>
        <v>0</v>
      </c>
      <c r="X124" s="65">
        <f t="shared" si="31"/>
        <v>0</v>
      </c>
      <c r="Y124" s="65">
        <f t="shared" si="31"/>
        <v>0</v>
      </c>
      <c r="Z124" s="65">
        <f t="shared" si="31"/>
        <v>0</v>
      </c>
      <c r="AA124" s="65">
        <f t="shared" si="31"/>
        <v>0</v>
      </c>
      <c r="AB124" s="65" t="e">
        <f t="shared" si="31"/>
        <v>#VALUE!</v>
      </c>
      <c r="AC124" s="65" t="e">
        <f t="shared" si="31"/>
        <v>#VALUE!</v>
      </c>
    </row>
    <row r="127" spans="2:29" ht="18" customHeight="1" x14ac:dyDescent="0.25">
      <c r="B127" s="30"/>
      <c r="C127" s="34" t="s">
        <v>206</v>
      </c>
      <c r="D127" s="35" t="s">
        <v>204</v>
      </c>
      <c r="E127" s="35" t="s">
        <v>203</v>
      </c>
      <c r="F127" s="36" t="s">
        <v>205</v>
      </c>
    </row>
    <row r="128" spans="2:29" ht="18" customHeight="1" x14ac:dyDescent="0.25">
      <c r="B128" s="47" t="s">
        <v>140</v>
      </c>
      <c r="C128" s="48">
        <f>(L93/C93)^(1/9)*100-100</f>
        <v>3.6049837560996707</v>
      </c>
      <c r="D128" s="49">
        <f>(W93/L93)^(1/11)*100-100</f>
        <v>2.1213875264758428</v>
      </c>
      <c r="E128" s="49">
        <f>(AC93/W93)^(1/6)*100-100</f>
        <v>1.8573289410022795</v>
      </c>
      <c r="F128" s="50">
        <f>(AC93/C93)^(1/26)*100-100</f>
        <v>2.5712177244513441</v>
      </c>
    </row>
    <row r="129" spans="2:6" ht="18" customHeight="1" x14ac:dyDescent="0.25">
      <c r="B129" s="51" t="s">
        <v>141</v>
      </c>
      <c r="C129" s="52">
        <f>(L94/C94)^(1/9)*100-100</f>
        <v>3.3972468103233666</v>
      </c>
      <c r="D129" s="53">
        <f>(W94/L94)^(1/11)*100-100</f>
        <v>2.0520128118865557</v>
      </c>
      <c r="E129" s="53">
        <f>(AC94/W94)^(1/6)*100-100</f>
        <v>2.0942057758937835</v>
      </c>
      <c r="F129" s="54">
        <f>(AC94/C94)^(1/26)*100-100</f>
        <v>2.5254579827968655</v>
      </c>
    </row>
    <row r="130" spans="2:6" ht="18" customHeight="1" x14ac:dyDescent="0.25">
      <c r="B130" s="31" t="s">
        <v>44</v>
      </c>
      <c r="C130" s="39">
        <f>(L95/C95)^(1/9)*100-100</f>
        <v>2.3119041695288729</v>
      </c>
      <c r="D130" s="37">
        <f>(W95/L95)^(1/11)*100-100</f>
        <v>2.1162169938170337</v>
      </c>
      <c r="E130" s="37">
        <f>(AB95/W95)^(1/5)*100-100</f>
        <v>2.8228505650512261</v>
      </c>
      <c r="F130" s="40">
        <f>(AB95/C95)^(1/25)*100-100</f>
        <v>2.3276555359436344</v>
      </c>
    </row>
    <row r="131" spans="2:6" ht="18" customHeight="1" x14ac:dyDescent="0.25">
      <c r="B131" s="31" t="s">
        <v>46</v>
      </c>
      <c r="C131" s="39">
        <f>(L97/C97)^(1/9)*100-100</f>
        <v>3.9974404200859794</v>
      </c>
      <c r="D131" s="37">
        <f>(W97/L97)^(1/11)*100-100</f>
        <v>3.0281756979073435</v>
      </c>
      <c r="E131" s="37">
        <f>(AC97/W97)^(1/6)*100-100</f>
        <v>3.7049865339492385</v>
      </c>
      <c r="F131" s="40">
        <f>(AC97/C97)^(1/26)*100-100</f>
        <v>3.5189636243110272</v>
      </c>
    </row>
    <row r="132" spans="2:6" ht="18" customHeight="1" x14ac:dyDescent="0.25">
      <c r="B132" s="31" t="s">
        <v>47</v>
      </c>
      <c r="C132" s="39">
        <f>(L98/C98)^(1/9)*100-100</f>
        <v>7.2546055707502433</v>
      </c>
      <c r="D132" s="37">
        <f>(W98/L98)^(1/11)*100-100</f>
        <v>4.4725583517694929</v>
      </c>
      <c r="E132" s="37">
        <f>(AC98/W98)^(1/6)*100-100</f>
        <v>3.63575942043515</v>
      </c>
      <c r="F132" s="40">
        <f>(AC98/C98)^(1/26)*100-100</f>
        <v>5.2318364250151745</v>
      </c>
    </row>
    <row r="133" spans="2:6" ht="18" customHeight="1" x14ac:dyDescent="0.25">
      <c r="B133" s="31" t="s">
        <v>48</v>
      </c>
      <c r="C133" s="39">
        <f>(L99/C99)^(1/9)*100-100</f>
        <v>2.7145269319933618</v>
      </c>
      <c r="D133" s="37">
        <f>(W99/L99)^(1/11)*100-100</f>
        <v>2.9775641843808813</v>
      </c>
      <c r="E133" s="37">
        <f>(AC99/W99)^(1/6)*100-100</f>
        <v>1.3558086393456534</v>
      </c>
      <c r="F133" s="40">
        <f>(AC99/C99)^(1/26)*100-100</f>
        <v>2.5102304282006287</v>
      </c>
    </row>
    <row r="134" spans="2:6" ht="18" customHeight="1" x14ac:dyDescent="0.25">
      <c r="B134" s="31" t="s">
        <v>51</v>
      </c>
      <c r="C134" s="39">
        <f>(L102/C102)^(1/9)*100-100</f>
        <v>5.3993378680312105</v>
      </c>
      <c r="D134" s="37">
        <f>(W102/L102)^(1/11)*100-100</f>
        <v>-2.9118297352771094</v>
      </c>
      <c r="E134" s="37">
        <f>(AC102/W102)^(1/6)*100-100</f>
        <v>3.9137452337085961</v>
      </c>
      <c r="F134" s="40">
        <f>(AC102/C102)^(1/26)*100-100</f>
        <v>1.4666683102378215</v>
      </c>
    </row>
    <row r="135" spans="2:6" ht="18" customHeight="1" x14ac:dyDescent="0.25">
      <c r="B135" s="31" t="s">
        <v>52</v>
      </c>
      <c r="C135" s="39">
        <f>(L103/C103)^(1/9)*100-100</f>
        <v>2.1529488035044295</v>
      </c>
      <c r="D135" s="37">
        <f>(W103/L103)^(1/11)*100-100</f>
        <v>2.064176948076323</v>
      </c>
      <c r="E135" s="37">
        <f>(AC103/W103)^(1/6)*100-100</f>
        <v>-0.63829656476052321</v>
      </c>
      <c r="F135" s="40">
        <f>(AC103/C103)^(1/26)*100-100</f>
        <v>1.4646073420260848</v>
      </c>
    </row>
    <row r="136" spans="2:6" ht="18" customHeight="1" x14ac:dyDescent="0.25">
      <c r="B136" s="32" t="s">
        <v>53</v>
      </c>
      <c r="C136" s="41">
        <f>(L104/C104)^(1/9)*100-100</f>
        <v>3.890361082340462</v>
      </c>
      <c r="D136" s="38">
        <f>(W104/L104)^(1/11)*100-100</f>
        <v>1.7627430687956434</v>
      </c>
      <c r="E136" s="38">
        <f>(AC104/W104)^(1/6)*100-100</f>
        <v>1.3296347858575075</v>
      </c>
      <c r="F136" s="42">
        <f>(AC104/C104)^(1/26)*100-100</f>
        <v>2.3934177283885276</v>
      </c>
    </row>
    <row r="137" spans="2:6" ht="18" customHeight="1" x14ac:dyDescent="0.25">
      <c r="B137" s="31" t="s">
        <v>54</v>
      </c>
      <c r="C137" s="39">
        <f>(L105/C105)^(1/9)*100-100</f>
        <v>4.7894707197843047</v>
      </c>
      <c r="D137" s="37">
        <f>(W105/L105)^(1/11)*100-100</f>
        <v>-2.0965688519771817</v>
      </c>
      <c r="E137" s="37">
        <f>(AC105/W105)^(1/6)*100-100</f>
        <v>2.8652338648627449</v>
      </c>
      <c r="F137" s="40">
        <f>(AC105/C105)^(1/26)*100-100</f>
        <v>1.3843824609963633</v>
      </c>
    </row>
    <row r="138" spans="2:6" ht="18" customHeight="1" x14ac:dyDescent="0.25">
      <c r="B138" s="31" t="s">
        <v>55</v>
      </c>
      <c r="C138" s="39">
        <f>(L106/C106)^(1/9)*100-100</f>
        <v>3.3398292782794243</v>
      </c>
      <c r="D138" s="37">
        <f>(W106/L106)^(1/11)*100-100</f>
        <v>0.13812218801653842</v>
      </c>
      <c r="E138" s="37">
        <f>(AC106/W106)^(1/6)*100-100</f>
        <v>1.5734831833550658</v>
      </c>
      <c r="F138" s="40">
        <f>(AC106/C106)^(1/26)*100-100</f>
        <v>1.5680556516691126</v>
      </c>
    </row>
    <row r="139" spans="2:6" ht="18" customHeight="1" x14ac:dyDescent="0.25">
      <c r="B139" s="31" t="s">
        <v>59</v>
      </c>
      <c r="C139" s="39">
        <f>(L110/C110)^(1/9)*100-100</f>
        <v>1.5890263717570861</v>
      </c>
      <c r="D139" s="37">
        <f>(W110/L110)^(1/11)*100-100</f>
        <v>0.60141469929469338</v>
      </c>
      <c r="E139" s="37">
        <f>(AC110/W110)^(1/6)*100-100</f>
        <v>2.9243591608412629</v>
      </c>
      <c r="F139" s="40">
        <f>(AC110/C110)^(1/26)*100-100</f>
        <v>1.4753560599596511</v>
      </c>
    </row>
    <row r="140" spans="2:6" ht="18" customHeight="1" x14ac:dyDescent="0.25">
      <c r="B140" s="31" t="s">
        <v>60</v>
      </c>
      <c r="C140" s="39">
        <f t="shared" ref="C140:C149" si="32">(L111/C111)^(1/9)*100-100</f>
        <v>2.9294729852066723</v>
      </c>
      <c r="D140" s="37">
        <f t="shared" ref="D140:D149" si="33">(W111/L111)^(1/11)*100-100</f>
        <v>1.6339266258967911</v>
      </c>
      <c r="E140" s="37">
        <f t="shared" ref="E140:E149" si="34">(AC111/W111)^(1/6)*100-100</f>
        <v>3.1535111377134228</v>
      </c>
      <c r="F140" s="40">
        <f t="shared" ref="F140:F149" si="35">(AC111/C111)^(1/26)*100-100</f>
        <v>2.4307356437553551</v>
      </c>
    </row>
    <row r="141" spans="2:6" ht="18" customHeight="1" x14ac:dyDescent="0.25">
      <c r="B141" s="31" t="s">
        <v>62</v>
      </c>
      <c r="C141" s="39">
        <f t="shared" si="32"/>
        <v>5.1021855077303115</v>
      </c>
      <c r="D141" s="37">
        <f t="shared" si="33"/>
        <v>0.70255752938126648</v>
      </c>
      <c r="E141" s="37">
        <f t="shared" si="34"/>
        <v>2.8427057059881946</v>
      </c>
      <c r="F141" s="40">
        <f t="shared" si="35"/>
        <v>2.7014612228837507</v>
      </c>
    </row>
    <row r="142" spans="2:6" ht="18" customHeight="1" x14ac:dyDescent="0.25">
      <c r="B142" s="31" t="s">
        <v>63</v>
      </c>
      <c r="C142" s="39">
        <f t="shared" si="32"/>
        <v>3.2391826343053651</v>
      </c>
      <c r="D142" s="37">
        <f t="shared" si="33"/>
        <v>-0.30600837207299492</v>
      </c>
      <c r="E142" s="37">
        <f t="shared" si="34"/>
        <v>2.7753771063226225</v>
      </c>
      <c r="F142" s="40">
        <f t="shared" si="35"/>
        <v>1.6185184221523912</v>
      </c>
    </row>
    <row r="143" spans="2:6" ht="18" customHeight="1" x14ac:dyDescent="0.25">
      <c r="B143" s="31" t="s">
        <v>64</v>
      </c>
      <c r="C143" s="39">
        <f t="shared" si="32"/>
        <v>4.4377996761331815</v>
      </c>
      <c r="D143" s="37">
        <f t="shared" si="33"/>
        <v>2.6898989207456481</v>
      </c>
      <c r="E143" s="37">
        <f t="shared" si="34"/>
        <v>-0.83877030055273849</v>
      </c>
      <c r="F143" s="40">
        <f t="shared" si="35"/>
        <v>2.4614762863258903</v>
      </c>
    </row>
    <row r="144" spans="2:6" ht="18" customHeight="1" x14ac:dyDescent="0.25">
      <c r="B144" s="31" t="s">
        <v>65</v>
      </c>
      <c r="C144" s="39">
        <f t="shared" si="32"/>
        <v>2.1151276919499225</v>
      </c>
      <c r="D144" s="37">
        <f t="shared" si="33"/>
        <v>-2.4572383257269337</v>
      </c>
      <c r="E144" s="37">
        <f t="shared" si="34"/>
        <v>-1.2733554394218629</v>
      </c>
      <c r="F144" s="40">
        <f t="shared" si="35"/>
        <v>-0.62185930276163504</v>
      </c>
    </row>
    <row r="145" spans="2:6" ht="18" customHeight="1" x14ac:dyDescent="0.25">
      <c r="B145" s="31" t="s">
        <v>66</v>
      </c>
      <c r="C145" s="39">
        <f t="shared" si="32"/>
        <v>10.142048353905508</v>
      </c>
      <c r="D145" s="37">
        <f t="shared" si="33"/>
        <v>4.4551463926890733</v>
      </c>
      <c r="E145" s="37">
        <f t="shared" si="34"/>
        <v>4.5429512536508554</v>
      </c>
      <c r="F145" s="40">
        <f t="shared" si="35"/>
        <v>6.4102979513603202</v>
      </c>
    </row>
    <row r="146" spans="2:6" ht="18" customHeight="1" x14ac:dyDescent="0.25">
      <c r="B146" s="31" t="s">
        <v>67</v>
      </c>
      <c r="C146" s="39">
        <f t="shared" si="32"/>
        <v>3.0978989584748149</v>
      </c>
      <c r="D146" s="37">
        <f t="shared" si="33"/>
        <v>-0.49965712982373134</v>
      </c>
      <c r="E146" s="37">
        <f t="shared" si="34"/>
        <v>3.1113267644784912</v>
      </c>
      <c r="F146" s="40">
        <f t="shared" si="35"/>
        <v>1.5633003785346489</v>
      </c>
    </row>
    <row r="147" spans="2:6" ht="18" customHeight="1" x14ac:dyDescent="0.25">
      <c r="B147" s="31" t="s">
        <v>68</v>
      </c>
      <c r="C147" s="39">
        <f t="shared" si="32"/>
        <v>1.5915983131562683</v>
      </c>
      <c r="D147" s="37">
        <f t="shared" si="33"/>
        <v>1.0483881716614434</v>
      </c>
      <c r="E147" s="37">
        <f t="shared" si="34"/>
        <v>0.16693446544931589</v>
      </c>
      <c r="F147" s="40">
        <f t="shared" si="35"/>
        <v>1.0316154567415907</v>
      </c>
    </row>
    <row r="148" spans="2:6" ht="18" customHeight="1" x14ac:dyDescent="0.25">
      <c r="B148" s="31" t="s">
        <v>69</v>
      </c>
      <c r="C148" s="39">
        <f t="shared" si="32"/>
        <v>3.8335660602095061</v>
      </c>
      <c r="D148" s="37">
        <f t="shared" si="33"/>
        <v>2.6094564154213913</v>
      </c>
      <c r="E148" s="37">
        <f t="shared" si="34"/>
        <v>3.0401633479076366</v>
      </c>
      <c r="F148" s="40">
        <f t="shared" si="35"/>
        <v>3.1311869005550932</v>
      </c>
    </row>
    <row r="149" spans="2:6" ht="18" customHeight="1" x14ac:dyDescent="0.25">
      <c r="B149" s="31" t="s">
        <v>70</v>
      </c>
      <c r="C149" s="39">
        <f t="shared" si="32"/>
        <v>5.8460139720695139</v>
      </c>
      <c r="D149" s="37">
        <f t="shared" si="33"/>
        <v>4.6882539270717984</v>
      </c>
      <c r="E149" s="37">
        <f t="shared" si="34"/>
        <v>3.3442530064539397</v>
      </c>
      <c r="F149" s="40">
        <f t="shared" si="35"/>
        <v>4.7746906815360006</v>
      </c>
    </row>
    <row r="150" spans="2:6" ht="18" customHeight="1" x14ac:dyDescent="0.25">
      <c r="B150" s="31" t="s">
        <v>73</v>
      </c>
      <c r="C150" s="39">
        <f>(L122/C122)^(1/9)*100-100</f>
        <v>5.3486880100112018</v>
      </c>
      <c r="D150" s="37">
        <f>(W122/L122)^(1/11)*100-100</f>
        <v>2.7930507261229423</v>
      </c>
      <c r="E150" s="37">
        <f>(AC122/W122)^(1/6)*100-100</f>
        <v>0.96606136779178087</v>
      </c>
      <c r="F150" s="40">
        <f>(AC122/C122)^(1/26)*100-100</f>
        <v>3.2424511745475826</v>
      </c>
    </row>
    <row r="151" spans="2:6" ht="18" customHeight="1" x14ac:dyDescent="0.25">
      <c r="B151" s="33" t="s">
        <v>74</v>
      </c>
      <c r="C151" s="43">
        <f>(L123/C123)^(1/9)*100-100</f>
        <v>1.2234582477145892</v>
      </c>
      <c r="D151" s="44">
        <f>(W123/L123)^(1/11)*100-100</f>
        <v>3.1510048840942773E-2</v>
      </c>
      <c r="E151" s="44">
        <f>(AC123/W123)^(1/6)*100-100</f>
        <v>2.9412649835029754</v>
      </c>
      <c r="F151" s="45">
        <f>(AC123/C123)^(1/26)*100-100</f>
        <v>1.1093350814948906</v>
      </c>
    </row>
    <row r="152" spans="2:6" ht="15" customHeight="1" x14ac:dyDescent="0.25">
      <c r="B152" s="46" t="s">
        <v>146</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C152"/>
  <sheetViews>
    <sheetView topLeftCell="A123" workbookViewId="0">
      <selection activeCell="C127" sqref="C127:F127"/>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2:29" ht="15" x14ac:dyDescent="0.25">
      <c r="B1" s="3" t="s">
        <v>126</v>
      </c>
    </row>
    <row r="2" spans="2:29" ht="15" x14ac:dyDescent="0.25">
      <c r="B2" s="2" t="s">
        <v>127</v>
      </c>
    </row>
    <row r="3" spans="2:29" ht="15" x14ac:dyDescent="0.25">
      <c r="B3" s="2" t="s">
        <v>128</v>
      </c>
    </row>
    <row r="4" spans="2:29" ht="11.45" customHeight="1" x14ac:dyDescent="0.25">
      <c r="B4" s="2" t="s">
        <v>20</v>
      </c>
    </row>
    <row r="5" spans="2:29" ht="15" x14ac:dyDescent="0.25">
      <c r="B5" s="1" t="s">
        <v>12</v>
      </c>
    </row>
    <row r="6" spans="2:29" ht="15" x14ac:dyDescent="0.25">
      <c r="B6" s="1" t="s">
        <v>13</v>
      </c>
    </row>
    <row r="7" spans="2:29" ht="15" x14ac:dyDescent="0.25">
      <c r="B7" s="1" t="s">
        <v>14</v>
      </c>
    </row>
    <row r="8" spans="2:29" ht="15" x14ac:dyDescent="0.25">
      <c r="B8" s="1" t="s">
        <v>15</v>
      </c>
    </row>
    <row r="9" spans="2:29" ht="11.45" customHeight="1" x14ac:dyDescent="0.25">
      <c r="B9" s="24" t="s">
        <v>28</v>
      </c>
    </row>
    <row r="10" spans="2:29" ht="15" x14ac:dyDescent="0.25">
      <c r="B10" s="105" t="s">
        <v>129</v>
      </c>
      <c r="C10" s="104" t="s">
        <v>101</v>
      </c>
      <c r="D10" s="104" t="s">
        <v>102</v>
      </c>
      <c r="E10" s="104" t="s">
        <v>103</v>
      </c>
      <c r="F10" s="104" t="s">
        <v>104</v>
      </c>
      <c r="G10" s="104" t="s">
        <v>105</v>
      </c>
      <c r="H10" s="104" t="s">
        <v>106</v>
      </c>
      <c r="I10" s="104" t="s">
        <v>107</v>
      </c>
      <c r="J10" s="104" t="s">
        <v>108</v>
      </c>
      <c r="K10" s="104" t="s">
        <v>109</v>
      </c>
      <c r="L10" s="104" t="s">
        <v>110</v>
      </c>
      <c r="M10" s="104" t="s">
        <v>111</v>
      </c>
      <c r="N10" s="104" t="s">
        <v>112</v>
      </c>
      <c r="O10" s="104" t="s">
        <v>113</v>
      </c>
      <c r="P10" s="104" t="s">
        <v>114</v>
      </c>
      <c r="Q10" s="104" t="s">
        <v>115</v>
      </c>
      <c r="R10" s="104" t="s">
        <v>116</v>
      </c>
      <c r="S10" s="104" t="s">
        <v>117</v>
      </c>
      <c r="T10" s="104" t="s">
        <v>118</v>
      </c>
      <c r="U10" s="104" t="s">
        <v>119</v>
      </c>
      <c r="V10" s="104" t="s">
        <v>120</v>
      </c>
      <c r="W10" s="104" t="s">
        <v>121</v>
      </c>
      <c r="X10" s="104" t="s">
        <v>122</v>
      </c>
      <c r="Y10" s="104" t="s">
        <v>123</v>
      </c>
      <c r="Z10" s="104" t="s">
        <v>124</v>
      </c>
      <c r="AA10" s="104" t="s">
        <v>125</v>
      </c>
      <c r="AB10" s="104" t="s">
        <v>196</v>
      </c>
      <c r="AC10" s="104" t="s">
        <v>200</v>
      </c>
    </row>
    <row r="11" spans="2:29" ht="15" x14ac:dyDescent="0.25">
      <c r="B11" s="106" t="s">
        <v>161</v>
      </c>
      <c r="C11" s="108" t="s">
        <v>131</v>
      </c>
      <c r="D11" s="108" t="s">
        <v>131</v>
      </c>
      <c r="E11" s="108" t="s">
        <v>131</v>
      </c>
      <c r="F11" s="108" t="s">
        <v>131</v>
      </c>
      <c r="G11" s="108" t="s">
        <v>131</v>
      </c>
      <c r="H11" s="108" t="s">
        <v>131</v>
      </c>
      <c r="I11" s="108" t="s">
        <v>131</v>
      </c>
      <c r="J11" s="108" t="s">
        <v>131</v>
      </c>
      <c r="K11" s="108" t="s">
        <v>131</v>
      </c>
      <c r="L11" s="108" t="s">
        <v>131</v>
      </c>
      <c r="M11" s="108" t="s">
        <v>131</v>
      </c>
      <c r="N11" s="108" t="s">
        <v>131</v>
      </c>
      <c r="O11" s="108" t="s">
        <v>131</v>
      </c>
      <c r="P11" s="108" t="s">
        <v>131</v>
      </c>
      <c r="Q11" s="108" t="s">
        <v>131</v>
      </c>
      <c r="R11" s="108" t="s">
        <v>131</v>
      </c>
      <c r="S11" s="108" t="s">
        <v>131</v>
      </c>
      <c r="T11" s="108" t="s">
        <v>131</v>
      </c>
      <c r="U11" s="108" t="s">
        <v>131</v>
      </c>
      <c r="V11" s="108" t="s">
        <v>131</v>
      </c>
      <c r="W11" s="108" t="s">
        <v>131</v>
      </c>
      <c r="X11" s="108" t="s">
        <v>131</v>
      </c>
      <c r="Y11" s="108" t="s">
        <v>131</v>
      </c>
      <c r="Z11" s="108" t="s">
        <v>131</v>
      </c>
      <c r="AA11" s="108" t="s">
        <v>131</v>
      </c>
      <c r="AB11" s="108" t="s">
        <v>131</v>
      </c>
      <c r="AC11" s="108" t="s">
        <v>131</v>
      </c>
    </row>
    <row r="12" spans="2:29" ht="15" x14ac:dyDescent="0.25">
      <c r="B12" s="107" t="s">
        <v>162</v>
      </c>
      <c r="C12" s="110">
        <v>448984.1</v>
      </c>
      <c r="D12" s="110">
        <v>462218.8</v>
      </c>
      <c r="E12" s="110">
        <v>469392.7</v>
      </c>
      <c r="F12" s="110">
        <v>469926.2</v>
      </c>
      <c r="G12" s="110">
        <v>457764.6</v>
      </c>
      <c r="H12" s="110">
        <v>470307.5</v>
      </c>
      <c r="I12" s="110">
        <v>485237.4</v>
      </c>
      <c r="J12" s="110">
        <v>501427.5</v>
      </c>
      <c r="K12" s="110">
        <v>530308.9</v>
      </c>
      <c r="L12" s="110">
        <v>539729.5</v>
      </c>
      <c r="M12" s="110">
        <v>533491.9</v>
      </c>
      <c r="N12" s="110">
        <v>545687.4</v>
      </c>
      <c r="O12" s="110">
        <v>556423.6</v>
      </c>
      <c r="P12" s="110">
        <v>546233.69999999995</v>
      </c>
      <c r="Q12" s="110">
        <v>548513.80000000005</v>
      </c>
      <c r="R12" s="110">
        <v>545437.80000000005</v>
      </c>
      <c r="S12" s="110">
        <v>549779.80000000005</v>
      </c>
      <c r="T12" s="110">
        <v>544656.5</v>
      </c>
      <c r="U12" s="110">
        <v>550136.6</v>
      </c>
      <c r="V12" s="110">
        <v>555976.69999999995</v>
      </c>
      <c r="W12" s="110">
        <v>564323.1</v>
      </c>
      <c r="X12" s="110">
        <v>570850.5</v>
      </c>
      <c r="Y12" s="110">
        <v>601923.5</v>
      </c>
      <c r="Z12" s="110">
        <v>598222.5</v>
      </c>
      <c r="AA12" s="110">
        <v>584773.80000000005</v>
      </c>
      <c r="AB12" s="110">
        <v>594123.4</v>
      </c>
      <c r="AC12" s="110">
        <v>593853.5</v>
      </c>
    </row>
    <row r="13" spans="2:29" ht="15" x14ac:dyDescent="0.25">
      <c r="B13" s="107" t="s">
        <v>201</v>
      </c>
      <c r="C13" s="109">
        <v>419179.9</v>
      </c>
      <c r="D13" s="109">
        <v>428273.1</v>
      </c>
      <c r="E13" s="109">
        <v>435625.7</v>
      </c>
      <c r="F13" s="111">
        <v>436221</v>
      </c>
      <c r="G13" s="109">
        <v>421940.3</v>
      </c>
      <c r="H13" s="109">
        <v>432414.4</v>
      </c>
      <c r="I13" s="109">
        <v>444526.5</v>
      </c>
      <c r="J13" s="109">
        <v>458158.2</v>
      </c>
      <c r="K13" s="109">
        <v>482051.6</v>
      </c>
      <c r="L13" s="109">
        <v>486723.8</v>
      </c>
      <c r="M13" s="109">
        <v>484186.7</v>
      </c>
      <c r="N13" s="111">
        <v>496896</v>
      </c>
      <c r="O13" s="109">
        <v>505844.3</v>
      </c>
      <c r="P13" s="109">
        <v>497057.3</v>
      </c>
      <c r="Q13" s="109">
        <v>495393.3</v>
      </c>
      <c r="R13" s="111">
        <v>491567</v>
      </c>
      <c r="S13" s="109">
        <v>492355.6</v>
      </c>
      <c r="T13" s="109">
        <v>484849.1</v>
      </c>
      <c r="U13" s="109">
        <v>489352.2</v>
      </c>
      <c r="V13" s="109">
        <v>488564.6</v>
      </c>
      <c r="W13" s="109">
        <v>494512.6</v>
      </c>
      <c r="X13" s="109">
        <v>499461.2</v>
      </c>
      <c r="Y13" s="109">
        <v>530169.19999999995</v>
      </c>
      <c r="Z13" s="109">
        <v>519388.6</v>
      </c>
      <c r="AA13" s="109">
        <v>504635.8</v>
      </c>
      <c r="AB13" s="111">
        <v>512487</v>
      </c>
      <c r="AC13" s="109">
        <v>513558.2</v>
      </c>
    </row>
    <row r="14" spans="2:29" ht="15" x14ac:dyDescent="0.25">
      <c r="B14" s="107" t="s">
        <v>163</v>
      </c>
      <c r="C14" s="110">
        <v>19306.2</v>
      </c>
      <c r="D14" s="110">
        <v>19505.900000000001</v>
      </c>
      <c r="E14" s="110">
        <v>19274.2</v>
      </c>
      <c r="F14" s="110">
        <v>20306.8</v>
      </c>
      <c r="G14" s="110">
        <v>18269.3</v>
      </c>
      <c r="H14" s="110">
        <v>19321.900000000001</v>
      </c>
      <c r="I14" s="110">
        <v>19964.400000000001</v>
      </c>
      <c r="J14" s="110">
        <v>21690.5</v>
      </c>
      <c r="K14" s="110">
        <v>20960.900000000001</v>
      </c>
      <c r="L14" s="110">
        <v>20458.599999999999</v>
      </c>
      <c r="M14" s="110">
        <v>22884.3</v>
      </c>
      <c r="N14" s="110">
        <v>23941.3</v>
      </c>
      <c r="O14" s="110">
        <v>23195.9</v>
      </c>
      <c r="P14" s="110">
        <v>25321.4</v>
      </c>
      <c r="Q14" s="110">
        <v>24250.9</v>
      </c>
      <c r="R14" s="110">
        <v>25035.200000000001</v>
      </c>
      <c r="S14" s="112">
        <v>25872</v>
      </c>
      <c r="T14" s="110">
        <v>25820.3</v>
      </c>
      <c r="U14" s="110">
        <v>26494.799999999999</v>
      </c>
      <c r="V14" s="110">
        <v>26858.1</v>
      </c>
      <c r="W14" s="110">
        <v>27632.1</v>
      </c>
      <c r="X14" s="110">
        <v>26747.3</v>
      </c>
      <c r="Y14" s="110">
        <v>27476.9</v>
      </c>
      <c r="Z14" s="110">
        <v>25404.2</v>
      </c>
      <c r="AA14" s="110">
        <v>25303.7</v>
      </c>
      <c r="AB14" s="110">
        <v>25006.799999999999</v>
      </c>
      <c r="AC14" s="110">
        <v>25167.200000000001</v>
      </c>
    </row>
    <row r="15" spans="2:29" ht="15" x14ac:dyDescent="0.25">
      <c r="B15" s="107" t="s">
        <v>164</v>
      </c>
      <c r="C15" s="109">
        <v>312.5</v>
      </c>
      <c r="D15" s="109">
        <v>408.3</v>
      </c>
      <c r="E15" s="109">
        <v>493.2</v>
      </c>
      <c r="F15" s="109">
        <v>647.5</v>
      </c>
      <c r="G15" s="109">
        <v>868.9</v>
      </c>
      <c r="H15" s="109">
        <v>1041.4000000000001</v>
      </c>
      <c r="I15" s="111">
        <v>1353</v>
      </c>
      <c r="J15" s="111">
        <v>1518</v>
      </c>
      <c r="K15" s="109">
        <v>1985.2</v>
      </c>
      <c r="L15" s="109">
        <v>2193.6999999999998</v>
      </c>
      <c r="M15" s="109">
        <v>2482.5</v>
      </c>
      <c r="N15" s="109">
        <v>3102.3</v>
      </c>
      <c r="O15" s="109">
        <v>2997.2</v>
      </c>
      <c r="P15" s="109">
        <v>2853.1</v>
      </c>
      <c r="Q15" s="109">
        <v>2646.6</v>
      </c>
      <c r="R15" s="111">
        <v>2638</v>
      </c>
      <c r="S15" s="109">
        <v>2598.6</v>
      </c>
      <c r="T15" s="109">
        <v>2773.7</v>
      </c>
      <c r="U15" s="109">
        <v>2805.8</v>
      </c>
      <c r="V15" s="109">
        <v>2761.3</v>
      </c>
      <c r="W15" s="109">
        <v>2842.1</v>
      </c>
      <c r="X15" s="109">
        <v>3168.1</v>
      </c>
      <c r="Y15" s="109">
        <v>3955.9</v>
      </c>
      <c r="Z15" s="109">
        <v>4320.7</v>
      </c>
      <c r="AA15" s="109">
        <v>4298.6000000000004</v>
      </c>
      <c r="AB15" s="109">
        <v>4555.5</v>
      </c>
      <c r="AC15" s="109">
        <v>4720.3999999999996</v>
      </c>
    </row>
    <row r="16" spans="2:29" ht="15" x14ac:dyDescent="0.25">
      <c r="B16" s="107" t="s">
        <v>165</v>
      </c>
      <c r="C16" s="110">
        <v>4095.5</v>
      </c>
      <c r="D16" s="110">
        <v>3804.4</v>
      </c>
      <c r="E16" s="110">
        <v>4027.6</v>
      </c>
      <c r="F16" s="110">
        <v>2585.6</v>
      </c>
      <c r="G16" s="110">
        <v>3146.4</v>
      </c>
      <c r="H16" s="110">
        <v>3322.2</v>
      </c>
      <c r="I16" s="110">
        <v>3282.9</v>
      </c>
      <c r="J16" s="110">
        <v>3448.3</v>
      </c>
      <c r="K16" s="110">
        <v>4207.1000000000004</v>
      </c>
      <c r="L16" s="110">
        <v>4695.5</v>
      </c>
      <c r="M16" s="110">
        <v>5074.3</v>
      </c>
      <c r="N16" s="110">
        <v>5078.8999999999996</v>
      </c>
      <c r="O16" s="110">
        <v>5004.1000000000004</v>
      </c>
      <c r="P16" s="110">
        <v>5117.8999999999996</v>
      </c>
      <c r="Q16" s="110">
        <v>5499.7</v>
      </c>
      <c r="R16" s="110">
        <v>5404.5</v>
      </c>
      <c r="S16" s="110">
        <v>5715.7</v>
      </c>
      <c r="T16" s="110">
        <v>6121.9</v>
      </c>
      <c r="U16" s="110">
        <v>6829.9</v>
      </c>
      <c r="V16" s="110">
        <v>7334.9</v>
      </c>
      <c r="W16" s="110">
        <v>7644.8</v>
      </c>
      <c r="X16" s="110">
        <v>7954.5</v>
      </c>
      <c r="Y16" s="110">
        <v>8767.4</v>
      </c>
      <c r="Z16" s="110">
        <v>8778.7999999999993</v>
      </c>
      <c r="AA16" s="110">
        <v>9217.5</v>
      </c>
      <c r="AB16" s="110">
        <v>9336.2000000000007</v>
      </c>
      <c r="AC16" s="110">
        <v>9399.1</v>
      </c>
    </row>
    <row r="17" spans="2:29" ht="15" x14ac:dyDescent="0.25">
      <c r="B17" s="107" t="s">
        <v>166</v>
      </c>
      <c r="C17" s="109">
        <v>7902.2</v>
      </c>
      <c r="D17" s="111">
        <v>8249</v>
      </c>
      <c r="E17" s="109">
        <v>8230.6</v>
      </c>
      <c r="F17" s="109">
        <v>9056.7000000000007</v>
      </c>
      <c r="G17" s="109">
        <v>9542.4</v>
      </c>
      <c r="H17" s="109">
        <v>10492.6</v>
      </c>
      <c r="I17" s="109">
        <v>12007.7</v>
      </c>
      <c r="J17" s="111">
        <v>13355</v>
      </c>
      <c r="K17" s="109">
        <v>14648.9</v>
      </c>
      <c r="L17" s="109">
        <v>16248.9</v>
      </c>
      <c r="M17" s="109">
        <v>15534.6</v>
      </c>
      <c r="N17" s="109">
        <v>14793.9</v>
      </c>
      <c r="O17" s="109">
        <v>13937.7</v>
      </c>
      <c r="P17" s="109">
        <v>13737.3</v>
      </c>
      <c r="Q17" s="109">
        <v>13777.4</v>
      </c>
      <c r="R17" s="111">
        <v>13370</v>
      </c>
      <c r="S17" s="109">
        <v>12815.5</v>
      </c>
      <c r="T17" s="109">
        <v>12910.4</v>
      </c>
      <c r="U17" s="109">
        <v>13301.3</v>
      </c>
      <c r="V17" s="109">
        <v>13794.4</v>
      </c>
      <c r="W17" s="109">
        <v>13621.3</v>
      </c>
      <c r="X17" s="109">
        <v>14411.3</v>
      </c>
      <c r="Y17" s="111">
        <v>14878</v>
      </c>
      <c r="Z17" s="109">
        <v>12785.3</v>
      </c>
      <c r="AA17" s="109">
        <v>12461.3</v>
      </c>
      <c r="AB17" s="109">
        <v>13265.8</v>
      </c>
      <c r="AC17" s="109">
        <v>13075.6</v>
      </c>
    </row>
    <row r="18" spans="2:29" ht="15" x14ac:dyDescent="0.25">
      <c r="B18" s="107" t="s">
        <v>167</v>
      </c>
      <c r="C18" s="110">
        <v>170620.1</v>
      </c>
      <c r="D18" s="112">
        <v>160302</v>
      </c>
      <c r="E18" s="110">
        <v>168348.5</v>
      </c>
      <c r="F18" s="110">
        <v>160738.29999999999</v>
      </c>
      <c r="G18" s="110">
        <v>136534.5</v>
      </c>
      <c r="H18" s="110">
        <v>127512.7</v>
      </c>
      <c r="I18" s="110">
        <v>125767.3</v>
      </c>
      <c r="J18" s="110">
        <v>122045.6</v>
      </c>
      <c r="K18" s="110">
        <v>122879.8</v>
      </c>
      <c r="L18" s="110">
        <v>120723.8</v>
      </c>
      <c r="M18" s="110">
        <v>114140.3</v>
      </c>
      <c r="N18" s="110">
        <v>121853.1</v>
      </c>
      <c r="O18" s="110">
        <v>128282.7</v>
      </c>
      <c r="P18" s="110">
        <v>126203.7</v>
      </c>
      <c r="Q18" s="110">
        <v>133852.4</v>
      </c>
      <c r="R18" s="110">
        <v>128090.2</v>
      </c>
      <c r="S18" s="110">
        <v>129963.8</v>
      </c>
      <c r="T18" s="110">
        <v>124650.8</v>
      </c>
      <c r="U18" s="112">
        <v>128796</v>
      </c>
      <c r="V18" s="110">
        <v>120338.8</v>
      </c>
      <c r="W18" s="110">
        <v>125279.7</v>
      </c>
      <c r="X18" s="112">
        <v>128334</v>
      </c>
      <c r="Y18" s="110">
        <v>138048.9</v>
      </c>
      <c r="Z18" s="110">
        <v>127923.3</v>
      </c>
      <c r="AA18" s="112">
        <v>125716</v>
      </c>
      <c r="AB18" s="110">
        <v>124933.2</v>
      </c>
      <c r="AC18" s="110">
        <v>120390.1</v>
      </c>
    </row>
    <row r="19" spans="2:29" ht="15" x14ac:dyDescent="0.25">
      <c r="B19" s="107" t="s">
        <v>168</v>
      </c>
      <c r="C19" s="109">
        <v>527.1</v>
      </c>
      <c r="D19" s="109">
        <v>569.20000000000005</v>
      </c>
      <c r="E19" s="109">
        <v>614.1</v>
      </c>
      <c r="F19" s="109">
        <v>703.5</v>
      </c>
      <c r="G19" s="109">
        <v>789.5</v>
      </c>
      <c r="H19" s="109">
        <v>963.3</v>
      </c>
      <c r="I19" s="109">
        <v>1296.0999999999999</v>
      </c>
      <c r="J19" s="109">
        <v>1463.8</v>
      </c>
      <c r="K19" s="109">
        <v>1657.5</v>
      </c>
      <c r="L19" s="109">
        <v>1685.6</v>
      </c>
      <c r="M19" s="111">
        <v>1448</v>
      </c>
      <c r="N19" s="109">
        <v>1226.5</v>
      </c>
      <c r="O19" s="109">
        <v>1051.2</v>
      </c>
      <c r="P19" s="109">
        <v>939.2</v>
      </c>
      <c r="Q19" s="109">
        <v>801.5</v>
      </c>
      <c r="R19" s="109">
        <v>815.7</v>
      </c>
      <c r="S19" s="109">
        <v>898.6</v>
      </c>
      <c r="T19" s="109">
        <v>901.6</v>
      </c>
      <c r="U19" s="109">
        <v>940.7</v>
      </c>
      <c r="V19" s="111">
        <v>988</v>
      </c>
      <c r="W19" s="109">
        <v>1078.4000000000001</v>
      </c>
      <c r="X19" s="109">
        <v>1188.8</v>
      </c>
      <c r="Y19" s="109">
        <v>1235.8</v>
      </c>
      <c r="Z19" s="111">
        <v>1127</v>
      </c>
      <c r="AA19" s="109">
        <v>1106.4000000000001</v>
      </c>
      <c r="AB19" s="109">
        <v>1105.3</v>
      </c>
      <c r="AC19" s="109">
        <v>1100.2</v>
      </c>
    </row>
    <row r="20" spans="2:29" ht="15" x14ac:dyDescent="0.25">
      <c r="B20" s="107" t="s">
        <v>169</v>
      </c>
      <c r="C20" s="110">
        <v>11863.2</v>
      </c>
      <c r="D20" s="110">
        <v>14084.9</v>
      </c>
      <c r="E20" s="110">
        <v>15412.2</v>
      </c>
      <c r="F20" s="110">
        <v>16091.7</v>
      </c>
      <c r="G20" s="110">
        <v>16072.4</v>
      </c>
      <c r="H20" s="110">
        <v>18484.3</v>
      </c>
      <c r="I20" s="110">
        <v>18919.8</v>
      </c>
      <c r="J20" s="110">
        <v>21068.9</v>
      </c>
      <c r="K20" s="110">
        <v>22217.7</v>
      </c>
      <c r="L20" s="110">
        <v>22084.1</v>
      </c>
      <c r="M20" s="110">
        <v>21089.9</v>
      </c>
      <c r="N20" s="110">
        <v>22556.7</v>
      </c>
      <c r="O20" s="110">
        <v>22337.1</v>
      </c>
      <c r="P20" s="110">
        <v>19166.3</v>
      </c>
      <c r="Q20" s="110">
        <v>17602.900000000001</v>
      </c>
      <c r="R20" s="112">
        <v>18074</v>
      </c>
      <c r="S20" s="110">
        <v>18347.2</v>
      </c>
      <c r="T20" s="110">
        <v>15272.8</v>
      </c>
      <c r="U20" s="110">
        <v>15789.4</v>
      </c>
      <c r="V20" s="110">
        <v>16816.3</v>
      </c>
      <c r="W20" s="110">
        <v>16426.7</v>
      </c>
      <c r="X20" s="110">
        <v>15883.4</v>
      </c>
      <c r="Y20" s="110">
        <v>20654.400000000001</v>
      </c>
      <c r="Z20" s="110">
        <v>17929.599999999999</v>
      </c>
      <c r="AA20" s="110">
        <v>19770.8</v>
      </c>
      <c r="AB20" s="110">
        <v>22951.9</v>
      </c>
      <c r="AC20" s="110">
        <v>23668.5</v>
      </c>
    </row>
    <row r="21" spans="2:29" ht="15" x14ac:dyDescent="0.25">
      <c r="B21" s="107" t="s">
        <v>170</v>
      </c>
      <c r="C21" s="111">
        <v>8096</v>
      </c>
      <c r="D21" s="109">
        <v>6954.8</v>
      </c>
      <c r="E21" s="109">
        <v>6190.8</v>
      </c>
      <c r="F21" s="109">
        <v>6351.3</v>
      </c>
      <c r="G21" s="109">
        <v>6656.3</v>
      </c>
      <c r="H21" s="111">
        <v>7924</v>
      </c>
      <c r="I21" s="109">
        <v>8065.6</v>
      </c>
      <c r="J21" s="109">
        <v>8198.7000000000007</v>
      </c>
      <c r="K21" s="109">
        <v>8857.1</v>
      </c>
      <c r="L21" s="109">
        <v>9673.1</v>
      </c>
      <c r="M21" s="109">
        <v>10121.700000000001</v>
      </c>
      <c r="N21" s="109">
        <v>9250.2999999999993</v>
      </c>
      <c r="O21" s="109">
        <v>8008.3</v>
      </c>
      <c r="P21" s="109">
        <v>5616.2</v>
      </c>
      <c r="Q21" s="109">
        <v>6523.1</v>
      </c>
      <c r="R21" s="109">
        <v>7814.3</v>
      </c>
      <c r="S21" s="109">
        <v>7765.9</v>
      </c>
      <c r="T21" s="109">
        <v>8626.7999999999993</v>
      </c>
      <c r="U21" s="109">
        <v>8681.1</v>
      </c>
      <c r="V21" s="109">
        <v>8063.4</v>
      </c>
      <c r="W21" s="109">
        <v>7975.6</v>
      </c>
      <c r="X21" s="109">
        <v>7679.1</v>
      </c>
      <c r="Y21" s="109">
        <v>7925.7</v>
      </c>
      <c r="Z21" s="109">
        <v>7843.1</v>
      </c>
      <c r="AA21" s="109">
        <v>8607.2999999999993</v>
      </c>
      <c r="AB21" s="109">
        <v>8470.7000000000007</v>
      </c>
      <c r="AC21" s="109">
        <v>8892.2999999999993</v>
      </c>
    </row>
    <row r="22" spans="2:29" ht="15" x14ac:dyDescent="0.25">
      <c r="B22" s="107" t="s">
        <v>171</v>
      </c>
      <c r="C22" s="112">
        <v>31097</v>
      </c>
      <c r="D22" s="112">
        <v>34183</v>
      </c>
      <c r="E22" s="112">
        <v>37513</v>
      </c>
      <c r="F22" s="112">
        <v>39647</v>
      </c>
      <c r="G22" s="112">
        <v>41031</v>
      </c>
      <c r="H22" s="112">
        <v>44945</v>
      </c>
      <c r="I22" s="112">
        <v>50410</v>
      </c>
      <c r="J22" s="112">
        <v>56738</v>
      </c>
      <c r="K22" s="112">
        <v>61529</v>
      </c>
      <c r="L22" s="112">
        <v>64667</v>
      </c>
      <c r="M22" s="112">
        <v>60572</v>
      </c>
      <c r="N22" s="112">
        <v>58405</v>
      </c>
      <c r="O22" s="112">
        <v>55723</v>
      </c>
      <c r="P22" s="112">
        <v>51888</v>
      </c>
      <c r="Q22" s="112">
        <v>46330</v>
      </c>
      <c r="R22" s="112">
        <v>44107</v>
      </c>
      <c r="S22" s="112">
        <v>41264</v>
      </c>
      <c r="T22" s="112">
        <v>42851</v>
      </c>
      <c r="U22" s="112">
        <v>42661</v>
      </c>
      <c r="V22" s="112">
        <v>45112</v>
      </c>
      <c r="W22" s="112">
        <v>43768</v>
      </c>
      <c r="X22" s="112">
        <v>45965</v>
      </c>
      <c r="Y22" s="112">
        <v>45582</v>
      </c>
      <c r="Z22" s="112">
        <v>47085</v>
      </c>
      <c r="AA22" s="112">
        <v>46522</v>
      </c>
      <c r="AB22" s="112">
        <v>48069</v>
      </c>
      <c r="AC22" s="112">
        <v>49702</v>
      </c>
    </row>
    <row r="23" spans="2:29" ht="15" x14ac:dyDescent="0.25">
      <c r="B23" s="107" t="s">
        <v>53</v>
      </c>
      <c r="C23" s="109">
        <v>50112.6</v>
      </c>
      <c r="D23" s="109">
        <v>54546.8</v>
      </c>
      <c r="E23" s="109">
        <v>52635.5</v>
      </c>
      <c r="F23" s="109">
        <v>54946.1</v>
      </c>
      <c r="G23" s="111">
        <v>56048</v>
      </c>
      <c r="H23" s="109">
        <v>59188.5</v>
      </c>
      <c r="I23" s="109">
        <v>59600.1</v>
      </c>
      <c r="J23" s="109">
        <v>58009.4</v>
      </c>
      <c r="K23" s="109">
        <v>62502.9</v>
      </c>
      <c r="L23" s="109">
        <v>63308.1</v>
      </c>
      <c r="M23" s="109">
        <v>68633.5</v>
      </c>
      <c r="N23" s="109">
        <v>68898.399999999994</v>
      </c>
      <c r="O23" s="109">
        <v>73790.2</v>
      </c>
      <c r="P23" s="109">
        <v>75197.899999999994</v>
      </c>
      <c r="Q23" s="109">
        <v>75384.399999999994</v>
      </c>
      <c r="R23" s="111">
        <v>75957</v>
      </c>
      <c r="S23" s="109">
        <v>75607.899999999994</v>
      </c>
      <c r="T23" s="109">
        <v>74690.8</v>
      </c>
      <c r="U23" s="109">
        <v>74387.3</v>
      </c>
      <c r="V23" s="109">
        <v>79088.399999999994</v>
      </c>
      <c r="W23" s="109">
        <v>80476.3</v>
      </c>
      <c r="X23" s="109">
        <v>79816.899999999994</v>
      </c>
      <c r="Y23" s="109">
        <v>87292.4</v>
      </c>
      <c r="Z23" s="111">
        <v>89969</v>
      </c>
      <c r="AA23" s="109">
        <v>86320.3</v>
      </c>
      <c r="AB23" s="109">
        <v>88153.7</v>
      </c>
      <c r="AC23" s="109">
        <v>89465.2</v>
      </c>
    </row>
    <row r="24" spans="2:29" ht="15" x14ac:dyDescent="0.25">
      <c r="B24" s="107" t="s">
        <v>172</v>
      </c>
      <c r="C24" s="110">
        <v>1864.8</v>
      </c>
      <c r="D24" s="110">
        <v>1753.8</v>
      </c>
      <c r="E24" s="110">
        <v>1788.3</v>
      </c>
      <c r="F24" s="110">
        <v>1866.1</v>
      </c>
      <c r="G24" s="110">
        <v>2013.4</v>
      </c>
      <c r="H24" s="110">
        <v>2021.4</v>
      </c>
      <c r="I24" s="110">
        <v>2226.5</v>
      </c>
      <c r="J24" s="110">
        <v>2315.4</v>
      </c>
      <c r="K24" s="110">
        <v>2471.9</v>
      </c>
      <c r="L24" s="110">
        <v>2532.3000000000002</v>
      </c>
      <c r="M24" s="110">
        <v>2562.5</v>
      </c>
      <c r="N24" s="110">
        <v>2743.5</v>
      </c>
      <c r="O24" s="112">
        <v>2808</v>
      </c>
      <c r="P24" s="110">
        <v>2688.6</v>
      </c>
      <c r="Q24" s="112">
        <v>2588</v>
      </c>
      <c r="R24" s="110">
        <v>2604.8000000000002</v>
      </c>
      <c r="S24" s="110">
        <v>2665.5</v>
      </c>
      <c r="T24" s="110">
        <v>2697.5</v>
      </c>
      <c r="U24" s="110">
        <v>2752.8</v>
      </c>
      <c r="V24" s="110">
        <v>2684.8</v>
      </c>
      <c r="W24" s="110">
        <v>2604.1</v>
      </c>
      <c r="X24" s="110">
        <v>2160.6</v>
      </c>
      <c r="Y24" s="110">
        <v>2565.6</v>
      </c>
      <c r="Z24" s="110">
        <v>2574.6</v>
      </c>
      <c r="AA24" s="110">
        <v>2643.7</v>
      </c>
      <c r="AB24" s="110">
        <v>2681.1</v>
      </c>
      <c r="AC24" s="110">
        <v>2748.4</v>
      </c>
    </row>
    <row r="25" spans="2:29" ht="15" x14ac:dyDescent="0.25">
      <c r="B25" s="107" t="s">
        <v>173</v>
      </c>
      <c r="C25" s="109">
        <v>65647.3</v>
      </c>
      <c r="D25" s="109">
        <v>69836.7</v>
      </c>
      <c r="E25" s="109">
        <v>69243.3</v>
      </c>
      <c r="F25" s="109">
        <v>65391.4</v>
      </c>
      <c r="G25" s="109">
        <v>66258.8</v>
      </c>
      <c r="H25" s="111">
        <v>68375</v>
      </c>
      <c r="I25" s="109">
        <v>72733.7</v>
      </c>
      <c r="J25" s="109">
        <v>76116.399999999994</v>
      </c>
      <c r="K25" s="109">
        <v>81188.7</v>
      </c>
      <c r="L25" s="109">
        <v>80546.600000000006</v>
      </c>
      <c r="M25" s="109">
        <v>79989.8</v>
      </c>
      <c r="N25" s="109">
        <v>83542.3</v>
      </c>
      <c r="O25" s="109">
        <v>84940.1</v>
      </c>
      <c r="P25" s="109">
        <v>86192.1</v>
      </c>
      <c r="Q25" s="109">
        <v>83709.5</v>
      </c>
      <c r="R25" s="111">
        <v>83193</v>
      </c>
      <c r="S25" s="109">
        <v>82151.7</v>
      </c>
      <c r="T25" s="111">
        <v>81484</v>
      </c>
      <c r="U25" s="109">
        <v>81611.600000000006</v>
      </c>
      <c r="V25" s="111">
        <v>81305</v>
      </c>
      <c r="W25" s="109">
        <v>81615.399999999994</v>
      </c>
      <c r="X25" s="111">
        <v>81527</v>
      </c>
      <c r="Y25" s="109">
        <v>80736.2</v>
      </c>
      <c r="Z25" s="109">
        <v>80550.2</v>
      </c>
      <c r="AA25" s="109">
        <v>73554.899999999994</v>
      </c>
      <c r="AB25" s="109">
        <v>74806.3</v>
      </c>
      <c r="AC25" s="109">
        <v>74748.399999999994</v>
      </c>
    </row>
    <row r="26" spans="2:29" ht="15" x14ac:dyDescent="0.25">
      <c r="B26" s="107" t="s">
        <v>174</v>
      </c>
      <c r="C26" s="110">
        <v>1010.8</v>
      </c>
      <c r="D26" s="110">
        <v>1096.5999999999999</v>
      </c>
      <c r="E26" s="110">
        <v>1140.9000000000001</v>
      </c>
      <c r="F26" s="110">
        <v>1189.8</v>
      </c>
      <c r="G26" s="110">
        <v>1138.5</v>
      </c>
      <c r="H26" s="110">
        <v>1191.8</v>
      </c>
      <c r="I26" s="110">
        <v>1317.9</v>
      </c>
      <c r="J26" s="110">
        <v>1466.2</v>
      </c>
      <c r="K26" s="112">
        <v>1622</v>
      </c>
      <c r="L26" s="110">
        <v>1730.7</v>
      </c>
      <c r="M26" s="110">
        <v>1856.7</v>
      </c>
      <c r="N26" s="110">
        <v>1971.8</v>
      </c>
      <c r="O26" s="110">
        <v>2016.8</v>
      </c>
      <c r="P26" s="110">
        <v>2053.6</v>
      </c>
      <c r="Q26" s="110">
        <v>1924.9</v>
      </c>
      <c r="R26" s="110">
        <v>1861.9</v>
      </c>
      <c r="S26" s="110">
        <v>2030.6</v>
      </c>
      <c r="T26" s="110">
        <v>1903.5</v>
      </c>
      <c r="U26" s="110">
        <v>1807.7</v>
      </c>
      <c r="V26" s="110">
        <v>1577.4</v>
      </c>
      <c r="W26" s="110">
        <v>1533.3</v>
      </c>
      <c r="X26" s="110">
        <v>2047.7</v>
      </c>
      <c r="Y26" s="110">
        <v>2297.8000000000002</v>
      </c>
      <c r="Z26" s="110">
        <v>2320.6999999999998</v>
      </c>
      <c r="AA26" s="112">
        <v>2322</v>
      </c>
      <c r="AB26" s="110">
        <v>2347.9</v>
      </c>
      <c r="AC26" s="110">
        <v>2395.1999999999998</v>
      </c>
    </row>
    <row r="27" spans="2:29" ht="15" x14ac:dyDescent="0.25">
      <c r="B27" s="107" t="s">
        <v>175</v>
      </c>
      <c r="C27" s="109">
        <v>374.3</v>
      </c>
      <c r="D27" s="109">
        <v>376.7</v>
      </c>
      <c r="E27" s="109">
        <v>419.4</v>
      </c>
      <c r="F27" s="109">
        <v>455.8</v>
      </c>
      <c r="G27" s="109">
        <v>460.5</v>
      </c>
      <c r="H27" s="109">
        <v>530.4</v>
      </c>
      <c r="I27" s="109">
        <v>654.1</v>
      </c>
      <c r="J27" s="109">
        <v>871.6</v>
      </c>
      <c r="K27" s="111">
        <v>1075</v>
      </c>
      <c r="L27" s="109">
        <v>1283.5999999999999</v>
      </c>
      <c r="M27" s="109">
        <v>1246.7</v>
      </c>
      <c r="N27" s="109">
        <v>1078.8</v>
      </c>
      <c r="O27" s="111">
        <v>965</v>
      </c>
      <c r="P27" s="109">
        <v>1046.4000000000001</v>
      </c>
      <c r="Q27" s="109">
        <v>1103.8</v>
      </c>
      <c r="R27" s="111">
        <v>1119</v>
      </c>
      <c r="S27" s="109">
        <v>1266.7</v>
      </c>
      <c r="T27" s="109">
        <v>1263.3</v>
      </c>
      <c r="U27" s="109">
        <v>1016.5</v>
      </c>
      <c r="V27" s="109">
        <v>1036.5999999999999</v>
      </c>
      <c r="W27" s="111">
        <v>941</v>
      </c>
      <c r="X27" s="109">
        <v>816.3</v>
      </c>
      <c r="Y27" s="109">
        <v>970.8</v>
      </c>
      <c r="Z27" s="109">
        <v>984.6</v>
      </c>
      <c r="AA27" s="109">
        <v>960.9</v>
      </c>
      <c r="AB27" s="109">
        <v>1000.5</v>
      </c>
      <c r="AC27" s="109">
        <v>993.3</v>
      </c>
    </row>
    <row r="28" spans="2:29" ht="15" x14ac:dyDescent="0.25">
      <c r="B28" s="107" t="s">
        <v>176</v>
      </c>
      <c r="C28" s="110">
        <v>627.4</v>
      </c>
      <c r="D28" s="110">
        <v>637.20000000000005</v>
      </c>
      <c r="E28" s="110">
        <v>656.2</v>
      </c>
      <c r="F28" s="110">
        <v>709.8</v>
      </c>
      <c r="G28" s="110">
        <v>751.1</v>
      </c>
      <c r="H28" s="110">
        <v>788.6</v>
      </c>
      <c r="I28" s="110">
        <v>752.3</v>
      </c>
      <c r="J28" s="110">
        <v>841.8</v>
      </c>
      <c r="K28" s="110">
        <v>910.2</v>
      </c>
      <c r="L28" s="110">
        <v>923.2</v>
      </c>
      <c r="M28" s="110">
        <v>843.9</v>
      </c>
      <c r="N28" s="110">
        <v>926.2</v>
      </c>
      <c r="O28" s="110">
        <v>1014.8</v>
      </c>
      <c r="P28" s="110">
        <v>949.2</v>
      </c>
      <c r="Q28" s="110">
        <v>999.3</v>
      </c>
      <c r="R28" s="110">
        <v>972.7</v>
      </c>
      <c r="S28" s="110">
        <v>1006.7</v>
      </c>
      <c r="T28" s="110">
        <v>1032.2</v>
      </c>
      <c r="U28" s="110">
        <v>1021.5</v>
      </c>
      <c r="V28" s="110">
        <v>1064.9000000000001</v>
      </c>
      <c r="W28" s="110">
        <v>1094.5</v>
      </c>
      <c r="X28" s="110">
        <v>1154.0999999999999</v>
      </c>
      <c r="Y28" s="110">
        <v>1301.9000000000001</v>
      </c>
      <c r="Z28" s="110">
        <v>1372.7</v>
      </c>
      <c r="AA28" s="110">
        <v>1421.1</v>
      </c>
      <c r="AB28" s="110">
        <v>1451.5</v>
      </c>
      <c r="AC28" s="110">
        <v>1538.8</v>
      </c>
    </row>
    <row r="29" spans="2:29" ht="15" x14ac:dyDescent="0.25">
      <c r="B29" s="107" t="s">
        <v>59</v>
      </c>
      <c r="C29" s="109">
        <v>9528.4</v>
      </c>
      <c r="D29" s="109">
        <v>10076.700000000001</v>
      </c>
      <c r="E29" s="109">
        <v>10308.4</v>
      </c>
      <c r="F29" s="109">
        <v>10646.3</v>
      </c>
      <c r="G29" s="109">
        <v>10871.9</v>
      </c>
      <c r="H29" s="109">
        <v>11657.8</v>
      </c>
      <c r="I29" s="109">
        <v>12681.1</v>
      </c>
      <c r="J29" s="109">
        <v>14297.5</v>
      </c>
      <c r="K29" s="109">
        <v>15056.4</v>
      </c>
      <c r="L29" s="109">
        <v>14380.8</v>
      </c>
      <c r="M29" s="109">
        <v>13453.9</v>
      </c>
      <c r="N29" s="109">
        <v>13408.8</v>
      </c>
      <c r="O29" s="109">
        <v>12535.6</v>
      </c>
      <c r="P29" s="109">
        <v>12689.2</v>
      </c>
      <c r="Q29" s="111">
        <v>13064</v>
      </c>
      <c r="R29" s="111">
        <v>13536</v>
      </c>
      <c r="S29" s="109">
        <v>14084.1</v>
      </c>
      <c r="T29" s="109">
        <v>14183.9</v>
      </c>
      <c r="U29" s="109">
        <v>14149.4</v>
      </c>
      <c r="V29" s="109">
        <v>13869.5</v>
      </c>
      <c r="W29" s="111">
        <v>13854</v>
      </c>
      <c r="X29" s="109">
        <v>14477.9</v>
      </c>
      <c r="Y29" s="109">
        <v>16551.2</v>
      </c>
      <c r="Z29" s="109">
        <v>15719.9</v>
      </c>
      <c r="AA29" s="109">
        <v>14771.5</v>
      </c>
      <c r="AB29" s="111">
        <v>15333</v>
      </c>
      <c r="AC29" s="109">
        <v>15508.4</v>
      </c>
    </row>
    <row r="30" spans="2:29" ht="15" x14ac:dyDescent="0.25">
      <c r="B30" s="107" t="s">
        <v>177</v>
      </c>
      <c r="C30" s="110">
        <v>3098.3</v>
      </c>
      <c r="D30" s="110">
        <v>3292.8</v>
      </c>
      <c r="E30" s="110">
        <v>3298.3</v>
      </c>
      <c r="F30" s="110">
        <v>3547.6</v>
      </c>
      <c r="G30" s="110">
        <v>3755.5</v>
      </c>
      <c r="H30" s="110">
        <v>4002.8</v>
      </c>
      <c r="I30" s="110">
        <v>4155.2</v>
      </c>
      <c r="J30" s="110">
        <v>4206.8999999999996</v>
      </c>
      <c r="K30" s="110">
        <v>4072.3</v>
      </c>
      <c r="L30" s="110">
        <v>4082.9</v>
      </c>
      <c r="M30" s="110">
        <v>4001.7</v>
      </c>
      <c r="N30" s="110">
        <v>3819.8</v>
      </c>
      <c r="O30" s="110">
        <v>3723.6</v>
      </c>
      <c r="P30" s="110">
        <v>3698.3</v>
      </c>
      <c r="Q30" s="110">
        <v>3625.6</v>
      </c>
      <c r="R30" s="110">
        <v>3600.6</v>
      </c>
      <c r="S30" s="110">
        <v>3642.6</v>
      </c>
      <c r="T30" s="110">
        <v>3708.3</v>
      </c>
      <c r="U30" s="110">
        <v>3772.3</v>
      </c>
      <c r="V30" s="110">
        <v>4090.5</v>
      </c>
      <c r="W30" s="110">
        <v>4649.7</v>
      </c>
      <c r="X30" s="110">
        <v>4788.8999999999996</v>
      </c>
      <c r="Y30" s="110">
        <v>5289.9</v>
      </c>
      <c r="Z30" s="110">
        <v>5297.8</v>
      </c>
      <c r="AA30" s="110">
        <v>5130.3</v>
      </c>
      <c r="AB30" s="110">
        <v>5527.3</v>
      </c>
      <c r="AC30" s="110">
        <v>5679.2</v>
      </c>
    </row>
    <row r="31" spans="2:29" ht="15" x14ac:dyDescent="0.25">
      <c r="B31" s="107" t="s">
        <v>179</v>
      </c>
      <c r="C31" s="110">
        <v>42280.4</v>
      </c>
      <c r="D31" s="110">
        <v>43464.3</v>
      </c>
      <c r="E31" s="110">
        <v>43516.2</v>
      </c>
      <c r="F31" s="112">
        <v>44822</v>
      </c>
      <c r="G31" s="110">
        <v>45611.6</v>
      </c>
      <c r="H31" s="110">
        <v>46935.4</v>
      </c>
      <c r="I31" s="110">
        <v>47135.8</v>
      </c>
      <c r="J31" s="110">
        <v>49713.4</v>
      </c>
      <c r="K31" s="112">
        <v>53157</v>
      </c>
      <c r="L31" s="110">
        <v>56262.5</v>
      </c>
      <c r="M31" s="110">
        <v>56123.7</v>
      </c>
      <c r="N31" s="110">
        <v>57077.599999999999</v>
      </c>
      <c r="O31" s="112">
        <v>56961</v>
      </c>
      <c r="P31" s="110">
        <v>54809.4</v>
      </c>
      <c r="Q31" s="110">
        <v>54369.599999999999</v>
      </c>
      <c r="R31" s="110">
        <v>55164.5</v>
      </c>
      <c r="S31" s="110">
        <v>55727.3</v>
      </c>
      <c r="T31" s="110">
        <v>55189.9</v>
      </c>
      <c r="U31" s="112">
        <v>53652</v>
      </c>
      <c r="V31" s="110">
        <v>52867.7</v>
      </c>
      <c r="W31" s="110">
        <v>52526.400000000001</v>
      </c>
      <c r="X31" s="112">
        <v>52838</v>
      </c>
      <c r="Y31" s="110">
        <v>54131.1</v>
      </c>
      <c r="Z31" s="110">
        <v>54309.1</v>
      </c>
      <c r="AA31" s="110">
        <v>52635.6</v>
      </c>
      <c r="AB31" s="110">
        <v>51768.6</v>
      </c>
      <c r="AC31" s="110">
        <v>52684.3</v>
      </c>
    </row>
    <row r="32" spans="2:29" ht="15" x14ac:dyDescent="0.25">
      <c r="B32" s="107" t="s">
        <v>180</v>
      </c>
      <c r="C32" s="111">
        <v>8061</v>
      </c>
      <c r="D32" s="109">
        <v>9036.2000000000007</v>
      </c>
      <c r="E32" s="109">
        <v>8842.2000000000007</v>
      </c>
      <c r="F32" s="109">
        <v>9325.1</v>
      </c>
      <c r="G32" s="109">
        <v>9109.7000000000007</v>
      </c>
      <c r="H32" s="109">
        <v>9873.4</v>
      </c>
      <c r="I32" s="109">
        <v>10155.799999999999</v>
      </c>
      <c r="J32" s="109">
        <v>11022.6</v>
      </c>
      <c r="K32" s="109">
        <v>11766.3</v>
      </c>
      <c r="L32" s="109">
        <v>11870.9</v>
      </c>
      <c r="M32" s="109">
        <v>12455.8</v>
      </c>
      <c r="N32" s="111">
        <v>12619</v>
      </c>
      <c r="O32" s="109">
        <v>12941.3</v>
      </c>
      <c r="P32" s="111">
        <v>13019</v>
      </c>
      <c r="Q32" s="109">
        <v>12689.6</v>
      </c>
      <c r="R32" s="109">
        <v>12269.7</v>
      </c>
      <c r="S32" s="111">
        <v>12706</v>
      </c>
      <c r="T32" s="109">
        <v>12627.6</v>
      </c>
      <c r="U32" s="109">
        <v>13354.9</v>
      </c>
      <c r="V32" s="109">
        <v>13767.6</v>
      </c>
      <c r="W32" s="109">
        <v>14481.1</v>
      </c>
      <c r="X32" s="109">
        <v>14659.1</v>
      </c>
      <c r="Y32" s="109">
        <v>16298.1</v>
      </c>
      <c r="Z32" s="109">
        <v>16285.1</v>
      </c>
      <c r="AA32" s="109">
        <v>15100.8</v>
      </c>
      <c r="AB32" s="109">
        <v>15793.8</v>
      </c>
      <c r="AC32" s="111">
        <v>15803</v>
      </c>
    </row>
    <row r="33" spans="2:29" ht="15" x14ac:dyDescent="0.25">
      <c r="B33" s="107" t="s">
        <v>181</v>
      </c>
      <c r="C33" s="110">
        <v>6182.8</v>
      </c>
      <c r="D33" s="110">
        <v>7782.1</v>
      </c>
      <c r="E33" s="110">
        <v>7781.5</v>
      </c>
      <c r="F33" s="110">
        <v>7441.6</v>
      </c>
      <c r="G33" s="110">
        <v>7701.8</v>
      </c>
      <c r="H33" s="110">
        <v>8382.7999999999993</v>
      </c>
      <c r="I33" s="110">
        <v>8754.4</v>
      </c>
      <c r="J33" s="110">
        <v>9235.4</v>
      </c>
      <c r="K33" s="110">
        <v>11822.6</v>
      </c>
      <c r="L33" s="112">
        <v>14133</v>
      </c>
      <c r="M33" s="110">
        <v>11312.2</v>
      </c>
      <c r="N33" s="110">
        <v>11364.8</v>
      </c>
      <c r="O33" s="110">
        <v>12440.7</v>
      </c>
      <c r="P33" s="110">
        <v>10967.6</v>
      </c>
      <c r="Q33" s="110">
        <v>12284.7</v>
      </c>
      <c r="R33" s="110">
        <v>13524.4</v>
      </c>
      <c r="S33" s="110">
        <v>15721.8</v>
      </c>
      <c r="T33" s="110">
        <v>16137.5</v>
      </c>
      <c r="U33" s="110">
        <v>16516.8</v>
      </c>
      <c r="V33" s="110">
        <v>20727.400000000001</v>
      </c>
      <c r="W33" s="110">
        <v>22436.6</v>
      </c>
      <c r="X33" s="110">
        <v>19547.400000000001</v>
      </c>
      <c r="Y33" s="110">
        <v>17742.5</v>
      </c>
      <c r="Z33" s="110">
        <v>25124.2</v>
      </c>
      <c r="AA33" s="110">
        <v>25103.1</v>
      </c>
      <c r="AB33" s="110">
        <v>25516.5</v>
      </c>
      <c r="AC33" s="110">
        <v>24487.1</v>
      </c>
    </row>
    <row r="34" spans="2:29" ht="15" x14ac:dyDescent="0.25">
      <c r="B34" s="107" t="s">
        <v>65</v>
      </c>
      <c r="C34" s="109">
        <v>6350.1</v>
      </c>
      <c r="D34" s="109">
        <v>6365.4</v>
      </c>
      <c r="E34" s="111">
        <v>7285</v>
      </c>
      <c r="F34" s="109">
        <v>7797.5</v>
      </c>
      <c r="G34" s="109">
        <v>8366.7000000000007</v>
      </c>
      <c r="H34" s="111">
        <v>8978</v>
      </c>
      <c r="I34" s="111">
        <v>9194</v>
      </c>
      <c r="J34" s="109">
        <v>10292.5</v>
      </c>
      <c r="K34" s="109">
        <v>11542.7</v>
      </c>
      <c r="L34" s="109">
        <v>12226.8</v>
      </c>
      <c r="M34" s="109">
        <v>12206.7</v>
      </c>
      <c r="N34" s="111">
        <v>11976</v>
      </c>
      <c r="O34" s="109">
        <v>12008.7</v>
      </c>
      <c r="P34" s="109">
        <v>10861.4</v>
      </c>
      <c r="Q34" s="109">
        <v>10202.6</v>
      </c>
      <c r="R34" s="109">
        <v>9122.4</v>
      </c>
      <c r="S34" s="109">
        <v>8591.5</v>
      </c>
      <c r="T34" s="109">
        <v>8510.4</v>
      </c>
      <c r="U34" s="109">
        <v>8182.5</v>
      </c>
      <c r="V34" s="109">
        <v>8595.4</v>
      </c>
      <c r="W34" s="111">
        <v>8893</v>
      </c>
      <c r="X34" s="109">
        <v>9255.7999999999993</v>
      </c>
      <c r="Y34" s="109">
        <v>9883.7000000000007</v>
      </c>
      <c r="Z34" s="109">
        <v>10456.299999999999</v>
      </c>
      <c r="AA34" s="109">
        <v>10580.2</v>
      </c>
      <c r="AB34" s="109">
        <v>10956.3</v>
      </c>
      <c r="AC34" s="109">
        <v>11227.2</v>
      </c>
    </row>
    <row r="35" spans="2:29" ht="15" x14ac:dyDescent="0.25">
      <c r="B35" s="107" t="s">
        <v>182</v>
      </c>
      <c r="C35" s="110">
        <v>2684.1</v>
      </c>
      <c r="D35" s="110">
        <v>3120.6</v>
      </c>
      <c r="E35" s="110">
        <v>3010.6</v>
      </c>
      <c r="F35" s="110">
        <v>2753.3</v>
      </c>
      <c r="G35" s="110">
        <v>2511.8000000000002</v>
      </c>
      <c r="H35" s="110">
        <v>3125.9</v>
      </c>
      <c r="I35" s="110">
        <v>3227.1</v>
      </c>
      <c r="J35" s="110">
        <v>3281.5</v>
      </c>
      <c r="K35" s="110">
        <v>3684.6</v>
      </c>
      <c r="L35" s="110">
        <v>4336.8</v>
      </c>
      <c r="M35" s="112">
        <v>3744</v>
      </c>
      <c r="N35" s="110">
        <v>3972.8</v>
      </c>
      <c r="O35" s="110">
        <v>4687.8999999999996</v>
      </c>
      <c r="P35" s="110">
        <v>5192.7</v>
      </c>
      <c r="Q35" s="110">
        <v>6518.4</v>
      </c>
      <c r="R35" s="110">
        <v>5588.9</v>
      </c>
      <c r="S35" s="112">
        <v>5254</v>
      </c>
      <c r="T35" s="110">
        <v>5870.6</v>
      </c>
      <c r="U35" s="110">
        <v>4904.1000000000004</v>
      </c>
      <c r="V35" s="110">
        <v>4899.3999999999996</v>
      </c>
      <c r="W35" s="110">
        <v>4887.8999999999996</v>
      </c>
      <c r="X35" s="110">
        <v>6566.4</v>
      </c>
      <c r="Y35" s="110">
        <v>6325.3</v>
      </c>
      <c r="Z35" s="110">
        <v>6658.6</v>
      </c>
      <c r="AA35" s="110">
        <v>7728.2</v>
      </c>
      <c r="AB35" s="110">
        <v>7718.2</v>
      </c>
      <c r="AC35" s="110">
        <v>7641.5</v>
      </c>
    </row>
    <row r="36" spans="2:29" ht="15" x14ac:dyDescent="0.25">
      <c r="B36" s="107" t="s">
        <v>183</v>
      </c>
      <c r="C36" s="109">
        <v>886.5</v>
      </c>
      <c r="D36" s="109">
        <v>915.7</v>
      </c>
      <c r="E36" s="109">
        <v>956.5</v>
      </c>
      <c r="F36" s="109">
        <v>1020.8</v>
      </c>
      <c r="G36" s="109">
        <v>1130.2</v>
      </c>
      <c r="H36" s="109">
        <v>1220.8</v>
      </c>
      <c r="I36" s="109">
        <v>1355.3</v>
      </c>
      <c r="J36" s="109">
        <v>1438.5</v>
      </c>
      <c r="K36" s="109">
        <v>1666.2</v>
      </c>
      <c r="L36" s="109">
        <v>1724.2</v>
      </c>
      <c r="M36" s="109">
        <v>1741.9</v>
      </c>
      <c r="N36" s="109">
        <v>1723.3</v>
      </c>
      <c r="O36" s="111">
        <v>1655</v>
      </c>
      <c r="P36" s="109">
        <v>1579.3</v>
      </c>
      <c r="Q36" s="109">
        <v>1547.3</v>
      </c>
      <c r="R36" s="109">
        <v>1524.8</v>
      </c>
      <c r="S36" s="109">
        <v>1476.7</v>
      </c>
      <c r="T36" s="109">
        <v>1517.4</v>
      </c>
      <c r="U36" s="109">
        <v>1511.1</v>
      </c>
      <c r="V36" s="109">
        <v>1521.6</v>
      </c>
      <c r="W36" s="109">
        <v>1578.1</v>
      </c>
      <c r="X36" s="109">
        <v>1594.4</v>
      </c>
      <c r="Y36" s="109">
        <v>1940.6</v>
      </c>
      <c r="Z36" s="109">
        <v>1955.2</v>
      </c>
      <c r="AA36" s="109">
        <v>1971.3</v>
      </c>
      <c r="AB36" s="109">
        <v>2006.5</v>
      </c>
      <c r="AC36" s="111">
        <v>1980</v>
      </c>
    </row>
    <row r="37" spans="2:29" ht="15" x14ac:dyDescent="0.25">
      <c r="B37" s="107" t="s">
        <v>184</v>
      </c>
      <c r="C37" s="112">
        <v>1881</v>
      </c>
      <c r="D37" s="110">
        <v>1346.3</v>
      </c>
      <c r="E37" s="110">
        <v>1176.5999999999999</v>
      </c>
      <c r="F37" s="112">
        <v>1852</v>
      </c>
      <c r="G37" s="110">
        <v>1638.3</v>
      </c>
      <c r="H37" s="110">
        <v>1540.9</v>
      </c>
      <c r="I37" s="110">
        <v>1669.2</v>
      </c>
      <c r="J37" s="110">
        <v>1668.3</v>
      </c>
      <c r="K37" s="110">
        <v>1620.2</v>
      </c>
      <c r="L37" s="110">
        <v>1586.8</v>
      </c>
      <c r="M37" s="110">
        <v>1674.5</v>
      </c>
      <c r="N37" s="110">
        <v>1698.2</v>
      </c>
      <c r="O37" s="110">
        <v>1809.4</v>
      </c>
      <c r="P37" s="110">
        <v>1801.2</v>
      </c>
      <c r="Q37" s="110">
        <v>1980.8</v>
      </c>
      <c r="R37" s="112">
        <v>2242</v>
      </c>
      <c r="S37" s="110">
        <v>2390.4</v>
      </c>
      <c r="T37" s="110">
        <v>2370.3000000000002</v>
      </c>
      <c r="U37" s="110">
        <v>2374.8000000000002</v>
      </c>
      <c r="V37" s="110">
        <v>2610.6999999999998</v>
      </c>
      <c r="W37" s="110">
        <v>2650.2</v>
      </c>
      <c r="X37" s="110">
        <v>2554.4</v>
      </c>
      <c r="Y37" s="110">
        <v>2788.6</v>
      </c>
      <c r="Z37" s="110">
        <v>2428.6</v>
      </c>
      <c r="AA37" s="110">
        <v>2458.1999999999998</v>
      </c>
      <c r="AB37" s="110">
        <v>2498.4</v>
      </c>
      <c r="AC37" s="110">
        <v>2546.1999999999998</v>
      </c>
    </row>
    <row r="38" spans="2:29" ht="15" x14ac:dyDescent="0.25">
      <c r="B38" s="107" t="s">
        <v>185</v>
      </c>
      <c r="C38" s="109">
        <v>5489.1</v>
      </c>
      <c r="D38" s="109">
        <v>5626.5</v>
      </c>
      <c r="E38" s="109">
        <v>5557.8</v>
      </c>
      <c r="F38" s="109">
        <v>5057.8999999999996</v>
      </c>
      <c r="G38" s="109">
        <v>4865.6000000000004</v>
      </c>
      <c r="H38" s="109">
        <v>5242.9</v>
      </c>
      <c r="I38" s="109">
        <v>5723.7</v>
      </c>
      <c r="J38" s="111">
        <v>5989</v>
      </c>
      <c r="K38" s="111">
        <v>6436</v>
      </c>
      <c r="L38" s="109">
        <v>6459.3</v>
      </c>
      <c r="M38" s="109">
        <v>6200.4</v>
      </c>
      <c r="N38" s="109">
        <v>6362.1</v>
      </c>
      <c r="O38" s="109">
        <v>6204.6</v>
      </c>
      <c r="P38" s="109">
        <v>6078.8</v>
      </c>
      <c r="Q38" s="109">
        <v>5725.9</v>
      </c>
      <c r="R38" s="109">
        <v>6232.1</v>
      </c>
      <c r="S38" s="109">
        <v>6163.4</v>
      </c>
      <c r="T38" s="109">
        <v>6489.9</v>
      </c>
      <c r="U38" s="109">
        <v>6884.1</v>
      </c>
      <c r="V38" s="109">
        <v>6860.9</v>
      </c>
      <c r="W38" s="109">
        <v>6225.7</v>
      </c>
      <c r="X38" s="111">
        <v>6175</v>
      </c>
      <c r="Y38" s="111">
        <v>6937</v>
      </c>
      <c r="Z38" s="109">
        <v>7791.9</v>
      </c>
      <c r="AA38" s="109">
        <v>7951.5</v>
      </c>
      <c r="AB38" s="109">
        <v>7339.6</v>
      </c>
      <c r="AC38" s="109">
        <v>7000.4</v>
      </c>
    </row>
    <row r="39" spans="2:29" ht="15" x14ac:dyDescent="0.25">
      <c r="B39" s="107" t="s">
        <v>186</v>
      </c>
      <c r="C39" s="110">
        <v>9027.9</v>
      </c>
      <c r="D39" s="112">
        <v>10071</v>
      </c>
      <c r="E39" s="112">
        <v>10021</v>
      </c>
      <c r="F39" s="110">
        <v>10396.6</v>
      </c>
      <c r="G39" s="110">
        <v>10745.5</v>
      </c>
      <c r="H39" s="110">
        <v>10595.1</v>
      </c>
      <c r="I39" s="110">
        <v>11356.2</v>
      </c>
      <c r="J39" s="112">
        <v>11919</v>
      </c>
      <c r="K39" s="110">
        <v>12102.3</v>
      </c>
      <c r="L39" s="110">
        <v>12015.5</v>
      </c>
      <c r="M39" s="110">
        <v>12298.9</v>
      </c>
      <c r="N39" s="110">
        <v>12451.5</v>
      </c>
      <c r="O39" s="110">
        <v>13365.3</v>
      </c>
      <c r="P39" s="110">
        <v>13296.2</v>
      </c>
      <c r="Q39" s="110">
        <v>13866.5</v>
      </c>
      <c r="R39" s="110">
        <v>14240.9</v>
      </c>
      <c r="S39" s="110">
        <v>15384.9</v>
      </c>
      <c r="T39" s="112">
        <v>15968</v>
      </c>
      <c r="U39" s="110">
        <v>16252.4</v>
      </c>
      <c r="V39" s="110">
        <v>16854.599999999999</v>
      </c>
      <c r="W39" s="110">
        <v>16945.599999999999</v>
      </c>
      <c r="X39" s="110">
        <v>18123.2</v>
      </c>
      <c r="Y39" s="112">
        <v>18753</v>
      </c>
      <c r="Z39" s="110">
        <v>19446.3</v>
      </c>
      <c r="AA39" s="110">
        <v>19468.099999999999</v>
      </c>
      <c r="AB39" s="110">
        <v>18994.900000000001</v>
      </c>
      <c r="AC39" s="110">
        <v>19055.3</v>
      </c>
    </row>
    <row r="40" spans="2:29" ht="15" x14ac:dyDescent="0.25">
      <c r="B40" s="107" t="s">
        <v>187</v>
      </c>
      <c r="C40" s="109">
        <v>275.8</v>
      </c>
      <c r="D40" s="109">
        <v>285.8</v>
      </c>
      <c r="E40" s="109">
        <v>299.10000000000002</v>
      </c>
      <c r="F40" s="109">
        <v>318.3</v>
      </c>
      <c r="G40" s="109">
        <v>363.5</v>
      </c>
      <c r="H40" s="109">
        <v>425.7</v>
      </c>
      <c r="I40" s="109">
        <v>491.5</v>
      </c>
      <c r="J40" s="109">
        <v>605.79999999999995</v>
      </c>
      <c r="K40" s="109">
        <v>892.6</v>
      </c>
      <c r="L40" s="109">
        <v>1008.4</v>
      </c>
      <c r="M40" s="111">
        <v>1012</v>
      </c>
      <c r="N40" s="109">
        <v>932.6</v>
      </c>
      <c r="O40" s="111">
        <v>901</v>
      </c>
      <c r="P40" s="109">
        <v>884.5</v>
      </c>
      <c r="Q40" s="109">
        <v>830.4</v>
      </c>
      <c r="R40" s="109">
        <v>812.3</v>
      </c>
      <c r="S40" s="109">
        <v>747.1</v>
      </c>
      <c r="T40" s="109">
        <v>801.7</v>
      </c>
      <c r="U40" s="109">
        <v>847.2</v>
      </c>
      <c r="V40" s="109">
        <v>919.4</v>
      </c>
      <c r="W40" s="109">
        <v>961.6</v>
      </c>
      <c r="X40" s="111">
        <v>1017</v>
      </c>
      <c r="Y40" s="109">
        <v>1100.2</v>
      </c>
      <c r="Z40" s="109">
        <v>1060.0999999999999</v>
      </c>
      <c r="AA40" s="109">
        <v>1084.2</v>
      </c>
      <c r="AB40" s="109">
        <v>1118.0999999999999</v>
      </c>
      <c r="AC40" s="109">
        <v>1233.5</v>
      </c>
    </row>
    <row r="41" spans="2:29" ht="15" x14ac:dyDescent="0.25">
      <c r="B41" s="107" t="s">
        <v>188</v>
      </c>
      <c r="C41" s="110">
        <v>6964.1</v>
      </c>
      <c r="D41" s="110">
        <v>7591.5</v>
      </c>
      <c r="E41" s="110">
        <v>8225.5</v>
      </c>
      <c r="F41" s="112">
        <v>8358</v>
      </c>
      <c r="G41" s="110">
        <v>9317.2000000000007</v>
      </c>
      <c r="H41" s="110">
        <v>10102.799999999999</v>
      </c>
      <c r="I41" s="110">
        <v>10956.5</v>
      </c>
      <c r="J41" s="110">
        <v>12005.4</v>
      </c>
      <c r="K41" s="110">
        <v>13003.1</v>
      </c>
      <c r="L41" s="110">
        <v>13043.6</v>
      </c>
      <c r="M41" s="110">
        <v>13352.8</v>
      </c>
      <c r="N41" s="110">
        <v>12808.9</v>
      </c>
      <c r="O41" s="110">
        <v>12309.6</v>
      </c>
      <c r="P41" s="110">
        <v>12763.4</v>
      </c>
      <c r="Q41" s="110">
        <v>13343.2</v>
      </c>
      <c r="R41" s="110">
        <v>13924.6</v>
      </c>
      <c r="S41" s="110">
        <v>14888.8</v>
      </c>
      <c r="T41" s="112">
        <v>15718</v>
      </c>
      <c r="U41" s="110">
        <v>16195.8</v>
      </c>
      <c r="V41" s="110">
        <v>15760.9</v>
      </c>
      <c r="W41" s="110">
        <v>15723.7</v>
      </c>
      <c r="X41" s="110">
        <v>17168.3</v>
      </c>
      <c r="Y41" s="110">
        <v>17458.2</v>
      </c>
      <c r="Z41" s="110">
        <v>17234.8</v>
      </c>
      <c r="AA41" s="110">
        <v>17345.7</v>
      </c>
      <c r="AB41" s="110">
        <v>17534.2</v>
      </c>
      <c r="AC41" s="110">
        <v>17670.7</v>
      </c>
    </row>
    <row r="42" spans="2:29" ht="15" x14ac:dyDescent="0.25">
      <c r="B42" s="107" t="s">
        <v>189</v>
      </c>
      <c r="C42" s="109">
        <v>37473.199999999997</v>
      </c>
      <c r="D42" s="109">
        <v>41153.199999999997</v>
      </c>
      <c r="E42" s="109">
        <v>38244.1</v>
      </c>
      <c r="F42" s="109">
        <v>36869.699999999997</v>
      </c>
      <c r="G42" s="109">
        <v>38486.5</v>
      </c>
      <c r="H42" s="109">
        <v>40380.6</v>
      </c>
      <c r="I42" s="109">
        <v>42430.5</v>
      </c>
      <c r="J42" s="109">
        <v>45416.6</v>
      </c>
      <c r="K42" s="109">
        <v>48969.4</v>
      </c>
      <c r="L42" s="109">
        <v>47066.7</v>
      </c>
      <c r="M42" s="109">
        <v>45648.9</v>
      </c>
      <c r="N42" s="109">
        <v>45654.400000000001</v>
      </c>
      <c r="O42" s="109">
        <v>46377.5</v>
      </c>
      <c r="P42" s="109">
        <v>47813.7</v>
      </c>
      <c r="Q42" s="109">
        <v>51190.7</v>
      </c>
      <c r="R42" s="109">
        <v>51150.3</v>
      </c>
      <c r="S42" s="109">
        <v>52548.800000000003</v>
      </c>
      <c r="T42" s="109">
        <v>52537.9</v>
      </c>
      <c r="U42" s="109">
        <v>51618.2</v>
      </c>
      <c r="V42" s="109">
        <v>53458.7</v>
      </c>
      <c r="W42" s="109">
        <v>53812.800000000003</v>
      </c>
      <c r="X42" s="109">
        <v>56545.4</v>
      </c>
      <c r="Y42" s="109">
        <v>60308.2</v>
      </c>
      <c r="Z42" s="109">
        <v>63092.4</v>
      </c>
      <c r="AA42" s="109">
        <v>61776.5</v>
      </c>
      <c r="AB42" s="109">
        <v>62636.2</v>
      </c>
      <c r="AC42" s="109">
        <v>64858.5</v>
      </c>
    </row>
    <row r="44" spans="2:29" ht="15" x14ac:dyDescent="0.25">
      <c r="B44" s="1" t="s">
        <v>133</v>
      </c>
    </row>
    <row r="45" spans="2:29" ht="15" x14ac:dyDescent="0.25">
      <c r="B45" s="1" t="s">
        <v>132</v>
      </c>
    </row>
    <row r="46" spans="2:29" ht="11.45" customHeight="1" x14ac:dyDescent="0.25">
      <c r="B46" s="24" t="s">
        <v>134</v>
      </c>
    </row>
    <row r="47" spans="2:29" ht="11.45" customHeight="1" x14ac:dyDescent="0.25">
      <c r="B47" s="24" t="s">
        <v>127</v>
      </c>
    </row>
    <row r="48" spans="2:29" ht="11.45" customHeight="1" x14ac:dyDescent="0.25">
      <c r="B48" s="24" t="s">
        <v>128</v>
      </c>
    </row>
    <row r="49" spans="2:29" ht="11.45" customHeight="1" x14ac:dyDescent="0.25">
      <c r="B49" s="24" t="s">
        <v>143</v>
      </c>
    </row>
    <row r="50" spans="2:29" ht="11.45" customHeight="1" x14ac:dyDescent="0.25">
      <c r="B50" s="23" t="s">
        <v>12</v>
      </c>
    </row>
    <row r="51" spans="2:29" ht="11.45" customHeight="1" x14ac:dyDescent="0.25">
      <c r="B51" s="23" t="s">
        <v>13</v>
      </c>
    </row>
    <row r="52" spans="2:29" ht="11.45" customHeight="1" x14ac:dyDescent="0.25">
      <c r="B52" s="23" t="s">
        <v>14</v>
      </c>
      <c r="G52" s="151" t="s">
        <v>28</v>
      </c>
      <c r="H52" s="70"/>
      <c r="I52" s="70"/>
    </row>
    <row r="53" spans="2:29" ht="11.45" customHeight="1" x14ac:dyDescent="0.25">
      <c r="B53" s="23" t="s">
        <v>15</v>
      </c>
    </row>
    <row r="55" spans="2:29" s="70" customFormat="1" ht="15" x14ac:dyDescent="0.25">
      <c r="B55" s="143" t="s">
        <v>129</v>
      </c>
      <c r="C55" s="142" t="s">
        <v>101</v>
      </c>
      <c r="D55" s="142" t="s">
        <v>102</v>
      </c>
      <c r="E55" s="142" t="s">
        <v>103</v>
      </c>
      <c r="F55" s="142" t="s">
        <v>104</v>
      </c>
      <c r="G55" s="142" t="s">
        <v>105</v>
      </c>
      <c r="H55" s="142" t="s">
        <v>106</v>
      </c>
      <c r="I55" s="142" t="s">
        <v>107</v>
      </c>
      <c r="J55" s="142" t="s">
        <v>108</v>
      </c>
      <c r="K55" s="142" t="s">
        <v>109</v>
      </c>
      <c r="L55" s="142" t="s">
        <v>110</v>
      </c>
      <c r="M55" s="142" t="s">
        <v>111</v>
      </c>
      <c r="N55" s="142" t="s">
        <v>112</v>
      </c>
      <c r="O55" s="142" t="s">
        <v>113</v>
      </c>
      <c r="P55" s="142" t="s">
        <v>114</v>
      </c>
      <c r="Q55" s="142" t="s">
        <v>115</v>
      </c>
      <c r="R55" s="142" t="s">
        <v>116</v>
      </c>
      <c r="S55" s="142" t="s">
        <v>117</v>
      </c>
      <c r="T55" s="142" t="s">
        <v>118</v>
      </c>
      <c r="U55" s="142" t="s">
        <v>119</v>
      </c>
      <c r="V55" s="142" t="s">
        <v>120</v>
      </c>
      <c r="W55" s="142" t="s">
        <v>121</v>
      </c>
      <c r="X55" s="142" t="s">
        <v>122</v>
      </c>
      <c r="Y55" s="142" t="s">
        <v>123</v>
      </c>
      <c r="Z55" s="142" t="s">
        <v>124</v>
      </c>
      <c r="AA55" s="142" t="s">
        <v>125</v>
      </c>
      <c r="AB55" s="142" t="s">
        <v>196</v>
      </c>
      <c r="AC55" s="142" t="s">
        <v>200</v>
      </c>
    </row>
    <row r="56" spans="2:29" ht="11.45" customHeight="1" x14ac:dyDescent="0.25">
      <c r="B56" s="144" t="s">
        <v>130</v>
      </c>
      <c r="C56" s="146" t="s">
        <v>131</v>
      </c>
      <c r="D56" s="146" t="s">
        <v>131</v>
      </c>
      <c r="E56" s="146" t="s">
        <v>131</v>
      </c>
      <c r="F56" s="146" t="s">
        <v>131</v>
      </c>
      <c r="G56" s="146" t="s">
        <v>131</v>
      </c>
      <c r="H56" s="146" t="s">
        <v>131</v>
      </c>
      <c r="I56" s="146" t="s">
        <v>131</v>
      </c>
      <c r="J56" s="146" t="s">
        <v>131</v>
      </c>
      <c r="K56" s="146" t="s">
        <v>131</v>
      </c>
      <c r="L56" s="146" t="s">
        <v>131</v>
      </c>
      <c r="M56" s="146" t="s">
        <v>131</v>
      </c>
      <c r="N56" s="146" t="s">
        <v>131</v>
      </c>
      <c r="O56" s="146" t="s">
        <v>131</v>
      </c>
      <c r="P56" s="146" t="s">
        <v>131</v>
      </c>
      <c r="Q56" s="146" t="s">
        <v>131</v>
      </c>
      <c r="R56" s="146" t="s">
        <v>131</v>
      </c>
      <c r="S56" s="146" t="s">
        <v>131</v>
      </c>
      <c r="T56" s="146" t="s">
        <v>131</v>
      </c>
      <c r="U56" s="146" t="s">
        <v>131</v>
      </c>
      <c r="V56" s="146" t="s">
        <v>131</v>
      </c>
      <c r="W56" s="146" t="s">
        <v>131</v>
      </c>
      <c r="X56" s="146" t="s">
        <v>131</v>
      </c>
      <c r="Y56" s="146" t="s">
        <v>131</v>
      </c>
      <c r="Z56" s="146" t="s">
        <v>131</v>
      </c>
      <c r="AA56" s="146" t="s">
        <v>131</v>
      </c>
      <c r="AB56" s="146" t="s">
        <v>131</v>
      </c>
      <c r="AC56" s="146" t="s">
        <v>131</v>
      </c>
    </row>
    <row r="57" spans="2:29" ht="11.45" customHeight="1" x14ac:dyDescent="0.25">
      <c r="B57" s="145" t="s">
        <v>42</v>
      </c>
      <c r="C57" s="148">
        <v>7902270</v>
      </c>
      <c r="D57" s="148">
        <v>8036982</v>
      </c>
      <c r="E57" s="148">
        <v>7945872</v>
      </c>
      <c r="F57" s="148">
        <v>7944184</v>
      </c>
      <c r="G57" s="148">
        <v>7919200</v>
      </c>
      <c r="H57" s="148">
        <v>7940242</v>
      </c>
      <c r="I57" s="148">
        <v>8035416</v>
      </c>
      <c r="J57" s="148">
        <v>8239345</v>
      </c>
      <c r="K57" s="148">
        <v>8421429</v>
      </c>
      <c r="L57" s="148">
        <v>8457224</v>
      </c>
      <c r="M57" s="148">
        <v>8459396</v>
      </c>
      <c r="N57" s="148">
        <v>8356409</v>
      </c>
      <c r="O57" s="148">
        <v>8354563</v>
      </c>
      <c r="P57" s="148">
        <v>8324399</v>
      </c>
      <c r="Q57" s="148">
        <v>8154070</v>
      </c>
      <c r="R57" s="148">
        <v>8035617</v>
      </c>
      <c r="S57" s="148">
        <v>8051254</v>
      </c>
      <c r="T57" s="148">
        <v>8019138</v>
      </c>
      <c r="U57" s="148">
        <v>7902493</v>
      </c>
      <c r="V57" s="148">
        <v>7840203</v>
      </c>
      <c r="W57" s="148">
        <v>7930392</v>
      </c>
      <c r="X57" s="148">
        <v>7796915</v>
      </c>
      <c r="Y57" s="148">
        <v>7969871</v>
      </c>
      <c r="Z57" s="148">
        <v>7936292</v>
      </c>
      <c r="AA57" s="148">
        <v>8068545</v>
      </c>
      <c r="AB57" s="148">
        <v>8144626</v>
      </c>
      <c r="AC57" s="148">
        <v>8227477</v>
      </c>
    </row>
    <row r="58" spans="2:29" ht="11.45" customHeight="1" x14ac:dyDescent="0.25">
      <c r="B58" s="145" t="s">
        <v>202</v>
      </c>
      <c r="C58" s="147">
        <v>6646436</v>
      </c>
      <c r="D58" s="147">
        <v>6687439</v>
      </c>
      <c r="E58" s="147">
        <v>6678471</v>
      </c>
      <c r="F58" s="147">
        <v>6672591</v>
      </c>
      <c r="G58" s="147">
        <v>6668262</v>
      </c>
      <c r="H58" s="147">
        <v>6669849</v>
      </c>
      <c r="I58" s="147">
        <v>6718063</v>
      </c>
      <c r="J58" s="147">
        <v>6824094</v>
      </c>
      <c r="K58" s="147">
        <v>6932448</v>
      </c>
      <c r="L58" s="147">
        <v>6961062</v>
      </c>
      <c r="M58" s="147">
        <v>6889195</v>
      </c>
      <c r="N58" s="147">
        <v>6819518</v>
      </c>
      <c r="O58" s="147">
        <v>6768709</v>
      </c>
      <c r="P58" s="147">
        <v>6699091</v>
      </c>
      <c r="Q58" s="147">
        <v>6596775</v>
      </c>
      <c r="R58" s="147">
        <v>6501015</v>
      </c>
      <c r="S58" s="147">
        <v>6494355</v>
      </c>
      <c r="T58" s="147">
        <v>6478220</v>
      </c>
      <c r="U58" s="147">
        <v>6348713</v>
      </c>
      <c r="V58" s="147">
        <v>6271460</v>
      </c>
      <c r="W58" s="147">
        <v>6313310</v>
      </c>
      <c r="X58" s="147">
        <v>6181464</v>
      </c>
      <c r="Y58" s="147">
        <v>6337258</v>
      </c>
      <c r="Z58" s="147">
        <v>6303778</v>
      </c>
      <c r="AA58" s="147">
        <v>6357528</v>
      </c>
      <c r="AB58" s="147">
        <v>6448662</v>
      </c>
      <c r="AC58" s="147">
        <v>6512562</v>
      </c>
    </row>
    <row r="59" spans="2:29" ht="11.45" customHeight="1" x14ac:dyDescent="0.25">
      <c r="B59" s="145" t="s">
        <v>44</v>
      </c>
      <c r="C59" s="148">
        <v>222323</v>
      </c>
      <c r="D59" s="148">
        <v>225775</v>
      </c>
      <c r="E59" s="148">
        <v>224456</v>
      </c>
      <c r="F59" s="148">
        <v>222518</v>
      </c>
      <c r="G59" s="148">
        <v>217205</v>
      </c>
      <c r="H59" s="148">
        <v>210751</v>
      </c>
      <c r="I59" s="148">
        <v>206448</v>
      </c>
      <c r="J59" s="148">
        <v>204377</v>
      </c>
      <c r="K59" s="148">
        <v>204096</v>
      </c>
      <c r="L59" s="148">
        <v>202753</v>
      </c>
      <c r="M59" s="148">
        <v>196913</v>
      </c>
      <c r="N59" s="148">
        <v>190565</v>
      </c>
      <c r="O59" s="148">
        <v>190838</v>
      </c>
      <c r="P59" s="148">
        <v>189346</v>
      </c>
      <c r="Q59" s="148">
        <v>186611</v>
      </c>
      <c r="R59" s="148">
        <v>184974</v>
      </c>
      <c r="S59" s="148">
        <v>182120</v>
      </c>
      <c r="T59" s="148">
        <v>179122</v>
      </c>
      <c r="U59" s="148">
        <v>175578</v>
      </c>
      <c r="V59" s="148">
        <v>171496</v>
      </c>
      <c r="W59" s="148">
        <v>169496</v>
      </c>
      <c r="X59" s="148">
        <v>164842</v>
      </c>
      <c r="Y59" s="148">
        <v>164213</v>
      </c>
      <c r="Z59" s="148">
        <v>163060</v>
      </c>
      <c r="AA59" s="148">
        <v>163192</v>
      </c>
      <c r="AB59" s="148">
        <v>163086</v>
      </c>
      <c r="AC59" s="148" t="s">
        <v>132</v>
      </c>
    </row>
    <row r="60" spans="2:29" ht="11.45" customHeight="1" x14ac:dyDescent="0.25">
      <c r="B60" s="145" t="s">
        <v>45</v>
      </c>
      <c r="C60" s="147">
        <v>50264</v>
      </c>
      <c r="D60" s="147">
        <v>59462</v>
      </c>
      <c r="E60" s="147">
        <v>59608</v>
      </c>
      <c r="F60" s="147">
        <v>58887</v>
      </c>
      <c r="G60" s="147">
        <v>53802</v>
      </c>
      <c r="H60" s="147">
        <v>59670</v>
      </c>
      <c r="I60" s="147">
        <v>69124</v>
      </c>
      <c r="J60" s="147">
        <v>74883</v>
      </c>
      <c r="K60" s="147">
        <v>84585</v>
      </c>
      <c r="L60" s="147">
        <v>90556</v>
      </c>
      <c r="M60" s="147">
        <v>97768</v>
      </c>
      <c r="N60" s="147">
        <v>102039</v>
      </c>
      <c r="O60" s="147">
        <v>106851</v>
      </c>
      <c r="P60" s="147">
        <v>103874</v>
      </c>
      <c r="Q60" s="147">
        <v>103169</v>
      </c>
      <c r="R60" s="147">
        <v>102928</v>
      </c>
      <c r="S60" s="147">
        <v>106354</v>
      </c>
      <c r="T60" s="147">
        <v>107199</v>
      </c>
      <c r="U60" s="147">
        <v>106732</v>
      </c>
      <c r="V60" s="147">
        <v>107510</v>
      </c>
      <c r="W60" s="147">
        <v>110505</v>
      </c>
      <c r="X60" s="147">
        <v>109529</v>
      </c>
      <c r="Y60" s="147">
        <v>108354</v>
      </c>
      <c r="Z60" s="147">
        <v>109289</v>
      </c>
      <c r="AA60" s="147">
        <v>112531</v>
      </c>
      <c r="AB60" s="147">
        <v>115320</v>
      </c>
      <c r="AC60" s="147">
        <v>119467</v>
      </c>
    </row>
    <row r="61" spans="2:29" ht="11.45" customHeight="1" x14ac:dyDescent="0.25">
      <c r="B61" s="145" t="s">
        <v>46</v>
      </c>
      <c r="C61" s="148">
        <v>158993</v>
      </c>
      <c r="D61" s="148">
        <v>162500</v>
      </c>
      <c r="E61" s="148">
        <v>156088</v>
      </c>
      <c r="F61" s="148">
        <v>144786</v>
      </c>
      <c r="G61" s="148">
        <v>139351</v>
      </c>
      <c r="H61" s="148">
        <v>137597</v>
      </c>
      <c r="I61" s="148">
        <v>136625</v>
      </c>
      <c r="J61" s="148">
        <v>141328</v>
      </c>
      <c r="K61" s="148">
        <v>149574</v>
      </c>
      <c r="L61" s="148">
        <v>155588</v>
      </c>
      <c r="M61" s="148">
        <v>156772</v>
      </c>
      <c r="N61" s="148">
        <v>153686</v>
      </c>
      <c r="O61" s="148">
        <v>157060</v>
      </c>
      <c r="P61" s="148">
        <v>167695</v>
      </c>
      <c r="Q61" s="148">
        <v>167156</v>
      </c>
      <c r="R61" s="148">
        <v>169528</v>
      </c>
      <c r="S61" s="148">
        <v>161611</v>
      </c>
      <c r="T61" s="148">
        <v>161738</v>
      </c>
      <c r="U61" s="148">
        <v>163914</v>
      </c>
      <c r="V61" s="148">
        <v>163210</v>
      </c>
      <c r="W61" s="148">
        <v>164284</v>
      </c>
      <c r="X61" s="148">
        <v>150364</v>
      </c>
      <c r="Y61" s="148">
        <v>151354</v>
      </c>
      <c r="Z61" s="148">
        <v>160788</v>
      </c>
      <c r="AA61" s="148">
        <v>164930</v>
      </c>
      <c r="AB61" s="148">
        <v>156604</v>
      </c>
      <c r="AC61" s="148">
        <v>158754</v>
      </c>
    </row>
    <row r="62" spans="2:29" ht="11.45" customHeight="1" x14ac:dyDescent="0.25">
      <c r="B62" s="145" t="s">
        <v>47</v>
      </c>
      <c r="C62" s="147">
        <v>111736</v>
      </c>
      <c r="D62" s="147">
        <v>112066</v>
      </c>
      <c r="E62" s="147">
        <v>112872</v>
      </c>
      <c r="F62" s="147">
        <v>114568</v>
      </c>
      <c r="G62" s="147">
        <v>115458</v>
      </c>
      <c r="H62" s="147">
        <v>115688</v>
      </c>
      <c r="I62" s="147">
        <v>116280</v>
      </c>
      <c r="J62" s="147">
        <v>122528</v>
      </c>
      <c r="K62" s="147">
        <v>124905</v>
      </c>
      <c r="L62" s="147">
        <v>128020</v>
      </c>
      <c r="M62" s="147">
        <v>135420</v>
      </c>
      <c r="N62" s="147">
        <v>125662</v>
      </c>
      <c r="O62" s="147">
        <v>124794</v>
      </c>
      <c r="P62" s="147">
        <v>120340</v>
      </c>
      <c r="Q62" s="147">
        <v>116612</v>
      </c>
      <c r="R62" s="147">
        <v>108735</v>
      </c>
      <c r="S62" s="147">
        <v>111863</v>
      </c>
      <c r="T62" s="147">
        <v>108985</v>
      </c>
      <c r="U62" s="147">
        <v>112737</v>
      </c>
      <c r="V62" s="147">
        <v>111447</v>
      </c>
      <c r="W62" s="147">
        <v>115918</v>
      </c>
      <c r="X62" s="147">
        <v>113057</v>
      </c>
      <c r="Y62" s="147">
        <v>111763</v>
      </c>
      <c r="Z62" s="147">
        <v>109328</v>
      </c>
      <c r="AA62" s="147">
        <v>115969</v>
      </c>
      <c r="AB62" s="147">
        <v>111170</v>
      </c>
      <c r="AC62" s="147">
        <v>112958</v>
      </c>
    </row>
    <row r="63" spans="2:29" ht="11.45" customHeight="1" x14ac:dyDescent="0.25">
      <c r="B63" s="145" t="s">
        <v>48</v>
      </c>
      <c r="C63" s="148">
        <v>2014346</v>
      </c>
      <c r="D63" s="148">
        <v>2032194</v>
      </c>
      <c r="E63" s="148">
        <v>2026837</v>
      </c>
      <c r="F63" s="148">
        <v>2019540</v>
      </c>
      <c r="G63" s="148">
        <v>1981440</v>
      </c>
      <c r="H63" s="148">
        <v>1961179</v>
      </c>
      <c r="I63" s="148">
        <v>1941929</v>
      </c>
      <c r="J63" s="148">
        <v>1964313</v>
      </c>
      <c r="K63" s="148">
        <v>1915059</v>
      </c>
      <c r="L63" s="148">
        <v>1881058</v>
      </c>
      <c r="M63" s="148">
        <v>1852012</v>
      </c>
      <c r="N63" s="148">
        <v>1850520</v>
      </c>
      <c r="O63" s="148">
        <v>1826257</v>
      </c>
      <c r="P63" s="148">
        <v>1800487</v>
      </c>
      <c r="Q63" s="148">
        <v>1789568</v>
      </c>
      <c r="R63" s="148">
        <v>1777723</v>
      </c>
      <c r="S63" s="148">
        <v>1771963</v>
      </c>
      <c r="T63" s="148">
        <v>1741613</v>
      </c>
      <c r="U63" s="148">
        <v>1682489</v>
      </c>
      <c r="V63" s="148">
        <v>1625658</v>
      </c>
      <c r="W63" s="148">
        <v>1603107</v>
      </c>
      <c r="X63" s="148">
        <v>1559777</v>
      </c>
      <c r="Y63" s="148">
        <v>1592568</v>
      </c>
      <c r="Z63" s="148">
        <v>1556795</v>
      </c>
      <c r="AA63" s="148">
        <v>1559041</v>
      </c>
      <c r="AB63" s="148">
        <v>1576562</v>
      </c>
      <c r="AC63" s="148">
        <v>1604661</v>
      </c>
    </row>
    <row r="64" spans="2:29" ht="11.45" customHeight="1" x14ac:dyDescent="0.25">
      <c r="B64" s="145" t="s">
        <v>49</v>
      </c>
      <c r="C64" s="147">
        <v>17514</v>
      </c>
      <c r="D64" s="147">
        <v>16182</v>
      </c>
      <c r="E64" s="147">
        <v>16514</v>
      </c>
      <c r="F64" s="147">
        <v>17884</v>
      </c>
      <c r="G64" s="147">
        <v>16728</v>
      </c>
      <c r="H64" s="147">
        <v>15521</v>
      </c>
      <c r="I64" s="147">
        <v>12460</v>
      </c>
      <c r="J64" s="147">
        <v>15180</v>
      </c>
      <c r="K64" s="147">
        <v>18618</v>
      </c>
      <c r="L64" s="147">
        <v>19842</v>
      </c>
      <c r="M64" s="147">
        <v>21133</v>
      </c>
      <c r="N64" s="147">
        <v>17691</v>
      </c>
      <c r="O64" s="147">
        <v>20657</v>
      </c>
      <c r="P64" s="147">
        <v>19707</v>
      </c>
      <c r="Q64" s="147">
        <v>18929</v>
      </c>
      <c r="R64" s="147">
        <v>14516</v>
      </c>
      <c r="S64" s="147">
        <v>16580</v>
      </c>
      <c r="T64" s="147">
        <v>19671</v>
      </c>
      <c r="U64" s="147">
        <v>22361</v>
      </c>
      <c r="V64" s="147">
        <v>20527</v>
      </c>
      <c r="W64" s="147">
        <v>21336</v>
      </c>
      <c r="X64" s="147">
        <v>19612</v>
      </c>
      <c r="Y64" s="147">
        <v>26141</v>
      </c>
      <c r="Z64" s="147">
        <v>29290</v>
      </c>
      <c r="AA64" s="147">
        <v>31190</v>
      </c>
      <c r="AB64" s="147">
        <v>32370</v>
      </c>
      <c r="AC64" s="147">
        <v>28564</v>
      </c>
    </row>
    <row r="65" spans="2:29" ht="11.45" customHeight="1" x14ac:dyDescent="0.25">
      <c r="B65" s="145" t="s">
        <v>50</v>
      </c>
      <c r="C65" s="148">
        <v>122778</v>
      </c>
      <c r="D65" s="148">
        <v>132684</v>
      </c>
      <c r="E65" s="148">
        <v>135948</v>
      </c>
      <c r="F65" s="148">
        <v>135754</v>
      </c>
      <c r="G65" s="148">
        <v>143751</v>
      </c>
      <c r="H65" s="148">
        <v>156350</v>
      </c>
      <c r="I65" s="148">
        <v>161648</v>
      </c>
      <c r="J65" s="148">
        <v>165316</v>
      </c>
      <c r="K65" s="148">
        <v>171544</v>
      </c>
      <c r="L65" s="148">
        <v>175162</v>
      </c>
      <c r="M65" s="148">
        <v>175302</v>
      </c>
      <c r="N65" s="148">
        <v>167856</v>
      </c>
      <c r="O65" s="148">
        <v>166148</v>
      </c>
      <c r="P65" s="148">
        <v>161651</v>
      </c>
      <c r="Q65" s="148">
        <v>166375</v>
      </c>
      <c r="R65" s="148">
        <v>166449</v>
      </c>
      <c r="S65" s="148">
        <v>168760</v>
      </c>
      <c r="T65" s="148">
        <v>177017</v>
      </c>
      <c r="U65" s="148">
        <v>178324</v>
      </c>
      <c r="V65" s="148">
        <v>174572</v>
      </c>
      <c r="W65" s="148">
        <v>191600</v>
      </c>
      <c r="X65" s="148">
        <v>205999</v>
      </c>
      <c r="Y65" s="148">
        <v>211300</v>
      </c>
      <c r="Z65" s="148">
        <v>216326</v>
      </c>
      <c r="AA65" s="148">
        <v>221118</v>
      </c>
      <c r="AB65" s="148">
        <v>216320</v>
      </c>
      <c r="AC65" s="148">
        <v>232311</v>
      </c>
    </row>
    <row r="66" spans="2:29" ht="11.45" customHeight="1" x14ac:dyDescent="0.25">
      <c r="B66" s="145" t="s">
        <v>51</v>
      </c>
      <c r="C66" s="147">
        <v>198613</v>
      </c>
      <c r="D66" s="147">
        <v>213482</v>
      </c>
      <c r="E66" s="147">
        <v>205357</v>
      </c>
      <c r="F66" s="147">
        <v>196327</v>
      </c>
      <c r="G66" s="147">
        <v>209873</v>
      </c>
      <c r="H66" s="147">
        <v>216854</v>
      </c>
      <c r="I66" s="147">
        <v>230910</v>
      </c>
      <c r="J66" s="147">
        <v>228109</v>
      </c>
      <c r="K66" s="147">
        <v>229268</v>
      </c>
      <c r="L66" s="147">
        <v>228580</v>
      </c>
      <c r="M66" s="147">
        <v>223892</v>
      </c>
      <c r="N66" s="147">
        <v>205998</v>
      </c>
      <c r="O66" s="147">
        <v>192558</v>
      </c>
      <c r="P66" s="147">
        <v>194814</v>
      </c>
      <c r="Q66" s="147">
        <v>191992</v>
      </c>
      <c r="R66" s="147">
        <v>172771</v>
      </c>
      <c r="S66" s="147">
        <v>178152</v>
      </c>
      <c r="T66" s="147">
        <v>177435</v>
      </c>
      <c r="U66" s="147">
        <v>166463</v>
      </c>
      <c r="V66" s="147">
        <v>181681</v>
      </c>
      <c r="W66" s="147">
        <v>177773</v>
      </c>
      <c r="X66" s="147">
        <v>160962</v>
      </c>
      <c r="Y66" s="147">
        <v>161645</v>
      </c>
      <c r="Z66" s="147">
        <v>174609</v>
      </c>
      <c r="AA66" s="147">
        <v>168939</v>
      </c>
      <c r="AB66" s="147">
        <v>174781</v>
      </c>
      <c r="AC66" s="147">
        <v>186531</v>
      </c>
    </row>
    <row r="67" spans="2:29" ht="11.45" customHeight="1" x14ac:dyDescent="0.25">
      <c r="B67" s="145" t="s">
        <v>52</v>
      </c>
      <c r="C67" s="148">
        <v>613769</v>
      </c>
      <c r="D67" s="148">
        <v>620645</v>
      </c>
      <c r="E67" s="148">
        <v>617839</v>
      </c>
      <c r="F67" s="148">
        <v>628744</v>
      </c>
      <c r="G67" s="148">
        <v>629359</v>
      </c>
      <c r="H67" s="148">
        <v>632755</v>
      </c>
      <c r="I67" s="148">
        <v>641538</v>
      </c>
      <c r="J67" s="148">
        <v>666451</v>
      </c>
      <c r="K67" s="148">
        <v>686572</v>
      </c>
      <c r="L67" s="148">
        <v>701955</v>
      </c>
      <c r="M67" s="148">
        <v>685223</v>
      </c>
      <c r="N67" s="148">
        <v>669106</v>
      </c>
      <c r="O67" s="148">
        <v>651956</v>
      </c>
      <c r="P67" s="148">
        <v>635156</v>
      </c>
      <c r="Q67" s="148">
        <v>607274</v>
      </c>
      <c r="R67" s="148">
        <v>595672</v>
      </c>
      <c r="S67" s="148">
        <v>582200</v>
      </c>
      <c r="T67" s="148">
        <v>592569</v>
      </c>
      <c r="U67" s="148">
        <v>586494</v>
      </c>
      <c r="V67" s="148">
        <v>586525</v>
      </c>
      <c r="W67" s="148">
        <v>605510</v>
      </c>
      <c r="X67" s="148">
        <v>603287</v>
      </c>
      <c r="Y67" s="148">
        <v>614290</v>
      </c>
      <c r="Z67" s="148">
        <v>582298</v>
      </c>
      <c r="AA67" s="148">
        <v>592878</v>
      </c>
      <c r="AB67" s="148">
        <v>602181</v>
      </c>
      <c r="AC67" s="148">
        <v>629625</v>
      </c>
    </row>
    <row r="68" spans="2:29" ht="11.45" customHeight="1" x14ac:dyDescent="0.25">
      <c r="B68" s="145" t="s">
        <v>53</v>
      </c>
      <c r="C68" s="147">
        <v>1068783</v>
      </c>
      <c r="D68" s="147">
        <v>1058355</v>
      </c>
      <c r="E68" s="147">
        <v>1067789</v>
      </c>
      <c r="F68" s="147">
        <v>1080347</v>
      </c>
      <c r="G68" s="147">
        <v>1104417</v>
      </c>
      <c r="H68" s="147">
        <v>1125473</v>
      </c>
      <c r="I68" s="147">
        <v>1133816</v>
      </c>
      <c r="J68" s="147">
        <v>1127789</v>
      </c>
      <c r="K68" s="147">
        <v>1164758</v>
      </c>
      <c r="L68" s="147">
        <v>1170969</v>
      </c>
      <c r="M68" s="147">
        <v>1170629</v>
      </c>
      <c r="N68" s="147">
        <v>1179574</v>
      </c>
      <c r="O68" s="147">
        <v>1204178</v>
      </c>
      <c r="P68" s="147">
        <v>1219751</v>
      </c>
      <c r="Q68" s="147">
        <v>1208116</v>
      </c>
      <c r="R68" s="147">
        <v>1201139</v>
      </c>
      <c r="S68" s="147">
        <v>1212434</v>
      </c>
      <c r="T68" s="147">
        <v>1208140</v>
      </c>
      <c r="U68" s="147">
        <v>1190850</v>
      </c>
      <c r="V68" s="147">
        <v>1204700</v>
      </c>
      <c r="W68" s="147">
        <v>1210717</v>
      </c>
      <c r="X68" s="147">
        <v>1185571</v>
      </c>
      <c r="Y68" s="147">
        <v>1229730</v>
      </c>
      <c r="Z68" s="147">
        <v>1252423</v>
      </c>
      <c r="AA68" s="147">
        <v>1274286</v>
      </c>
      <c r="AB68" s="147">
        <v>1287383</v>
      </c>
      <c r="AC68" s="147">
        <v>1283364</v>
      </c>
    </row>
    <row r="69" spans="2:29" ht="11.45" customHeight="1" x14ac:dyDescent="0.25">
      <c r="B69" s="145" t="s">
        <v>54</v>
      </c>
      <c r="C69" s="148">
        <v>58096</v>
      </c>
      <c r="D69" s="148">
        <v>58587</v>
      </c>
      <c r="E69" s="148">
        <v>57400</v>
      </c>
      <c r="F69" s="148">
        <v>58259</v>
      </c>
      <c r="G69" s="148">
        <v>59711</v>
      </c>
      <c r="H69" s="148">
        <v>60326</v>
      </c>
      <c r="I69" s="148">
        <v>62555</v>
      </c>
      <c r="J69" s="148">
        <v>66359</v>
      </c>
      <c r="K69" s="148">
        <v>69502</v>
      </c>
      <c r="L69" s="148">
        <v>72889</v>
      </c>
      <c r="M69" s="148">
        <v>74620</v>
      </c>
      <c r="N69" s="148">
        <v>74834</v>
      </c>
      <c r="O69" s="148">
        <v>77421</v>
      </c>
      <c r="P69" s="148">
        <v>81806</v>
      </c>
      <c r="Q69" s="148">
        <v>83219</v>
      </c>
      <c r="R69" s="148">
        <v>74485</v>
      </c>
      <c r="S69" s="148">
        <v>76031</v>
      </c>
      <c r="T69" s="148">
        <v>73895</v>
      </c>
      <c r="U69" s="148">
        <v>85083</v>
      </c>
      <c r="V69" s="148">
        <v>81633</v>
      </c>
      <c r="W69" s="148">
        <v>72457</v>
      </c>
      <c r="X69" s="148">
        <v>75057</v>
      </c>
      <c r="Y69" s="148">
        <v>67053</v>
      </c>
      <c r="Z69" s="148">
        <v>64513</v>
      </c>
      <c r="AA69" s="148">
        <v>59082</v>
      </c>
      <c r="AB69" s="148">
        <v>79415</v>
      </c>
      <c r="AC69" s="148">
        <v>74817</v>
      </c>
    </row>
    <row r="70" spans="2:29" ht="11.45" customHeight="1" x14ac:dyDescent="0.25">
      <c r="B70" s="145" t="s">
        <v>55</v>
      </c>
      <c r="C70" s="147">
        <v>1160746</v>
      </c>
      <c r="D70" s="147">
        <v>1140765</v>
      </c>
      <c r="E70" s="147">
        <v>1149583</v>
      </c>
      <c r="F70" s="147">
        <v>1142365</v>
      </c>
      <c r="G70" s="147">
        <v>1153486</v>
      </c>
      <c r="H70" s="147">
        <v>1140001</v>
      </c>
      <c r="I70" s="147">
        <v>1160334</v>
      </c>
      <c r="J70" s="147">
        <v>1179233</v>
      </c>
      <c r="K70" s="147">
        <v>1221804</v>
      </c>
      <c r="L70" s="147">
        <v>1239603</v>
      </c>
      <c r="M70" s="147">
        <v>1221571</v>
      </c>
      <c r="N70" s="147">
        <v>1203746</v>
      </c>
      <c r="O70" s="147">
        <v>1178966</v>
      </c>
      <c r="P70" s="147">
        <v>1161606</v>
      </c>
      <c r="Q70" s="147">
        <v>1128465</v>
      </c>
      <c r="R70" s="147">
        <v>1115901</v>
      </c>
      <c r="S70" s="147">
        <v>1123260</v>
      </c>
      <c r="T70" s="147">
        <v>1117227</v>
      </c>
      <c r="U70" s="147">
        <v>1101996</v>
      </c>
      <c r="V70" s="147">
        <v>1075903</v>
      </c>
      <c r="W70" s="147">
        <v>1082418</v>
      </c>
      <c r="X70" s="147">
        <v>1032050</v>
      </c>
      <c r="Y70" s="147">
        <v>1076935</v>
      </c>
      <c r="Z70" s="147">
        <v>1058530</v>
      </c>
      <c r="AA70" s="147">
        <v>1073338</v>
      </c>
      <c r="AB70" s="147">
        <v>1086302</v>
      </c>
      <c r="AC70" s="147">
        <v>1058626</v>
      </c>
    </row>
    <row r="71" spans="2:29" ht="11.45" customHeight="1" x14ac:dyDescent="0.25">
      <c r="B71" s="145" t="s">
        <v>56</v>
      </c>
      <c r="C71" s="148">
        <v>26635</v>
      </c>
      <c r="D71" s="148">
        <v>28255</v>
      </c>
      <c r="E71" s="148">
        <v>28270</v>
      </c>
      <c r="F71" s="148">
        <v>27498</v>
      </c>
      <c r="G71" s="148">
        <v>27206</v>
      </c>
      <c r="H71" s="148">
        <v>27248</v>
      </c>
      <c r="I71" s="148">
        <v>27651</v>
      </c>
      <c r="J71" s="148">
        <v>27737</v>
      </c>
      <c r="K71" s="148">
        <v>29346</v>
      </c>
      <c r="L71" s="148">
        <v>29661</v>
      </c>
      <c r="M71" s="148">
        <v>29943</v>
      </c>
      <c r="N71" s="148">
        <v>31011</v>
      </c>
      <c r="O71" s="148">
        <v>32219</v>
      </c>
      <c r="P71" s="148">
        <v>32736</v>
      </c>
      <c r="Q71" s="148">
        <v>31147</v>
      </c>
      <c r="R71" s="148">
        <v>30365</v>
      </c>
      <c r="S71" s="148">
        <v>31748</v>
      </c>
      <c r="T71" s="148">
        <v>33398</v>
      </c>
      <c r="U71" s="148">
        <v>34566</v>
      </c>
      <c r="V71" s="148">
        <v>35290</v>
      </c>
      <c r="W71" s="148">
        <v>36485</v>
      </c>
      <c r="X71" s="148">
        <v>39529</v>
      </c>
      <c r="Y71" s="148">
        <v>41657</v>
      </c>
      <c r="Z71" s="148">
        <v>41651</v>
      </c>
      <c r="AA71" s="148">
        <v>40158</v>
      </c>
      <c r="AB71" s="148">
        <v>40148</v>
      </c>
      <c r="AC71" s="148">
        <v>40174</v>
      </c>
    </row>
    <row r="72" spans="2:29" ht="11.45" customHeight="1" x14ac:dyDescent="0.25">
      <c r="B72" s="145" t="s">
        <v>57</v>
      </c>
      <c r="C72" s="147">
        <v>31058</v>
      </c>
      <c r="D72" s="147">
        <v>29986</v>
      </c>
      <c r="E72" s="147">
        <v>31139</v>
      </c>
      <c r="F72" s="147">
        <v>30173</v>
      </c>
      <c r="G72" s="147">
        <v>30754</v>
      </c>
      <c r="H72" s="147">
        <v>33236</v>
      </c>
      <c r="I72" s="147">
        <v>36173</v>
      </c>
      <c r="J72" s="147">
        <v>39140</v>
      </c>
      <c r="K72" s="147">
        <v>38923</v>
      </c>
      <c r="L72" s="147">
        <v>42908</v>
      </c>
      <c r="M72" s="147">
        <v>37333</v>
      </c>
      <c r="N72" s="147">
        <v>31561</v>
      </c>
      <c r="O72" s="147">
        <v>34196</v>
      </c>
      <c r="P72" s="147">
        <v>32514</v>
      </c>
      <c r="Q72" s="147">
        <v>31201</v>
      </c>
      <c r="R72" s="147">
        <v>30308</v>
      </c>
      <c r="S72" s="147">
        <v>29024</v>
      </c>
      <c r="T72" s="147">
        <v>31699</v>
      </c>
      <c r="U72" s="147">
        <v>30449</v>
      </c>
      <c r="V72" s="147">
        <v>28452</v>
      </c>
      <c r="W72" s="147">
        <v>31568</v>
      </c>
      <c r="X72" s="147">
        <v>27414</v>
      </c>
      <c r="Y72" s="147">
        <v>29846</v>
      </c>
      <c r="Z72" s="147">
        <v>29996</v>
      </c>
      <c r="AA72" s="147">
        <v>29914</v>
      </c>
      <c r="AB72" s="147">
        <v>31630</v>
      </c>
      <c r="AC72" s="147">
        <v>29656</v>
      </c>
    </row>
    <row r="73" spans="2:29" ht="11.45" customHeight="1" x14ac:dyDescent="0.25">
      <c r="B73" s="145" t="s">
        <v>58</v>
      </c>
      <c r="C73" s="148">
        <v>26858</v>
      </c>
      <c r="D73" s="148">
        <v>27494</v>
      </c>
      <c r="E73" s="148">
        <v>21345</v>
      </c>
      <c r="F73" s="148">
        <v>26900</v>
      </c>
      <c r="G73" s="148">
        <v>31831</v>
      </c>
      <c r="H73" s="148">
        <v>28928</v>
      </c>
      <c r="I73" s="148">
        <v>31440</v>
      </c>
      <c r="J73" s="148">
        <v>28637</v>
      </c>
      <c r="K73" s="148">
        <v>39633</v>
      </c>
      <c r="L73" s="148">
        <v>34079</v>
      </c>
      <c r="M73" s="148">
        <v>38644</v>
      </c>
      <c r="N73" s="148">
        <v>39155</v>
      </c>
      <c r="O73" s="148">
        <v>33808</v>
      </c>
      <c r="P73" s="148">
        <v>32666</v>
      </c>
      <c r="Q73" s="148">
        <v>31346</v>
      </c>
      <c r="R73" s="148">
        <v>34020</v>
      </c>
      <c r="S73" s="148">
        <v>33500</v>
      </c>
      <c r="T73" s="148">
        <v>36975</v>
      </c>
      <c r="U73" s="148">
        <v>37785</v>
      </c>
      <c r="V73" s="148">
        <v>33603</v>
      </c>
      <c r="W73" s="148">
        <v>38559</v>
      </c>
      <c r="X73" s="148">
        <v>46263</v>
      </c>
      <c r="Y73" s="148">
        <v>51258</v>
      </c>
      <c r="Z73" s="148">
        <v>58085</v>
      </c>
      <c r="AA73" s="148">
        <v>52631</v>
      </c>
      <c r="AB73" s="148">
        <v>39826</v>
      </c>
      <c r="AC73" s="148">
        <v>45869</v>
      </c>
    </row>
    <row r="74" spans="2:29" ht="11.45" customHeight="1" x14ac:dyDescent="0.25">
      <c r="B74" s="145" t="s">
        <v>59</v>
      </c>
      <c r="C74" s="147">
        <v>44652</v>
      </c>
      <c r="D74" s="147">
        <v>48890</v>
      </c>
      <c r="E74" s="147">
        <v>53658</v>
      </c>
      <c r="F74" s="147">
        <v>53540</v>
      </c>
      <c r="G74" s="147">
        <v>52300</v>
      </c>
      <c r="H74" s="147">
        <v>52037</v>
      </c>
      <c r="I74" s="147">
        <v>53377</v>
      </c>
      <c r="J74" s="147">
        <v>56083</v>
      </c>
      <c r="K74" s="147">
        <v>60287</v>
      </c>
      <c r="L74" s="147">
        <v>64692</v>
      </c>
      <c r="M74" s="147">
        <v>61820</v>
      </c>
      <c r="N74" s="147">
        <v>61404</v>
      </c>
      <c r="O74" s="147">
        <v>62201</v>
      </c>
      <c r="P74" s="147">
        <v>63673</v>
      </c>
      <c r="Q74" s="147">
        <v>63893</v>
      </c>
      <c r="R74" s="147">
        <v>65002</v>
      </c>
      <c r="S74" s="147">
        <v>66732</v>
      </c>
      <c r="T74" s="147">
        <v>68245</v>
      </c>
      <c r="U74" s="147">
        <v>69496</v>
      </c>
      <c r="V74" s="147">
        <v>71679</v>
      </c>
      <c r="W74" s="147">
        <v>74090</v>
      </c>
      <c r="X74" s="147">
        <v>77450</v>
      </c>
      <c r="Y74" s="147">
        <v>78345</v>
      </c>
      <c r="Z74" s="147">
        <v>79743</v>
      </c>
      <c r="AA74" s="147">
        <v>81726</v>
      </c>
      <c r="AB74" s="147">
        <v>83252</v>
      </c>
      <c r="AC74" s="147">
        <v>83151</v>
      </c>
    </row>
    <row r="75" spans="2:29" ht="11.45" customHeight="1" x14ac:dyDescent="0.25">
      <c r="B75" s="145" t="s">
        <v>60</v>
      </c>
      <c r="C75" s="148">
        <v>155254</v>
      </c>
      <c r="D75" s="148">
        <v>159931</v>
      </c>
      <c r="E75" s="148">
        <v>149521</v>
      </c>
      <c r="F75" s="148">
        <v>144052</v>
      </c>
      <c r="G75" s="148">
        <v>140358</v>
      </c>
      <c r="H75" s="148">
        <v>154317</v>
      </c>
      <c r="I75" s="148">
        <v>155730</v>
      </c>
      <c r="J75" s="148">
        <v>159848</v>
      </c>
      <c r="K75" s="148">
        <v>155985</v>
      </c>
      <c r="L75" s="148">
        <v>166749</v>
      </c>
      <c r="M75" s="148">
        <v>159585</v>
      </c>
      <c r="N75" s="148">
        <v>160655</v>
      </c>
      <c r="O75" s="148">
        <v>158004</v>
      </c>
      <c r="P75" s="148">
        <v>166500</v>
      </c>
      <c r="Q75" s="148">
        <v>150173</v>
      </c>
      <c r="R75" s="148">
        <v>147249</v>
      </c>
      <c r="S75" s="148">
        <v>140510</v>
      </c>
      <c r="T75" s="148">
        <v>140334</v>
      </c>
      <c r="U75" s="148">
        <v>146257</v>
      </c>
      <c r="V75" s="148">
        <v>145512</v>
      </c>
      <c r="W75" s="148">
        <v>148991</v>
      </c>
      <c r="X75" s="148">
        <v>146115</v>
      </c>
      <c r="Y75" s="148">
        <v>150122</v>
      </c>
      <c r="Z75" s="148">
        <v>147589</v>
      </c>
      <c r="AA75" s="148">
        <v>146704</v>
      </c>
      <c r="AB75" s="148">
        <v>150735</v>
      </c>
      <c r="AC75" s="148">
        <v>156416</v>
      </c>
    </row>
    <row r="76" spans="2:29" ht="11.45" customHeight="1" x14ac:dyDescent="0.25">
      <c r="B76" s="145" t="s">
        <v>62</v>
      </c>
      <c r="C76" s="148">
        <v>428883</v>
      </c>
      <c r="D76" s="148">
        <v>433340</v>
      </c>
      <c r="E76" s="148">
        <v>431913</v>
      </c>
      <c r="F76" s="148">
        <v>429078</v>
      </c>
      <c r="G76" s="148">
        <v>417906</v>
      </c>
      <c r="H76" s="148">
        <v>414089</v>
      </c>
      <c r="I76" s="148">
        <v>406950</v>
      </c>
      <c r="J76" s="148">
        <v>422071</v>
      </c>
      <c r="K76" s="148">
        <v>423180</v>
      </c>
      <c r="L76" s="148">
        <v>415144</v>
      </c>
      <c r="M76" s="148">
        <v>407076</v>
      </c>
      <c r="N76" s="148">
        <v>393880</v>
      </c>
      <c r="O76" s="148">
        <v>388407</v>
      </c>
      <c r="P76" s="148">
        <v>376898</v>
      </c>
      <c r="Q76" s="148">
        <v>368309</v>
      </c>
      <c r="R76" s="148">
        <v>358857</v>
      </c>
      <c r="S76" s="148">
        <v>347202</v>
      </c>
      <c r="T76" s="148">
        <v>340308</v>
      </c>
      <c r="U76" s="148">
        <v>326809</v>
      </c>
      <c r="V76" s="148">
        <v>319927</v>
      </c>
      <c r="W76" s="148">
        <v>318770</v>
      </c>
      <c r="X76" s="148">
        <v>321693</v>
      </c>
      <c r="Y76" s="148">
        <v>328285</v>
      </c>
      <c r="Z76" s="148">
        <v>334717</v>
      </c>
      <c r="AA76" s="148">
        <v>340985</v>
      </c>
      <c r="AB76" s="148">
        <v>353648</v>
      </c>
      <c r="AC76" s="148">
        <v>355448</v>
      </c>
    </row>
    <row r="77" spans="2:29" ht="11.45" customHeight="1" x14ac:dyDescent="0.25">
      <c r="B77" s="145" t="s">
        <v>63</v>
      </c>
      <c r="C77" s="147">
        <v>212277</v>
      </c>
      <c r="D77" s="147">
        <v>211383</v>
      </c>
      <c r="E77" s="147">
        <v>210203</v>
      </c>
      <c r="F77" s="147">
        <v>211427</v>
      </c>
      <c r="G77" s="147">
        <v>211158</v>
      </c>
      <c r="H77" s="147">
        <v>208789</v>
      </c>
      <c r="I77" s="147">
        <v>212518</v>
      </c>
      <c r="J77" s="147">
        <v>217683</v>
      </c>
      <c r="K77" s="147">
        <v>218349</v>
      </c>
      <c r="L77" s="147">
        <v>224978</v>
      </c>
      <c r="M77" s="147">
        <v>222912</v>
      </c>
      <c r="N77" s="147">
        <v>225178</v>
      </c>
      <c r="O77" s="147">
        <v>226089</v>
      </c>
      <c r="P77" s="147">
        <v>220847</v>
      </c>
      <c r="Q77" s="147">
        <v>218293</v>
      </c>
      <c r="R77" s="147">
        <v>212054</v>
      </c>
      <c r="S77" s="147">
        <v>206600</v>
      </c>
      <c r="T77" s="147">
        <v>212080</v>
      </c>
      <c r="U77" s="147">
        <v>199925</v>
      </c>
      <c r="V77" s="147">
        <v>197413</v>
      </c>
      <c r="W77" s="147">
        <v>203981</v>
      </c>
      <c r="X77" s="147">
        <v>198249</v>
      </c>
      <c r="Y77" s="147">
        <v>201049</v>
      </c>
      <c r="Z77" s="147">
        <v>195884</v>
      </c>
      <c r="AA77" s="147">
        <v>194021</v>
      </c>
      <c r="AB77" s="147">
        <v>198903</v>
      </c>
      <c r="AC77" s="147">
        <v>208735</v>
      </c>
    </row>
    <row r="78" spans="2:29" ht="11.45" customHeight="1" x14ac:dyDescent="0.25">
      <c r="B78" s="145" t="s">
        <v>64</v>
      </c>
      <c r="C78" s="150">
        <v>514091</v>
      </c>
      <c r="D78" s="148">
        <v>590716</v>
      </c>
      <c r="E78" s="148">
        <v>533955</v>
      </c>
      <c r="F78" s="148">
        <v>546923</v>
      </c>
      <c r="G78" s="148">
        <v>539140</v>
      </c>
      <c r="H78" s="148">
        <v>561615</v>
      </c>
      <c r="I78" s="148">
        <v>609912</v>
      </c>
      <c r="J78" s="148">
        <v>676636</v>
      </c>
      <c r="K78" s="148">
        <v>743672</v>
      </c>
      <c r="L78" s="148">
        <v>699914</v>
      </c>
      <c r="M78" s="148">
        <v>761571</v>
      </c>
      <c r="N78" s="148">
        <v>717936</v>
      </c>
      <c r="O78" s="148">
        <v>748356</v>
      </c>
      <c r="P78" s="148">
        <v>795075</v>
      </c>
      <c r="Q78" s="148">
        <v>767327</v>
      </c>
      <c r="R78" s="148">
        <v>762896</v>
      </c>
      <c r="S78" s="148">
        <v>804907</v>
      </c>
      <c r="T78" s="148">
        <v>782549</v>
      </c>
      <c r="U78" s="148">
        <v>788470</v>
      </c>
      <c r="V78" s="148">
        <v>813635</v>
      </c>
      <c r="W78" s="148">
        <v>838888</v>
      </c>
      <c r="X78" s="148">
        <v>859449</v>
      </c>
      <c r="Y78" s="148">
        <v>867723</v>
      </c>
      <c r="Z78" s="148">
        <v>851812</v>
      </c>
      <c r="AA78" s="148">
        <v>927012</v>
      </c>
      <c r="AB78" s="148">
        <v>922955</v>
      </c>
      <c r="AC78" s="148">
        <v>943654</v>
      </c>
    </row>
    <row r="79" spans="2:29" ht="11.45" customHeight="1" x14ac:dyDescent="0.25">
      <c r="B79" s="145" t="s">
        <v>65</v>
      </c>
      <c r="C79" s="147">
        <v>175030</v>
      </c>
      <c r="D79" s="147">
        <v>173657</v>
      </c>
      <c r="E79" s="147">
        <v>163987</v>
      </c>
      <c r="F79" s="147">
        <v>160386</v>
      </c>
      <c r="G79" s="147">
        <v>155616</v>
      </c>
      <c r="H79" s="147">
        <v>152658</v>
      </c>
      <c r="I79" s="147">
        <v>152570</v>
      </c>
      <c r="J79" s="147">
        <v>156071</v>
      </c>
      <c r="K79" s="147">
        <v>162829</v>
      </c>
      <c r="L79" s="147">
        <v>162215</v>
      </c>
      <c r="M79" s="147">
        <v>168092</v>
      </c>
      <c r="N79" s="147">
        <v>172509</v>
      </c>
      <c r="O79" s="147">
        <v>174228</v>
      </c>
      <c r="P79" s="147">
        <v>169617</v>
      </c>
      <c r="Q79" s="147">
        <v>166909</v>
      </c>
      <c r="R79" s="147">
        <v>162331</v>
      </c>
      <c r="S79" s="147">
        <v>156822</v>
      </c>
      <c r="T79" s="147">
        <v>155016</v>
      </c>
      <c r="U79" s="147">
        <v>150678</v>
      </c>
      <c r="V79" s="147">
        <v>151669</v>
      </c>
      <c r="W79" s="147">
        <v>155923</v>
      </c>
      <c r="X79" s="147">
        <v>155130</v>
      </c>
      <c r="Y79" s="147">
        <v>155835</v>
      </c>
      <c r="Z79" s="147">
        <v>156554</v>
      </c>
      <c r="AA79" s="147">
        <v>158629</v>
      </c>
      <c r="AB79" s="147">
        <v>159912</v>
      </c>
      <c r="AC79" s="147">
        <v>161140</v>
      </c>
    </row>
    <row r="80" spans="2:29" ht="11.45" customHeight="1" x14ac:dyDescent="0.25">
      <c r="B80" s="145" t="s">
        <v>66</v>
      </c>
      <c r="C80" s="148">
        <v>173940</v>
      </c>
      <c r="D80" s="148">
        <v>178300</v>
      </c>
      <c r="E80" s="148">
        <v>168995</v>
      </c>
      <c r="F80" s="148">
        <v>175985</v>
      </c>
      <c r="G80" s="148">
        <v>180302</v>
      </c>
      <c r="H80" s="148">
        <v>163077</v>
      </c>
      <c r="I80" s="148">
        <v>159868</v>
      </c>
      <c r="J80" s="148">
        <v>169711</v>
      </c>
      <c r="K80" s="148">
        <v>172085</v>
      </c>
      <c r="L80" s="148">
        <v>197342</v>
      </c>
      <c r="M80" s="148">
        <v>212113</v>
      </c>
      <c r="N80" s="148">
        <v>233373</v>
      </c>
      <c r="O80" s="148">
        <v>250490</v>
      </c>
      <c r="P80" s="148">
        <v>232259</v>
      </c>
      <c r="Q80" s="148">
        <v>214657</v>
      </c>
      <c r="R80" s="148">
        <v>204544</v>
      </c>
      <c r="S80" s="148">
        <v>194569</v>
      </c>
      <c r="T80" s="148">
        <v>204402</v>
      </c>
      <c r="U80" s="148">
        <v>208473</v>
      </c>
      <c r="V80" s="148">
        <v>199879</v>
      </c>
      <c r="W80" s="148">
        <v>209782</v>
      </c>
      <c r="X80" s="148">
        <v>186237</v>
      </c>
      <c r="Y80" s="148">
        <v>189362</v>
      </c>
      <c r="Z80" s="148">
        <v>197388</v>
      </c>
      <c r="AA80" s="148">
        <v>179632</v>
      </c>
      <c r="AB80" s="148">
        <v>174990</v>
      </c>
      <c r="AC80" s="148">
        <v>163683</v>
      </c>
    </row>
    <row r="81" spans="2:29" ht="11.45" customHeight="1" x14ac:dyDescent="0.25">
      <c r="B81" s="145" t="s">
        <v>67</v>
      </c>
      <c r="C81" s="147">
        <v>31931</v>
      </c>
      <c r="D81" s="147">
        <v>32402</v>
      </c>
      <c r="E81" s="147">
        <v>34018</v>
      </c>
      <c r="F81" s="147">
        <v>34803</v>
      </c>
      <c r="G81" s="147">
        <v>35082</v>
      </c>
      <c r="H81" s="147">
        <v>36549</v>
      </c>
      <c r="I81" s="147">
        <v>37271</v>
      </c>
      <c r="J81" s="147">
        <v>36895</v>
      </c>
      <c r="K81" s="147">
        <v>37837</v>
      </c>
      <c r="L81" s="147">
        <v>40207</v>
      </c>
      <c r="M81" s="147">
        <v>42150</v>
      </c>
      <c r="N81" s="147">
        <v>42007</v>
      </c>
      <c r="O81" s="147">
        <v>40223</v>
      </c>
      <c r="P81" s="147">
        <v>37502</v>
      </c>
      <c r="Q81" s="147">
        <v>37155</v>
      </c>
      <c r="R81" s="147">
        <v>36268</v>
      </c>
      <c r="S81" s="147">
        <v>35465</v>
      </c>
      <c r="T81" s="147">
        <v>34369</v>
      </c>
      <c r="U81" s="147">
        <v>33673</v>
      </c>
      <c r="V81" s="147">
        <v>32734</v>
      </c>
      <c r="W81" s="147">
        <v>32637</v>
      </c>
      <c r="X81" s="147">
        <v>32480</v>
      </c>
      <c r="Y81" s="147">
        <v>31843</v>
      </c>
      <c r="Z81" s="147">
        <v>30879</v>
      </c>
      <c r="AA81" s="147">
        <v>30631</v>
      </c>
      <c r="AB81" s="147">
        <v>31376</v>
      </c>
      <c r="AC81" s="147">
        <v>30902</v>
      </c>
    </row>
    <row r="82" spans="2:29" ht="11.45" customHeight="1" x14ac:dyDescent="0.25">
      <c r="B82" s="145" t="s">
        <v>68</v>
      </c>
      <c r="C82" s="148">
        <v>68586</v>
      </c>
      <c r="D82" s="148">
        <v>65733</v>
      </c>
      <c r="E82" s="148">
        <v>65892</v>
      </c>
      <c r="F82" s="148">
        <v>61042</v>
      </c>
      <c r="G82" s="148">
        <v>58531</v>
      </c>
      <c r="H82" s="148">
        <v>58645</v>
      </c>
      <c r="I82" s="148">
        <v>58144</v>
      </c>
      <c r="J82" s="148">
        <v>62798</v>
      </c>
      <c r="K82" s="148">
        <v>67811</v>
      </c>
      <c r="L82" s="148">
        <v>73486</v>
      </c>
      <c r="M82" s="148">
        <v>72993</v>
      </c>
      <c r="N82" s="148">
        <v>70892</v>
      </c>
      <c r="O82" s="148">
        <v>71465</v>
      </c>
      <c r="P82" s="148">
        <v>74366</v>
      </c>
      <c r="Q82" s="148">
        <v>74919</v>
      </c>
      <c r="R82" s="148">
        <v>76964</v>
      </c>
      <c r="S82" s="148">
        <v>80102</v>
      </c>
      <c r="T82" s="148">
        <v>80744</v>
      </c>
      <c r="U82" s="148">
        <v>78290</v>
      </c>
      <c r="V82" s="148">
        <v>79343</v>
      </c>
      <c r="W82" s="148">
        <v>80174</v>
      </c>
      <c r="X82" s="148">
        <v>74323</v>
      </c>
      <c r="Y82" s="148">
        <v>72531</v>
      </c>
      <c r="Z82" s="148">
        <v>73671</v>
      </c>
      <c r="AA82" s="148">
        <v>75015</v>
      </c>
      <c r="AB82" s="148">
        <v>74577</v>
      </c>
      <c r="AC82" s="148">
        <v>73503</v>
      </c>
    </row>
    <row r="83" spans="2:29" ht="11.45" customHeight="1" x14ac:dyDescent="0.25">
      <c r="B83" s="145" t="s">
        <v>69</v>
      </c>
      <c r="C83" s="147">
        <v>63300</v>
      </c>
      <c r="D83" s="147">
        <v>67100</v>
      </c>
      <c r="E83" s="147">
        <v>65800</v>
      </c>
      <c r="F83" s="147">
        <v>67000</v>
      </c>
      <c r="G83" s="147">
        <v>68100</v>
      </c>
      <c r="H83" s="147">
        <v>68100</v>
      </c>
      <c r="I83" s="147">
        <v>69700</v>
      </c>
      <c r="J83" s="147">
        <v>72300</v>
      </c>
      <c r="K83" s="147">
        <v>74200</v>
      </c>
      <c r="L83" s="147">
        <v>75400</v>
      </c>
      <c r="M83" s="147">
        <v>74200</v>
      </c>
      <c r="N83" s="147">
        <v>74100</v>
      </c>
      <c r="O83" s="147">
        <v>74100</v>
      </c>
      <c r="P83" s="147">
        <v>73500</v>
      </c>
      <c r="Q83" s="147">
        <v>72800</v>
      </c>
      <c r="R83" s="147">
        <v>70300</v>
      </c>
      <c r="S83" s="147">
        <v>70900</v>
      </c>
      <c r="T83" s="147">
        <v>71700</v>
      </c>
      <c r="U83" s="147">
        <v>68800</v>
      </c>
      <c r="V83" s="147">
        <v>68200</v>
      </c>
      <c r="W83" s="147">
        <v>70400</v>
      </c>
      <c r="X83" s="147">
        <v>66900</v>
      </c>
      <c r="Y83" s="147">
        <v>68100</v>
      </c>
      <c r="Z83" s="147">
        <v>68200</v>
      </c>
      <c r="AA83" s="147">
        <v>69800</v>
      </c>
      <c r="AB83" s="147">
        <v>72900</v>
      </c>
      <c r="AC83" s="147">
        <v>72800</v>
      </c>
    </row>
    <row r="84" spans="2:29" ht="11.45" customHeight="1" x14ac:dyDescent="0.25">
      <c r="B84" s="145" t="s">
        <v>70</v>
      </c>
      <c r="C84" s="148">
        <v>141820</v>
      </c>
      <c r="D84" s="148">
        <v>146030</v>
      </c>
      <c r="E84" s="148">
        <v>145970</v>
      </c>
      <c r="F84" s="148">
        <v>145280</v>
      </c>
      <c r="G84" s="148">
        <v>136330</v>
      </c>
      <c r="H84" s="148">
        <v>138100</v>
      </c>
      <c r="I84" s="148">
        <v>138940</v>
      </c>
      <c r="J84" s="148">
        <v>145200</v>
      </c>
      <c r="K84" s="148">
        <v>142760</v>
      </c>
      <c r="L84" s="148">
        <v>148550</v>
      </c>
      <c r="M84" s="148">
        <v>144740</v>
      </c>
      <c r="N84" s="148">
        <v>145580</v>
      </c>
      <c r="O84" s="148">
        <v>147150</v>
      </c>
      <c r="P84" s="148">
        <v>143440</v>
      </c>
      <c r="Q84" s="148">
        <v>141370</v>
      </c>
      <c r="R84" s="148">
        <v>141650</v>
      </c>
      <c r="S84" s="148">
        <v>143440</v>
      </c>
      <c r="T84" s="148">
        <v>142910</v>
      </c>
      <c r="U84" s="148">
        <v>133930</v>
      </c>
      <c r="V84" s="148">
        <v>135060</v>
      </c>
      <c r="W84" s="148">
        <v>139220</v>
      </c>
      <c r="X84" s="148">
        <v>160230</v>
      </c>
      <c r="Y84" s="148">
        <v>162290</v>
      </c>
      <c r="Z84" s="148">
        <v>165610</v>
      </c>
      <c r="AA84" s="148">
        <v>176770</v>
      </c>
      <c r="AB84" s="148">
        <v>179510</v>
      </c>
      <c r="AC84" s="148">
        <v>179450</v>
      </c>
    </row>
    <row r="85" spans="2:29" ht="11.45" customHeight="1" x14ac:dyDescent="0.25">
      <c r="B85" s="145" t="s">
        <v>71</v>
      </c>
      <c r="C85" s="147">
        <v>10537</v>
      </c>
      <c r="D85" s="147">
        <v>11328</v>
      </c>
      <c r="E85" s="147">
        <v>11366</v>
      </c>
      <c r="F85" s="147">
        <v>10863</v>
      </c>
      <c r="G85" s="147">
        <v>10446</v>
      </c>
      <c r="H85" s="147">
        <v>10488</v>
      </c>
      <c r="I85" s="147">
        <v>10920</v>
      </c>
      <c r="J85" s="147">
        <v>11758</v>
      </c>
      <c r="K85" s="147">
        <v>12795</v>
      </c>
      <c r="L85" s="147">
        <v>14336</v>
      </c>
      <c r="M85" s="147">
        <v>11735</v>
      </c>
      <c r="N85" s="147">
        <v>11307</v>
      </c>
      <c r="O85" s="147">
        <v>11409</v>
      </c>
      <c r="P85" s="147">
        <v>11243</v>
      </c>
      <c r="Q85" s="147">
        <v>11107</v>
      </c>
      <c r="R85" s="147">
        <v>10649</v>
      </c>
      <c r="S85" s="147">
        <v>10086</v>
      </c>
      <c r="T85" s="147">
        <v>10123</v>
      </c>
      <c r="U85" s="147">
        <v>9829</v>
      </c>
      <c r="V85" s="147">
        <v>9709</v>
      </c>
      <c r="W85" s="147">
        <v>9331</v>
      </c>
      <c r="X85" s="147">
        <v>9185</v>
      </c>
      <c r="Y85" s="147">
        <v>8688</v>
      </c>
      <c r="Z85" s="147">
        <v>8633</v>
      </c>
      <c r="AA85" s="147">
        <v>8821</v>
      </c>
      <c r="AB85" s="147">
        <v>8815</v>
      </c>
      <c r="AC85" s="147">
        <v>8946</v>
      </c>
    </row>
    <row r="86" spans="2:29" ht="11.45" customHeight="1" x14ac:dyDescent="0.25">
      <c r="B86" s="145" t="s">
        <v>73</v>
      </c>
      <c r="C86" s="148">
        <v>78000</v>
      </c>
      <c r="D86" s="148">
        <v>77000</v>
      </c>
      <c r="E86" s="148">
        <v>77000</v>
      </c>
      <c r="F86" s="148">
        <v>76000</v>
      </c>
      <c r="G86" s="148">
        <v>74000</v>
      </c>
      <c r="H86" s="148">
        <v>77000</v>
      </c>
      <c r="I86" s="148">
        <v>74000</v>
      </c>
      <c r="J86" s="148">
        <v>75000</v>
      </c>
      <c r="K86" s="148">
        <v>77000</v>
      </c>
      <c r="L86" s="148">
        <v>80000</v>
      </c>
      <c r="M86" s="148">
        <v>82000</v>
      </c>
      <c r="N86" s="148">
        <v>80000</v>
      </c>
      <c r="O86" s="148">
        <v>78000</v>
      </c>
      <c r="P86" s="148">
        <v>80000</v>
      </c>
      <c r="Q86" s="148">
        <v>77000</v>
      </c>
      <c r="R86" s="148">
        <v>77000</v>
      </c>
      <c r="S86" s="148">
        <v>76000</v>
      </c>
      <c r="T86" s="148">
        <v>76000</v>
      </c>
      <c r="U86" s="148">
        <v>75000</v>
      </c>
      <c r="V86" s="148">
        <v>74000</v>
      </c>
      <c r="W86" s="148">
        <v>75000</v>
      </c>
      <c r="X86" s="148">
        <v>77000</v>
      </c>
      <c r="Y86" s="148">
        <v>79000</v>
      </c>
      <c r="Z86" s="148">
        <v>79000</v>
      </c>
      <c r="AA86" s="148">
        <v>82000</v>
      </c>
      <c r="AB86" s="148">
        <v>84000</v>
      </c>
      <c r="AC86" s="148">
        <v>85000</v>
      </c>
    </row>
    <row r="87" spans="2:29" ht="11.45" customHeight="1" x14ac:dyDescent="0.25">
      <c r="B87" s="145" t="s">
        <v>74</v>
      </c>
      <c r="C87" s="149">
        <v>379865</v>
      </c>
      <c r="D87" s="149">
        <v>373522</v>
      </c>
      <c r="E87" s="149">
        <v>389578</v>
      </c>
      <c r="F87" s="149">
        <v>399289</v>
      </c>
      <c r="G87" s="149">
        <v>399294</v>
      </c>
      <c r="H87" s="149">
        <v>400764</v>
      </c>
      <c r="I87" s="149">
        <v>393855</v>
      </c>
      <c r="J87" s="149">
        <v>407988</v>
      </c>
      <c r="K87" s="149">
        <v>421609</v>
      </c>
      <c r="L87" s="149">
        <v>430789</v>
      </c>
      <c r="M87" s="149">
        <v>440806</v>
      </c>
      <c r="N87" s="147">
        <v>391958</v>
      </c>
      <c r="O87" s="147">
        <v>404760</v>
      </c>
      <c r="P87" s="147">
        <v>398933</v>
      </c>
      <c r="Q87" s="147">
        <v>388249</v>
      </c>
      <c r="R87" s="147">
        <v>392000</v>
      </c>
      <c r="S87" s="147">
        <v>399645</v>
      </c>
      <c r="T87" s="147">
        <v>404087</v>
      </c>
      <c r="U87" s="147">
        <v>403892</v>
      </c>
      <c r="V87" s="147">
        <v>381279</v>
      </c>
      <c r="W87" s="147">
        <v>385648</v>
      </c>
      <c r="X87" s="147">
        <v>392387</v>
      </c>
      <c r="Y87" s="147">
        <v>395173</v>
      </c>
      <c r="Z87" s="147">
        <v>392388</v>
      </c>
      <c r="AA87" s="147">
        <v>401948</v>
      </c>
      <c r="AB87" s="147">
        <v>408113</v>
      </c>
      <c r="AC87" s="147">
        <v>404664</v>
      </c>
    </row>
    <row r="88" spans="2:29" ht="11.45" customHeight="1" x14ac:dyDescent="0.25">
      <c r="B88" s="22" t="s">
        <v>75</v>
      </c>
      <c r="C88" s="29">
        <v>1829469</v>
      </c>
      <c r="D88" s="29">
        <v>1813191</v>
      </c>
      <c r="E88" s="29">
        <v>1805542</v>
      </c>
      <c r="F88" s="29">
        <v>1850171</v>
      </c>
      <c r="G88" s="29">
        <v>1906418</v>
      </c>
      <c r="H88" s="29">
        <v>1899388</v>
      </c>
      <c r="I88" s="29">
        <v>1932028</v>
      </c>
      <c r="J88" s="29">
        <v>1928700</v>
      </c>
      <c r="K88" s="29">
        <v>1911132</v>
      </c>
      <c r="L88" s="29">
        <v>1850033</v>
      </c>
      <c r="M88" s="29">
        <v>1904929</v>
      </c>
      <c r="N88" s="29">
        <v>1895677</v>
      </c>
      <c r="O88" s="29">
        <v>1960277</v>
      </c>
      <c r="P88" s="29">
        <v>1977795</v>
      </c>
      <c r="Q88" s="29">
        <v>1926699</v>
      </c>
      <c r="R88" s="29">
        <v>1878955</v>
      </c>
      <c r="S88" s="29">
        <v>1963525</v>
      </c>
      <c r="T88" s="29">
        <v>1996867</v>
      </c>
      <c r="U88" s="29">
        <v>1950056</v>
      </c>
      <c r="V88" s="29">
        <v>1950132</v>
      </c>
      <c r="W88" s="29">
        <v>1864688</v>
      </c>
      <c r="X88" s="29">
        <v>1935928</v>
      </c>
      <c r="Y88" s="29">
        <v>1880668</v>
      </c>
      <c r="Z88" s="29">
        <v>1922408</v>
      </c>
      <c r="AA88" s="29">
        <v>1932406</v>
      </c>
      <c r="AB88" s="29" t="s">
        <v>132</v>
      </c>
      <c r="AC88" s="29" t="s">
        <v>132</v>
      </c>
    </row>
    <row r="91" spans="2:29" s="70" customFormat="1" ht="15" x14ac:dyDescent="0.25">
      <c r="B91" s="143" t="s">
        <v>129</v>
      </c>
      <c r="C91" s="142" t="s">
        <v>101</v>
      </c>
      <c r="D91" s="142" t="s">
        <v>102</v>
      </c>
      <c r="E91" s="142" t="s">
        <v>103</v>
      </c>
      <c r="F91" s="142" t="s">
        <v>104</v>
      </c>
      <c r="G91" s="142" t="s">
        <v>105</v>
      </c>
      <c r="H91" s="142" t="s">
        <v>106</v>
      </c>
      <c r="I91" s="142" t="s">
        <v>107</v>
      </c>
      <c r="J91" s="142" t="s">
        <v>108</v>
      </c>
      <c r="K91" s="142" t="s">
        <v>109</v>
      </c>
      <c r="L91" s="142" t="s">
        <v>110</v>
      </c>
      <c r="M91" s="142" t="s">
        <v>111</v>
      </c>
      <c r="N91" s="142" t="s">
        <v>112</v>
      </c>
      <c r="O91" s="142" t="s">
        <v>113</v>
      </c>
      <c r="P91" s="142" t="s">
        <v>114</v>
      </c>
      <c r="Q91" s="142" t="s">
        <v>115</v>
      </c>
      <c r="R91" s="142" t="s">
        <v>116</v>
      </c>
      <c r="S91" s="142" t="s">
        <v>117</v>
      </c>
      <c r="T91" s="142" t="s">
        <v>118</v>
      </c>
      <c r="U91" s="142" t="s">
        <v>119</v>
      </c>
      <c r="V91" s="142" t="s">
        <v>120</v>
      </c>
      <c r="W91" s="142" t="s">
        <v>121</v>
      </c>
      <c r="X91" s="142" t="s">
        <v>122</v>
      </c>
      <c r="Y91" s="142" t="s">
        <v>123</v>
      </c>
      <c r="Z91" s="142" t="s">
        <v>124</v>
      </c>
      <c r="AA91" s="142" t="s">
        <v>125</v>
      </c>
      <c r="AB91" s="142" t="s">
        <v>196</v>
      </c>
      <c r="AC91" s="142" t="s">
        <v>200</v>
      </c>
    </row>
    <row r="92" spans="2:29" ht="11.45" customHeight="1" x14ac:dyDescent="0.25">
      <c r="B92" s="6" t="s">
        <v>130</v>
      </c>
      <c r="C92" s="8" t="s">
        <v>131</v>
      </c>
    </row>
    <row r="93" spans="2:29" ht="11.45" customHeight="1" x14ac:dyDescent="0.25">
      <c r="B93" s="7" t="s">
        <v>42</v>
      </c>
      <c r="C93" s="10">
        <f t="shared" ref="C93:AC93" si="0">C12/C57*1000</f>
        <v>56.817104452264978</v>
      </c>
      <c r="D93" s="65">
        <f t="shared" si="0"/>
        <v>57.511488765310162</v>
      </c>
      <c r="E93" s="65">
        <f t="shared" si="0"/>
        <v>59.073780700217675</v>
      </c>
      <c r="F93" s="65">
        <f t="shared" si="0"/>
        <v>59.153488891999487</v>
      </c>
      <c r="G93" s="65">
        <f t="shared" si="0"/>
        <v>57.804399434286289</v>
      </c>
      <c r="H93" s="65">
        <f t="shared" si="0"/>
        <v>59.230877346055699</v>
      </c>
      <c r="I93" s="65">
        <f t="shared" si="0"/>
        <v>60.387340244736556</v>
      </c>
      <c r="J93" s="65">
        <f t="shared" si="0"/>
        <v>60.857689537214426</v>
      </c>
      <c r="K93" s="65">
        <f t="shared" si="0"/>
        <v>62.971367448446102</v>
      </c>
      <c r="L93" s="65">
        <f t="shared" si="0"/>
        <v>63.818754238979608</v>
      </c>
      <c r="M93" s="65">
        <f t="shared" si="0"/>
        <v>63.065010788004251</v>
      </c>
      <c r="N93" s="65">
        <f t="shared" si="0"/>
        <v>65.3016624724807</v>
      </c>
      <c r="O93" s="65">
        <f t="shared" si="0"/>
        <v>66.601161544894694</v>
      </c>
      <c r="P93" s="65">
        <f t="shared" si="0"/>
        <v>65.618394793425921</v>
      </c>
      <c r="Q93" s="65">
        <f t="shared" si="0"/>
        <v>67.268713660785352</v>
      </c>
      <c r="R93" s="65">
        <f t="shared" si="0"/>
        <v>67.877525770578671</v>
      </c>
      <c r="S93" s="65">
        <f t="shared" si="0"/>
        <v>68.284990139424252</v>
      </c>
      <c r="T93" s="65">
        <f t="shared" si="0"/>
        <v>67.91958188024698</v>
      </c>
      <c r="U93" s="65">
        <f t="shared" si="0"/>
        <v>69.61557574299654</v>
      </c>
      <c r="V93" s="65">
        <f t="shared" si="0"/>
        <v>70.913559253504005</v>
      </c>
      <c r="W93" s="65">
        <f t="shared" si="0"/>
        <v>71.159546715975694</v>
      </c>
      <c r="X93" s="65">
        <f t="shared" si="0"/>
        <v>73.21491897756998</v>
      </c>
      <c r="Y93" s="65">
        <f t="shared" si="0"/>
        <v>75.524873614641947</v>
      </c>
      <c r="Z93" s="65">
        <f t="shared" si="0"/>
        <v>75.378085886960804</v>
      </c>
      <c r="AA93" s="65">
        <f t="shared" si="0"/>
        <v>72.475743767928421</v>
      </c>
      <c r="AB93" s="65">
        <f t="shared" si="0"/>
        <v>72.946676741203333</v>
      </c>
      <c r="AC93" s="65">
        <f t="shared" si="0"/>
        <v>72.179296277583035</v>
      </c>
    </row>
    <row r="94" spans="2:29" ht="11.45" customHeight="1" x14ac:dyDescent="0.25">
      <c r="B94" s="22" t="s">
        <v>43</v>
      </c>
      <c r="C94" s="65">
        <f t="shared" ref="C94:AC94" si="1">C13/C58*1000</f>
        <v>63.068372282528564</v>
      </c>
      <c r="D94" s="65">
        <f t="shared" si="1"/>
        <v>64.041421536704846</v>
      </c>
      <c r="E94" s="65">
        <f t="shared" si="1"/>
        <v>65.228358407186306</v>
      </c>
      <c r="F94" s="65">
        <f t="shared" si="1"/>
        <v>65.375054457856038</v>
      </c>
      <c r="G94" s="65">
        <f t="shared" si="1"/>
        <v>63.275903076393817</v>
      </c>
      <c r="H94" s="65">
        <f t="shared" si="1"/>
        <v>64.831212820560111</v>
      </c>
      <c r="I94" s="65">
        <f t="shared" si="1"/>
        <v>66.168849562738558</v>
      </c>
      <c r="J94" s="65">
        <f t="shared" si="1"/>
        <v>67.13831902081067</v>
      </c>
      <c r="K94" s="65">
        <f t="shared" si="1"/>
        <v>69.535552232054243</v>
      </c>
      <c r="L94" s="65">
        <f t="shared" si="1"/>
        <v>69.920911493102636</v>
      </c>
      <c r="M94" s="65">
        <f t="shared" si="1"/>
        <v>70.282043112439112</v>
      </c>
      <c r="N94" s="65">
        <f t="shared" si="1"/>
        <v>72.863800638109609</v>
      </c>
      <c r="O94" s="65">
        <f t="shared" si="1"/>
        <v>74.732759230748428</v>
      </c>
      <c r="P94" s="65">
        <f t="shared" si="1"/>
        <v>74.197723243347482</v>
      </c>
      <c r="Q94" s="65">
        <f t="shared" si="1"/>
        <v>75.09628568505066</v>
      </c>
      <c r="R94" s="65">
        <f t="shared" si="1"/>
        <v>75.61388490874117</v>
      </c>
      <c r="S94" s="65">
        <f t="shared" si="1"/>
        <v>75.812855934115092</v>
      </c>
      <c r="T94" s="65">
        <f t="shared" si="1"/>
        <v>74.84295068707145</v>
      </c>
      <c r="U94" s="65">
        <f t="shared" si="1"/>
        <v>77.078960727945969</v>
      </c>
      <c r="V94" s="65">
        <f t="shared" si="1"/>
        <v>77.902848778434375</v>
      </c>
      <c r="W94" s="65">
        <f t="shared" si="1"/>
        <v>78.328578827904849</v>
      </c>
      <c r="X94" s="65">
        <f t="shared" si="1"/>
        <v>80.799823472238941</v>
      </c>
      <c r="Y94" s="65">
        <f t="shared" si="1"/>
        <v>83.659084102304178</v>
      </c>
      <c r="Z94" s="65">
        <f t="shared" si="1"/>
        <v>82.39322514212904</v>
      </c>
      <c r="AA94" s="65">
        <f t="shared" si="1"/>
        <v>79.376103416296388</v>
      </c>
      <c r="AB94" s="65">
        <f t="shared" si="1"/>
        <v>79.471834622437953</v>
      </c>
      <c r="AC94" s="65">
        <f t="shared" si="1"/>
        <v>78.85655445583474</v>
      </c>
    </row>
    <row r="95" spans="2:29" ht="11.45" customHeight="1" x14ac:dyDescent="0.25">
      <c r="B95" s="22" t="s">
        <v>44</v>
      </c>
      <c r="C95" s="65">
        <f t="shared" ref="C95:AC95" si="2">C14/C59*1000</f>
        <v>86.838518731755144</v>
      </c>
      <c r="D95" s="65">
        <f t="shared" si="2"/>
        <v>86.39530506034771</v>
      </c>
      <c r="E95" s="65">
        <f t="shared" si="2"/>
        <v>85.870727447695756</v>
      </c>
      <c r="F95" s="65">
        <f t="shared" si="2"/>
        <v>91.259134092522842</v>
      </c>
      <c r="G95" s="65">
        <f t="shared" si="2"/>
        <v>84.110863009599214</v>
      </c>
      <c r="H95" s="65">
        <f t="shared" si="2"/>
        <v>91.681178262499358</v>
      </c>
      <c r="I95" s="65">
        <f t="shared" si="2"/>
        <v>96.70425482445944</v>
      </c>
      <c r="J95" s="65">
        <f t="shared" si="2"/>
        <v>106.12984827059796</v>
      </c>
      <c r="K95" s="65">
        <f t="shared" si="2"/>
        <v>102.70117983693949</v>
      </c>
      <c r="L95" s="65">
        <f t="shared" si="2"/>
        <v>100.90405567365217</v>
      </c>
      <c r="M95" s="65">
        <f t="shared" si="2"/>
        <v>116.21528289142921</v>
      </c>
      <c r="N95" s="65">
        <f t="shared" si="2"/>
        <v>125.63324849788785</v>
      </c>
      <c r="O95" s="65">
        <f t="shared" si="2"/>
        <v>121.54759534264666</v>
      </c>
      <c r="P95" s="65">
        <f t="shared" si="2"/>
        <v>133.73084195071459</v>
      </c>
      <c r="Q95" s="65">
        <f t="shared" si="2"/>
        <v>129.95428994003569</v>
      </c>
      <c r="R95" s="65">
        <f t="shared" si="2"/>
        <v>135.34442678430483</v>
      </c>
      <c r="S95" s="65">
        <f t="shared" si="2"/>
        <v>142.06018010103227</v>
      </c>
      <c r="T95" s="65">
        <f t="shared" si="2"/>
        <v>144.14923906611136</v>
      </c>
      <c r="U95" s="65">
        <f t="shared" si="2"/>
        <v>150.9004544988552</v>
      </c>
      <c r="V95" s="65">
        <f t="shared" si="2"/>
        <v>156.6106498110743</v>
      </c>
      <c r="W95" s="65">
        <f t="shared" si="2"/>
        <v>163.02508613772596</v>
      </c>
      <c r="X95" s="65">
        <f t="shared" si="2"/>
        <v>162.26022494267235</v>
      </c>
      <c r="Y95" s="65">
        <f t="shared" si="2"/>
        <v>167.32475504375415</v>
      </c>
      <c r="Z95" s="65">
        <f t="shared" si="2"/>
        <v>155.79663927388694</v>
      </c>
      <c r="AA95" s="65">
        <f t="shared" si="2"/>
        <v>155.05478209716165</v>
      </c>
      <c r="AB95" s="65">
        <f t="shared" si="2"/>
        <v>153.33505021890289</v>
      </c>
      <c r="AC95" s="65" t="e">
        <f t="shared" si="2"/>
        <v>#VALUE!</v>
      </c>
    </row>
    <row r="96" spans="2:29" ht="11.45" customHeight="1" x14ac:dyDescent="0.25">
      <c r="B96" s="22" t="s">
        <v>45</v>
      </c>
      <c r="C96" s="65">
        <f t="shared" ref="C96:AC96" si="3">C15/C60*1000</f>
        <v>6.2171733248448193</v>
      </c>
      <c r="D96" s="65">
        <f t="shared" si="3"/>
        <v>6.8665702465440113</v>
      </c>
      <c r="E96" s="65">
        <f t="shared" si="3"/>
        <v>8.2740571735337536</v>
      </c>
      <c r="F96" s="65">
        <f t="shared" si="3"/>
        <v>10.995635709069914</v>
      </c>
      <c r="G96" s="65">
        <f t="shared" si="3"/>
        <v>16.149957250659824</v>
      </c>
      <c r="H96" s="65">
        <f t="shared" si="3"/>
        <v>17.452656276185689</v>
      </c>
      <c r="I96" s="65">
        <f t="shared" si="3"/>
        <v>19.57352005092298</v>
      </c>
      <c r="J96" s="65">
        <f t="shared" si="3"/>
        <v>20.271623733023517</v>
      </c>
      <c r="K96" s="65">
        <f t="shared" si="3"/>
        <v>23.469882366849916</v>
      </c>
      <c r="L96" s="65">
        <f t="shared" si="3"/>
        <v>24.224789080789783</v>
      </c>
      <c r="M96" s="65">
        <f t="shared" si="3"/>
        <v>25.391743719826529</v>
      </c>
      <c r="N96" s="65">
        <f t="shared" si="3"/>
        <v>30.403081174844914</v>
      </c>
      <c r="O96" s="65">
        <f t="shared" si="3"/>
        <v>28.050275617448595</v>
      </c>
      <c r="P96" s="65">
        <f t="shared" si="3"/>
        <v>27.466931089589309</v>
      </c>
      <c r="Q96" s="65">
        <f t="shared" si="3"/>
        <v>25.653054696662757</v>
      </c>
      <c r="R96" s="65">
        <f t="shared" si="3"/>
        <v>25.629566298771959</v>
      </c>
      <c r="S96" s="65">
        <f t="shared" si="3"/>
        <v>24.433495684224383</v>
      </c>
      <c r="T96" s="65">
        <f t="shared" si="3"/>
        <v>25.874308528997471</v>
      </c>
      <c r="U96" s="65">
        <f t="shared" si="3"/>
        <v>26.28827343252258</v>
      </c>
      <c r="V96" s="65">
        <f t="shared" si="3"/>
        <v>25.684122407217934</v>
      </c>
      <c r="W96" s="65">
        <f t="shared" si="3"/>
        <v>25.7191982263246</v>
      </c>
      <c r="X96" s="65">
        <f t="shared" si="3"/>
        <v>28.924759652694718</v>
      </c>
      <c r="Y96" s="65">
        <f t="shared" si="3"/>
        <v>36.509035199438877</v>
      </c>
      <c r="Z96" s="65">
        <f t="shared" si="3"/>
        <v>39.534628370650289</v>
      </c>
      <c r="AA96" s="65">
        <f t="shared" si="3"/>
        <v>38.199251761736768</v>
      </c>
      <c r="AB96" s="65">
        <f t="shared" si="3"/>
        <v>39.503121748178977</v>
      </c>
      <c r="AC96" s="65">
        <f t="shared" si="3"/>
        <v>39.512166539713895</v>
      </c>
    </row>
    <row r="97" spans="2:29" ht="11.45" customHeight="1" x14ac:dyDescent="0.25">
      <c r="B97" s="22" t="s">
        <v>46</v>
      </c>
      <c r="C97" s="65">
        <f t="shared" ref="C97:AC97" si="4">C16/C61*1000</f>
        <v>25.758995679055051</v>
      </c>
      <c r="D97" s="65">
        <f t="shared" si="4"/>
        <v>23.411692307692306</v>
      </c>
      <c r="E97" s="65">
        <f t="shared" si="4"/>
        <v>25.803392957818666</v>
      </c>
      <c r="F97" s="65">
        <f t="shared" si="4"/>
        <v>17.858080201124416</v>
      </c>
      <c r="G97" s="65">
        <f t="shared" si="4"/>
        <v>22.578955299926086</v>
      </c>
      <c r="H97" s="65">
        <f t="shared" si="4"/>
        <v>24.144421753381248</v>
      </c>
      <c r="I97" s="65">
        <f t="shared" si="4"/>
        <v>24.02854528819762</v>
      </c>
      <c r="J97" s="65">
        <f t="shared" si="4"/>
        <v>24.399269783765426</v>
      </c>
      <c r="K97" s="65">
        <f t="shared" si="4"/>
        <v>28.127214622862265</v>
      </c>
      <c r="L97" s="65">
        <f t="shared" si="4"/>
        <v>30.179062652646735</v>
      </c>
      <c r="M97" s="65">
        <f t="shared" si="4"/>
        <v>32.367387033398821</v>
      </c>
      <c r="N97" s="65">
        <f t="shared" si="4"/>
        <v>33.047252189529296</v>
      </c>
      <c r="O97" s="65">
        <f t="shared" si="4"/>
        <v>31.861072201706357</v>
      </c>
      <c r="P97" s="65">
        <f t="shared" si="4"/>
        <v>30.51909717045827</v>
      </c>
      <c r="Q97" s="65">
        <f t="shared" si="4"/>
        <v>32.901600899758307</v>
      </c>
      <c r="R97" s="65">
        <f t="shared" si="4"/>
        <v>31.879689490821573</v>
      </c>
      <c r="S97" s="65">
        <f t="shared" si="4"/>
        <v>35.367023284306136</v>
      </c>
      <c r="T97" s="65">
        <f t="shared" si="4"/>
        <v>37.850721537301062</v>
      </c>
      <c r="U97" s="65">
        <f t="shared" si="4"/>
        <v>41.667581780689872</v>
      </c>
      <c r="V97" s="65">
        <f t="shared" si="4"/>
        <v>44.941486428527661</v>
      </c>
      <c r="W97" s="65">
        <f t="shared" si="4"/>
        <v>46.534050790095208</v>
      </c>
      <c r="X97" s="65">
        <f t="shared" si="4"/>
        <v>52.901625389055894</v>
      </c>
      <c r="Y97" s="65">
        <f t="shared" si="4"/>
        <v>57.92645057282926</v>
      </c>
      <c r="Z97" s="65">
        <f t="shared" si="4"/>
        <v>54.59860188571286</v>
      </c>
      <c r="AA97" s="65">
        <f t="shared" si="4"/>
        <v>55.887346146850184</v>
      </c>
      <c r="AB97" s="65">
        <f t="shared" si="4"/>
        <v>59.616612602487812</v>
      </c>
      <c r="AC97" s="65">
        <f t="shared" si="4"/>
        <v>59.20543734331104</v>
      </c>
    </row>
    <row r="98" spans="2:29" ht="11.45" customHeight="1" x14ac:dyDescent="0.25">
      <c r="B98" s="22" t="s">
        <v>47</v>
      </c>
      <c r="C98" s="65">
        <f t="shared" ref="C98:AC98" si="5">C17/C62*1000</f>
        <v>70.722059139400002</v>
      </c>
      <c r="D98" s="65">
        <f t="shared" si="5"/>
        <v>73.608409330216119</v>
      </c>
      <c r="E98" s="65">
        <f t="shared" si="5"/>
        <v>72.919767524275287</v>
      </c>
      <c r="F98" s="65">
        <f t="shared" si="5"/>
        <v>79.05086935269884</v>
      </c>
      <c r="G98" s="65">
        <f t="shared" si="5"/>
        <v>82.648235722080756</v>
      </c>
      <c r="H98" s="65">
        <f t="shared" si="5"/>
        <v>90.697392988036796</v>
      </c>
      <c r="I98" s="65">
        <f t="shared" si="5"/>
        <v>103.26539387684899</v>
      </c>
      <c r="J98" s="65">
        <f t="shared" si="5"/>
        <v>108.9954949072865</v>
      </c>
      <c r="K98" s="65">
        <f t="shared" si="5"/>
        <v>117.28033305312037</v>
      </c>
      <c r="L98" s="65">
        <f t="shared" si="5"/>
        <v>126.92469926573973</v>
      </c>
      <c r="M98" s="65">
        <f t="shared" si="5"/>
        <v>114.71422241914046</v>
      </c>
      <c r="N98" s="65">
        <f t="shared" si="5"/>
        <v>117.72771402651557</v>
      </c>
      <c r="O98" s="65">
        <f t="shared" si="5"/>
        <v>111.68565796432522</v>
      </c>
      <c r="P98" s="65">
        <f t="shared" si="5"/>
        <v>114.15406348678744</v>
      </c>
      <c r="Q98" s="65">
        <f t="shared" si="5"/>
        <v>118.14736047748087</v>
      </c>
      <c r="R98" s="65">
        <f t="shared" si="5"/>
        <v>122.95948866510322</v>
      </c>
      <c r="S98" s="65">
        <f t="shared" si="5"/>
        <v>114.56424376245944</v>
      </c>
      <c r="T98" s="65">
        <f t="shared" si="5"/>
        <v>118.46033857870349</v>
      </c>
      <c r="U98" s="65">
        <f t="shared" si="5"/>
        <v>117.98522224291935</v>
      </c>
      <c r="V98" s="65">
        <f t="shared" si="5"/>
        <v>123.77542688452807</v>
      </c>
      <c r="W98" s="65">
        <f t="shared" si="5"/>
        <v>117.50806604668817</v>
      </c>
      <c r="X98" s="65">
        <f t="shared" si="5"/>
        <v>127.46932963018654</v>
      </c>
      <c r="Y98" s="65">
        <f t="shared" si="5"/>
        <v>133.12097921494592</v>
      </c>
      <c r="Z98" s="65">
        <f t="shared" si="5"/>
        <v>116.94442411824967</v>
      </c>
      <c r="AA98" s="65">
        <f t="shared" si="5"/>
        <v>107.45371607929705</v>
      </c>
      <c r="AB98" s="65">
        <f t="shared" si="5"/>
        <v>119.32895565350364</v>
      </c>
      <c r="AC98" s="65">
        <f t="shared" si="5"/>
        <v>115.75629880132439</v>
      </c>
    </row>
    <row r="99" spans="2:29" ht="11.45" customHeight="1" x14ac:dyDescent="0.25">
      <c r="B99" s="22" t="s">
        <v>48</v>
      </c>
      <c r="C99" s="65">
        <f t="shared" ref="C99:AC99" si="6">C18/C63*1000</f>
        <v>84.702479117291674</v>
      </c>
      <c r="D99" s="65">
        <f t="shared" si="6"/>
        <v>78.881248542215957</v>
      </c>
      <c r="E99" s="65">
        <f t="shared" si="6"/>
        <v>83.059713237917009</v>
      </c>
      <c r="F99" s="65">
        <f t="shared" si="6"/>
        <v>79.591540647870303</v>
      </c>
      <c r="G99" s="65">
        <f t="shared" si="6"/>
        <v>68.906704215116278</v>
      </c>
      <c r="H99" s="65">
        <f t="shared" si="6"/>
        <v>65.018389448387936</v>
      </c>
      <c r="I99" s="65">
        <f t="shared" si="6"/>
        <v>64.764108265544209</v>
      </c>
      <c r="J99" s="65">
        <f t="shared" si="6"/>
        <v>62.1314423923275</v>
      </c>
      <c r="K99" s="65">
        <f t="shared" si="6"/>
        <v>64.165020503284751</v>
      </c>
      <c r="L99" s="65">
        <f t="shared" si="6"/>
        <v>64.178669663561678</v>
      </c>
      <c r="M99" s="65">
        <f t="shared" si="6"/>
        <v>61.630432200223325</v>
      </c>
      <c r="N99" s="65">
        <f t="shared" si="6"/>
        <v>65.848031904545763</v>
      </c>
      <c r="O99" s="65">
        <f t="shared" si="6"/>
        <v>70.243508991341315</v>
      </c>
      <c r="P99" s="65">
        <f t="shared" si="6"/>
        <v>70.094202290824654</v>
      </c>
      <c r="Q99" s="65">
        <f t="shared" si="6"/>
        <v>74.795928402832416</v>
      </c>
      <c r="R99" s="65">
        <f t="shared" si="6"/>
        <v>72.052957631757025</v>
      </c>
      <c r="S99" s="65">
        <f t="shared" si="6"/>
        <v>73.344533717690496</v>
      </c>
      <c r="T99" s="65">
        <f t="shared" si="6"/>
        <v>71.572042698349179</v>
      </c>
      <c r="U99" s="65">
        <f t="shared" si="6"/>
        <v>76.550871952208908</v>
      </c>
      <c r="V99" s="65">
        <f t="shared" si="6"/>
        <v>74.024671855950018</v>
      </c>
      <c r="W99" s="65">
        <f t="shared" si="6"/>
        <v>78.148058738437285</v>
      </c>
      <c r="X99" s="65">
        <f t="shared" si="6"/>
        <v>82.277146027925781</v>
      </c>
      <c r="Y99" s="65">
        <f t="shared" si="6"/>
        <v>86.683205991832054</v>
      </c>
      <c r="Z99" s="65">
        <f t="shared" si="6"/>
        <v>82.170934516105206</v>
      </c>
      <c r="AA99" s="65">
        <f t="shared" si="6"/>
        <v>80.636750412593386</v>
      </c>
      <c r="AB99" s="65">
        <f t="shared" si="6"/>
        <v>79.244076668091708</v>
      </c>
      <c r="AC99" s="65">
        <f t="shared" si="6"/>
        <v>75.025254555323528</v>
      </c>
    </row>
    <row r="100" spans="2:29" ht="11.45" customHeight="1" x14ac:dyDescent="0.25">
      <c r="B100" s="22" t="s">
        <v>49</v>
      </c>
      <c r="C100" s="65">
        <f t="shared" ref="C100:AC100" si="7">C19/C64*1000</f>
        <v>30.095923261390887</v>
      </c>
      <c r="D100" s="65">
        <f t="shared" si="7"/>
        <v>35.17488567544185</v>
      </c>
      <c r="E100" s="65">
        <f t="shared" si="7"/>
        <v>37.186629526462397</v>
      </c>
      <c r="F100" s="65">
        <f t="shared" si="7"/>
        <v>39.33683739655558</v>
      </c>
      <c r="G100" s="65">
        <f t="shared" si="7"/>
        <v>47.196317551410807</v>
      </c>
      <c r="H100" s="65">
        <f t="shared" si="7"/>
        <v>62.064299980671343</v>
      </c>
      <c r="I100" s="65">
        <f t="shared" si="7"/>
        <v>104.02086677367575</v>
      </c>
      <c r="J100" s="65">
        <f t="shared" si="7"/>
        <v>96.429512516469032</v>
      </c>
      <c r="K100" s="65">
        <f t="shared" si="7"/>
        <v>89.026748308088941</v>
      </c>
      <c r="L100" s="65">
        <f t="shared" si="7"/>
        <v>84.951113799012205</v>
      </c>
      <c r="M100" s="65">
        <f t="shared" si="7"/>
        <v>68.518430890077127</v>
      </c>
      <c r="N100" s="65">
        <f t="shared" si="7"/>
        <v>69.329037363631215</v>
      </c>
      <c r="O100" s="65">
        <f t="shared" si="7"/>
        <v>50.888318729728425</v>
      </c>
      <c r="P100" s="65">
        <f t="shared" si="7"/>
        <v>47.658192520424222</v>
      </c>
      <c r="Q100" s="65">
        <f t="shared" si="7"/>
        <v>42.342437529716307</v>
      </c>
      <c r="R100" s="65">
        <f t="shared" si="7"/>
        <v>56.193166161476995</v>
      </c>
      <c r="S100" s="65">
        <f t="shared" si="7"/>
        <v>54.197828709288295</v>
      </c>
      <c r="T100" s="65">
        <f t="shared" si="7"/>
        <v>45.833968786538563</v>
      </c>
      <c r="U100" s="65">
        <f t="shared" si="7"/>
        <v>42.068780465989896</v>
      </c>
      <c r="V100" s="65">
        <f t="shared" si="7"/>
        <v>48.131728942368582</v>
      </c>
      <c r="W100" s="65">
        <f t="shared" si="7"/>
        <v>50.543682039745036</v>
      </c>
      <c r="X100" s="65">
        <f t="shared" si="7"/>
        <v>60.615949418723226</v>
      </c>
      <c r="Y100" s="65">
        <f t="shared" si="7"/>
        <v>47.274396541830839</v>
      </c>
      <c r="Z100" s="65">
        <f t="shared" si="7"/>
        <v>38.47729600546262</v>
      </c>
      <c r="AA100" s="65">
        <f t="shared" si="7"/>
        <v>35.472907983327993</v>
      </c>
      <c r="AB100" s="65">
        <f t="shared" si="7"/>
        <v>34.145814025332093</v>
      </c>
      <c r="AC100" s="65">
        <f t="shared" si="7"/>
        <v>38.517014423750176</v>
      </c>
    </row>
    <row r="101" spans="2:29" ht="11.45" customHeight="1" x14ac:dyDescent="0.25">
      <c r="B101" s="22" t="s">
        <v>50</v>
      </c>
      <c r="C101" s="65">
        <f t="shared" ref="C101:AC101" si="8">C20/C65*1000</f>
        <v>96.623173532717601</v>
      </c>
      <c r="D101" s="65">
        <f t="shared" si="8"/>
        <v>106.15371860962888</v>
      </c>
      <c r="E101" s="65">
        <f t="shared" si="8"/>
        <v>113.36834672080502</v>
      </c>
      <c r="F101" s="65">
        <f t="shared" si="8"/>
        <v>118.53573375370155</v>
      </c>
      <c r="G101" s="65">
        <f t="shared" si="8"/>
        <v>111.8072222106281</v>
      </c>
      <c r="H101" s="65">
        <f t="shared" si="8"/>
        <v>118.22385673169171</v>
      </c>
      <c r="I101" s="65">
        <f t="shared" si="8"/>
        <v>117.04320498861725</v>
      </c>
      <c r="J101" s="65">
        <f t="shared" si="8"/>
        <v>127.44622420092431</v>
      </c>
      <c r="K101" s="65">
        <f t="shared" si="8"/>
        <v>129.51604253136222</v>
      </c>
      <c r="L101" s="65">
        <f t="shared" si="8"/>
        <v>126.07814480309656</v>
      </c>
      <c r="M101" s="65">
        <f t="shared" si="8"/>
        <v>120.30610032971673</v>
      </c>
      <c r="N101" s="65">
        <f t="shared" si="8"/>
        <v>134.38125536173865</v>
      </c>
      <c r="O101" s="65">
        <f t="shared" si="8"/>
        <v>134.44098033078942</v>
      </c>
      <c r="P101" s="65">
        <f t="shared" si="8"/>
        <v>118.56592288324848</v>
      </c>
      <c r="Q101" s="65">
        <f t="shared" si="8"/>
        <v>105.80255447032307</v>
      </c>
      <c r="R101" s="65">
        <f t="shared" si="8"/>
        <v>108.58581307187185</v>
      </c>
      <c r="S101" s="65">
        <f t="shared" si="8"/>
        <v>108.71770561744489</v>
      </c>
      <c r="T101" s="65">
        <f t="shared" si="8"/>
        <v>86.278718993091061</v>
      </c>
      <c r="U101" s="65">
        <f t="shared" si="8"/>
        <v>88.5433256319957</v>
      </c>
      <c r="V101" s="65">
        <f t="shared" si="8"/>
        <v>96.328735421487977</v>
      </c>
      <c r="W101" s="65">
        <f t="shared" si="8"/>
        <v>85.73434237995825</v>
      </c>
      <c r="X101" s="65">
        <f t="shared" si="8"/>
        <v>77.104257787659151</v>
      </c>
      <c r="Y101" s="65">
        <f t="shared" si="8"/>
        <v>97.74917179365832</v>
      </c>
      <c r="Z101" s="65">
        <f t="shared" si="8"/>
        <v>82.882316503795195</v>
      </c>
      <c r="AA101" s="65">
        <f t="shared" si="8"/>
        <v>89.41289266364565</v>
      </c>
      <c r="AB101" s="65">
        <f t="shared" si="8"/>
        <v>106.10160872781066</v>
      </c>
      <c r="AC101" s="65">
        <f t="shared" si="8"/>
        <v>101.88282087374252</v>
      </c>
    </row>
    <row r="102" spans="2:29" ht="11.45" customHeight="1" x14ac:dyDescent="0.25">
      <c r="B102" s="22" t="s">
        <v>51</v>
      </c>
      <c r="C102" s="65">
        <f t="shared" ref="C102:AC102" si="9">C21/C66*1000</f>
        <v>40.762689249948394</v>
      </c>
      <c r="D102" s="65">
        <f t="shared" si="9"/>
        <v>32.577922260424771</v>
      </c>
      <c r="E102" s="65">
        <f t="shared" si="9"/>
        <v>30.146525319321963</v>
      </c>
      <c r="F102" s="65">
        <f t="shared" si="9"/>
        <v>32.350619120141403</v>
      </c>
      <c r="G102" s="65">
        <f t="shared" si="9"/>
        <v>31.715847202832187</v>
      </c>
      <c r="H102" s="65">
        <f t="shared" si="9"/>
        <v>36.540714028793566</v>
      </c>
      <c r="I102" s="65">
        <f t="shared" si="9"/>
        <v>34.929626261313935</v>
      </c>
      <c r="J102" s="65">
        <f t="shared" si="9"/>
        <v>35.942027714820554</v>
      </c>
      <c r="K102" s="65">
        <f t="shared" si="9"/>
        <v>38.632081232444122</v>
      </c>
      <c r="L102" s="65">
        <f t="shared" si="9"/>
        <v>42.318225566541258</v>
      </c>
      <c r="M102" s="65">
        <f t="shared" si="9"/>
        <v>45.207957408036023</v>
      </c>
      <c r="N102" s="65">
        <f t="shared" si="9"/>
        <v>44.904804901018451</v>
      </c>
      <c r="O102" s="65">
        <f t="shared" si="9"/>
        <v>41.589027721517674</v>
      </c>
      <c r="P102" s="65">
        <f t="shared" si="9"/>
        <v>28.828523617399156</v>
      </c>
      <c r="Q102" s="65">
        <f t="shared" si="9"/>
        <v>33.975894828951205</v>
      </c>
      <c r="R102" s="65">
        <f t="shared" si="9"/>
        <v>45.229234072847873</v>
      </c>
      <c r="S102" s="65">
        <f t="shared" si="9"/>
        <v>43.591427545017737</v>
      </c>
      <c r="T102" s="65">
        <f t="shared" si="9"/>
        <v>48.619494462761011</v>
      </c>
      <c r="U102" s="65">
        <f t="shared" si="9"/>
        <v>52.150327700449949</v>
      </c>
      <c r="V102" s="65">
        <f t="shared" si="9"/>
        <v>44.382186359608319</v>
      </c>
      <c r="W102" s="65">
        <f t="shared" si="9"/>
        <v>44.863955718809947</v>
      </c>
      <c r="X102" s="65">
        <f t="shared" si="9"/>
        <v>47.707533455101206</v>
      </c>
      <c r="Y102" s="65">
        <f t="shared" si="9"/>
        <v>49.031519688205634</v>
      </c>
      <c r="Z102" s="65">
        <f t="shared" si="9"/>
        <v>44.918074096982401</v>
      </c>
      <c r="AA102" s="65">
        <f t="shared" si="9"/>
        <v>50.949159163958583</v>
      </c>
      <c r="AB102" s="65">
        <f t="shared" si="9"/>
        <v>48.464650047774072</v>
      </c>
      <c r="AC102" s="65">
        <f t="shared" si="9"/>
        <v>47.67196873441948</v>
      </c>
    </row>
    <row r="103" spans="2:29" ht="11.45" customHeight="1" x14ac:dyDescent="0.25">
      <c r="B103" s="22" t="s">
        <v>52</v>
      </c>
      <c r="C103" s="65">
        <f t="shared" ref="C103:AC103" si="10">C22/C67*1000</f>
        <v>50.665641308049118</v>
      </c>
      <c r="D103" s="65">
        <f t="shared" si="10"/>
        <v>55.076573564598121</v>
      </c>
      <c r="E103" s="65">
        <f t="shared" si="10"/>
        <v>60.716464969029147</v>
      </c>
      <c r="F103" s="65">
        <f t="shared" si="10"/>
        <v>63.057460588093086</v>
      </c>
      <c r="G103" s="65">
        <f t="shared" si="10"/>
        <v>65.194904656960503</v>
      </c>
      <c r="H103" s="65">
        <f t="shared" si="10"/>
        <v>71.030651674028647</v>
      </c>
      <c r="I103" s="65">
        <f t="shared" si="10"/>
        <v>78.576795139181158</v>
      </c>
      <c r="J103" s="65">
        <f t="shared" si="10"/>
        <v>85.13454102402126</v>
      </c>
      <c r="K103" s="65">
        <f t="shared" si="10"/>
        <v>89.617694866670945</v>
      </c>
      <c r="L103" s="65">
        <f t="shared" si="10"/>
        <v>92.124139011760022</v>
      </c>
      <c r="M103" s="65">
        <f t="shared" si="10"/>
        <v>88.397499792038502</v>
      </c>
      <c r="N103" s="65">
        <f t="shared" si="10"/>
        <v>87.288112795282061</v>
      </c>
      <c r="O103" s="65">
        <f t="shared" si="10"/>
        <v>85.470491873684736</v>
      </c>
      <c r="P103" s="65">
        <f t="shared" si="10"/>
        <v>81.693316287652166</v>
      </c>
      <c r="Q103" s="65">
        <f t="shared" si="10"/>
        <v>76.291756274762292</v>
      </c>
      <c r="R103" s="65">
        <f t="shared" si="10"/>
        <v>74.045783585597448</v>
      </c>
      <c r="S103" s="65">
        <f t="shared" si="10"/>
        <v>70.87598763311577</v>
      </c>
      <c r="T103" s="65">
        <f t="shared" si="10"/>
        <v>72.313941498795913</v>
      </c>
      <c r="U103" s="65">
        <f t="shared" si="10"/>
        <v>72.739022053081527</v>
      </c>
      <c r="V103" s="65">
        <f t="shared" si="10"/>
        <v>76.914027535058182</v>
      </c>
      <c r="W103" s="65">
        <f t="shared" si="10"/>
        <v>72.282868986474213</v>
      </c>
      <c r="X103" s="65">
        <f t="shared" si="10"/>
        <v>76.190933999903862</v>
      </c>
      <c r="Y103" s="65">
        <f t="shared" si="10"/>
        <v>74.202738120431718</v>
      </c>
      <c r="Z103" s="65">
        <f t="shared" si="10"/>
        <v>80.860658975301305</v>
      </c>
      <c r="AA103" s="65">
        <f t="shared" si="10"/>
        <v>78.468082809616817</v>
      </c>
      <c r="AB103" s="65">
        <f t="shared" si="10"/>
        <v>79.824836718528147</v>
      </c>
      <c r="AC103" s="65">
        <f t="shared" si="10"/>
        <v>78.939051022434001</v>
      </c>
    </row>
    <row r="104" spans="2:29" ht="11.45" customHeight="1" x14ac:dyDescent="0.25">
      <c r="B104" s="22" t="s">
        <v>53</v>
      </c>
      <c r="C104" s="65">
        <f t="shared" ref="C104:AC104" si="11">C23/C68*1000</f>
        <v>46.88753470068292</v>
      </c>
      <c r="D104" s="65">
        <f t="shared" si="11"/>
        <v>51.53922833075859</v>
      </c>
      <c r="E104" s="65">
        <f t="shared" si="11"/>
        <v>49.293914809011895</v>
      </c>
      <c r="F104" s="65">
        <f t="shared" si="11"/>
        <v>50.859677492509348</v>
      </c>
      <c r="G104" s="65">
        <f t="shared" si="11"/>
        <v>50.748947182087925</v>
      </c>
      <c r="H104" s="65">
        <f t="shared" si="11"/>
        <v>52.589888873389228</v>
      </c>
      <c r="I104" s="65">
        <f t="shared" si="11"/>
        <v>52.565936624637509</v>
      </c>
      <c r="J104" s="65">
        <f t="shared" si="11"/>
        <v>51.436394573807689</v>
      </c>
      <c r="K104" s="65">
        <f t="shared" si="11"/>
        <v>53.661704834824064</v>
      </c>
      <c r="L104" s="65">
        <f t="shared" si="11"/>
        <v>54.064710508988711</v>
      </c>
      <c r="M104" s="65">
        <f t="shared" si="11"/>
        <v>58.62959144186587</v>
      </c>
      <c r="N104" s="65">
        <f t="shared" si="11"/>
        <v>58.40956141793562</v>
      </c>
      <c r="O104" s="65">
        <f t="shared" si="11"/>
        <v>61.27848208487449</v>
      </c>
      <c r="P104" s="65">
        <f t="shared" si="11"/>
        <v>61.650205656728296</v>
      </c>
      <c r="Q104" s="65">
        <f t="shared" si="11"/>
        <v>62.398312744802645</v>
      </c>
      <c r="R104" s="65">
        <f t="shared" si="11"/>
        <v>63.237477094657656</v>
      </c>
      <c r="S104" s="65">
        <f t="shared" si="11"/>
        <v>62.360425392227533</v>
      </c>
      <c r="T104" s="65">
        <f t="shared" si="11"/>
        <v>61.82296753687487</v>
      </c>
      <c r="U104" s="65">
        <f t="shared" si="11"/>
        <v>62.465717764621914</v>
      </c>
      <c r="V104" s="65">
        <f t="shared" si="11"/>
        <v>65.649871337262383</v>
      </c>
      <c r="W104" s="65">
        <f t="shared" si="11"/>
        <v>66.469951276805403</v>
      </c>
      <c r="X104" s="65">
        <f t="shared" si="11"/>
        <v>67.323593441472497</v>
      </c>
      <c r="Y104" s="65">
        <f t="shared" si="11"/>
        <v>70.985012970326821</v>
      </c>
      <c r="Z104" s="65">
        <f t="shared" si="11"/>
        <v>71.83595318833973</v>
      </c>
      <c r="AA104" s="65">
        <f t="shared" si="11"/>
        <v>67.740130551540233</v>
      </c>
      <c r="AB104" s="65">
        <f t="shared" si="11"/>
        <v>68.475115796930666</v>
      </c>
      <c r="AC104" s="65">
        <f t="shared" si="11"/>
        <v>69.711477024445131</v>
      </c>
    </row>
    <row r="105" spans="2:29" ht="11.45" customHeight="1" x14ac:dyDescent="0.25">
      <c r="B105" s="22" t="s">
        <v>54</v>
      </c>
      <c r="C105" s="65">
        <f t="shared" ref="C105:AC105" si="12">C24/C69*1000</f>
        <v>32.098595428256679</v>
      </c>
      <c r="D105" s="65">
        <f t="shared" si="12"/>
        <v>29.934968508372162</v>
      </c>
      <c r="E105" s="65">
        <f t="shared" si="12"/>
        <v>31.155052264808361</v>
      </c>
      <c r="F105" s="65">
        <f t="shared" si="12"/>
        <v>32.031102490602308</v>
      </c>
      <c r="G105" s="65">
        <f t="shared" si="12"/>
        <v>33.719080236472337</v>
      </c>
      <c r="H105" s="65">
        <f t="shared" si="12"/>
        <v>33.507940191625501</v>
      </c>
      <c r="I105" s="65">
        <f t="shared" si="12"/>
        <v>35.592678442970183</v>
      </c>
      <c r="J105" s="65">
        <f t="shared" si="12"/>
        <v>34.892026703235437</v>
      </c>
      <c r="K105" s="65">
        <f t="shared" si="12"/>
        <v>35.565882996172775</v>
      </c>
      <c r="L105" s="65">
        <f t="shared" si="12"/>
        <v>34.741867771543035</v>
      </c>
      <c r="M105" s="65">
        <f t="shared" si="12"/>
        <v>34.340659340659343</v>
      </c>
      <c r="N105" s="65">
        <f t="shared" si="12"/>
        <v>36.661143330571669</v>
      </c>
      <c r="O105" s="65">
        <f t="shared" si="12"/>
        <v>36.269229278877823</v>
      </c>
      <c r="P105" s="65">
        <f t="shared" si="12"/>
        <v>32.865559983375299</v>
      </c>
      <c r="Q105" s="65">
        <f t="shared" si="12"/>
        <v>31.098667371633884</v>
      </c>
      <c r="R105" s="65">
        <f t="shared" si="12"/>
        <v>34.970799489830164</v>
      </c>
      <c r="S105" s="65">
        <f t="shared" si="12"/>
        <v>35.058068419460483</v>
      </c>
      <c r="T105" s="65">
        <f t="shared" si="12"/>
        <v>36.504499627850329</v>
      </c>
      <c r="U105" s="65">
        <f t="shared" si="12"/>
        <v>32.354289340996438</v>
      </c>
      <c r="V105" s="65">
        <f t="shared" si="12"/>
        <v>32.888660223194051</v>
      </c>
      <c r="W105" s="65">
        <f t="shared" si="12"/>
        <v>35.939936790096198</v>
      </c>
      <c r="X105" s="65">
        <f t="shared" si="12"/>
        <v>28.78612254686438</v>
      </c>
      <c r="Y105" s="65">
        <f t="shared" si="12"/>
        <v>38.262270144512549</v>
      </c>
      <c r="Z105" s="65">
        <f t="shared" si="12"/>
        <v>39.908235549424148</v>
      </c>
      <c r="AA105" s="65">
        <f t="shared" si="12"/>
        <v>44.746284824481222</v>
      </c>
      <c r="AB105" s="65">
        <f t="shared" si="12"/>
        <v>33.760624567147261</v>
      </c>
      <c r="AC105" s="65">
        <f t="shared" si="12"/>
        <v>36.734966651964129</v>
      </c>
    </row>
    <row r="106" spans="2:29" ht="11.45" customHeight="1" x14ac:dyDescent="0.25">
      <c r="B106" s="22" t="s">
        <v>55</v>
      </c>
      <c r="C106" s="65">
        <f t="shared" ref="C106:AC106" si="13">C25/C70*1000</f>
        <v>56.556128558702767</v>
      </c>
      <c r="D106" s="65">
        <f t="shared" si="13"/>
        <v>61.21918186480125</v>
      </c>
      <c r="E106" s="65">
        <f t="shared" si="13"/>
        <v>60.233406374311386</v>
      </c>
      <c r="F106" s="65">
        <f t="shared" si="13"/>
        <v>57.242124890030773</v>
      </c>
      <c r="G106" s="65">
        <f t="shared" si="13"/>
        <v>57.442222965861745</v>
      </c>
      <c r="H106" s="65">
        <f t="shared" si="13"/>
        <v>59.978017563142487</v>
      </c>
      <c r="I106" s="65">
        <f t="shared" si="13"/>
        <v>62.683417016135003</v>
      </c>
      <c r="J106" s="65">
        <f t="shared" si="13"/>
        <v>64.547379525505121</v>
      </c>
      <c r="K106" s="65">
        <f t="shared" si="13"/>
        <v>66.449856114401328</v>
      </c>
      <c r="L106" s="65">
        <f t="shared" si="13"/>
        <v>64.977738840580415</v>
      </c>
      <c r="M106" s="65">
        <f t="shared" si="13"/>
        <v>65.481089515058898</v>
      </c>
      <c r="N106" s="65">
        <f t="shared" si="13"/>
        <v>69.401933630516737</v>
      </c>
      <c r="O106" s="65">
        <f t="shared" si="13"/>
        <v>72.046267661662853</v>
      </c>
      <c r="P106" s="65">
        <f t="shared" si="13"/>
        <v>74.200804747909373</v>
      </c>
      <c r="Q106" s="65">
        <f t="shared" si="13"/>
        <v>74.179970136424259</v>
      </c>
      <c r="R106" s="65">
        <f t="shared" si="13"/>
        <v>74.552312436318275</v>
      </c>
      <c r="S106" s="65">
        <f t="shared" si="13"/>
        <v>73.136851663906839</v>
      </c>
      <c r="T106" s="65">
        <f t="shared" si="13"/>
        <v>72.934148566047909</v>
      </c>
      <c r="U106" s="65">
        <f t="shared" si="13"/>
        <v>74.057982061640885</v>
      </c>
      <c r="V106" s="65">
        <f t="shared" si="13"/>
        <v>75.569080112240599</v>
      </c>
      <c r="W106" s="65">
        <f t="shared" si="13"/>
        <v>75.40100035291357</v>
      </c>
      <c r="X106" s="65">
        <f t="shared" si="13"/>
        <v>78.995203720749956</v>
      </c>
      <c r="Y106" s="65">
        <f t="shared" si="13"/>
        <v>74.968498563051611</v>
      </c>
      <c r="Z106" s="65">
        <f t="shared" si="13"/>
        <v>76.096284469972503</v>
      </c>
      <c r="AA106" s="65">
        <f t="shared" si="13"/>
        <v>68.529111985227388</v>
      </c>
      <c r="AB106" s="65">
        <f t="shared" si="13"/>
        <v>68.863262702268813</v>
      </c>
      <c r="AC106" s="65">
        <f t="shared" si="13"/>
        <v>70.608883590616514</v>
      </c>
    </row>
    <row r="107" spans="2:29" ht="11.45" customHeight="1" x14ac:dyDescent="0.25">
      <c r="B107" s="22" t="s">
        <v>56</v>
      </c>
      <c r="C107" s="65">
        <f t="shared" ref="C107:AC107" si="14">C26/C71*1000</f>
        <v>37.950065703022339</v>
      </c>
      <c r="D107" s="65">
        <f t="shared" si="14"/>
        <v>38.810829941603252</v>
      </c>
      <c r="E107" s="65">
        <f t="shared" si="14"/>
        <v>40.357269189954017</v>
      </c>
      <c r="F107" s="65">
        <f t="shared" si="14"/>
        <v>43.268601352825662</v>
      </c>
      <c r="G107" s="65">
        <f t="shared" si="14"/>
        <v>41.847386605895757</v>
      </c>
      <c r="H107" s="65">
        <f t="shared" si="14"/>
        <v>43.738990017615968</v>
      </c>
      <c r="I107" s="65">
        <f t="shared" si="14"/>
        <v>47.661929044157539</v>
      </c>
      <c r="J107" s="65">
        <f t="shared" si="14"/>
        <v>52.86079965389191</v>
      </c>
      <c r="K107" s="65">
        <f t="shared" si="14"/>
        <v>55.271587269133782</v>
      </c>
      <c r="L107" s="65">
        <f t="shared" si="14"/>
        <v>58.34934762819865</v>
      </c>
      <c r="M107" s="65">
        <f t="shared" si="14"/>
        <v>62.007814848211609</v>
      </c>
      <c r="N107" s="65">
        <f t="shared" si="14"/>
        <v>63.583889587565693</v>
      </c>
      <c r="O107" s="65">
        <f t="shared" si="14"/>
        <v>62.596604488035013</v>
      </c>
      <c r="P107" s="65">
        <f t="shared" si="14"/>
        <v>62.732160312805469</v>
      </c>
      <c r="Q107" s="65">
        <f t="shared" si="14"/>
        <v>61.800494429640096</v>
      </c>
      <c r="R107" s="65">
        <f t="shared" si="14"/>
        <v>61.317306109007085</v>
      </c>
      <c r="S107" s="65">
        <f t="shared" si="14"/>
        <v>63.959934484061982</v>
      </c>
      <c r="T107" s="65">
        <f t="shared" si="14"/>
        <v>56.994430804239776</v>
      </c>
      <c r="U107" s="65">
        <f t="shared" si="14"/>
        <v>52.297054909448597</v>
      </c>
      <c r="V107" s="65">
        <f t="shared" si="14"/>
        <v>44.698214791725704</v>
      </c>
      <c r="W107" s="65">
        <f t="shared" si="14"/>
        <v>42.02548992736741</v>
      </c>
      <c r="X107" s="65">
        <f t="shared" si="14"/>
        <v>51.802474132915073</v>
      </c>
      <c r="Y107" s="65">
        <f t="shared" si="14"/>
        <v>55.159997119331692</v>
      </c>
      <c r="Z107" s="65">
        <f t="shared" si="14"/>
        <v>55.717749873952599</v>
      </c>
      <c r="AA107" s="65">
        <f t="shared" si="14"/>
        <v>57.821604661586733</v>
      </c>
      <c r="AB107" s="65">
        <f t="shared" si="14"/>
        <v>58.481119856530839</v>
      </c>
      <c r="AC107" s="65">
        <f t="shared" si="14"/>
        <v>59.620650171752871</v>
      </c>
    </row>
    <row r="108" spans="2:29" ht="11.45" customHeight="1" x14ac:dyDescent="0.25">
      <c r="B108" s="22" t="s">
        <v>57</v>
      </c>
      <c r="C108" s="65">
        <f t="shared" ref="C108:AC108" si="15">C27/C72*1000</f>
        <v>12.051645308777127</v>
      </c>
      <c r="D108" s="65">
        <f t="shared" si="15"/>
        <v>12.562529180284132</v>
      </c>
      <c r="E108" s="65">
        <f t="shared" si="15"/>
        <v>13.468640611451876</v>
      </c>
      <c r="F108" s="65">
        <f t="shared" si="15"/>
        <v>15.106220793424585</v>
      </c>
      <c r="G108" s="65">
        <f t="shared" si="15"/>
        <v>14.973661962671521</v>
      </c>
      <c r="H108" s="65">
        <f t="shared" si="15"/>
        <v>15.958599109399445</v>
      </c>
      <c r="I108" s="65">
        <f t="shared" si="15"/>
        <v>18.082547756614051</v>
      </c>
      <c r="J108" s="65">
        <f t="shared" si="15"/>
        <v>22.268778742973939</v>
      </c>
      <c r="K108" s="65">
        <f t="shared" si="15"/>
        <v>27.618631657374817</v>
      </c>
      <c r="L108" s="65">
        <f t="shared" si="15"/>
        <v>29.915167334762746</v>
      </c>
      <c r="M108" s="65">
        <f t="shared" si="15"/>
        <v>33.394048161144298</v>
      </c>
      <c r="N108" s="65">
        <f t="shared" si="15"/>
        <v>34.181426444029022</v>
      </c>
      <c r="O108" s="65">
        <f t="shared" si="15"/>
        <v>28.219674815767924</v>
      </c>
      <c r="P108" s="65">
        <f t="shared" si="15"/>
        <v>32.183059605093192</v>
      </c>
      <c r="Q108" s="65">
        <f t="shared" si="15"/>
        <v>35.377071247716422</v>
      </c>
      <c r="R108" s="65">
        <f t="shared" si="15"/>
        <v>36.92094496502574</v>
      </c>
      <c r="S108" s="65">
        <f t="shared" si="15"/>
        <v>43.643191841234845</v>
      </c>
      <c r="T108" s="65">
        <f t="shared" si="15"/>
        <v>39.852992207956085</v>
      </c>
      <c r="U108" s="65">
        <f t="shared" si="15"/>
        <v>33.383690761601365</v>
      </c>
      <c r="V108" s="65">
        <f t="shared" si="15"/>
        <v>36.433291157036415</v>
      </c>
      <c r="W108" s="65">
        <f t="shared" si="15"/>
        <v>29.808667004561581</v>
      </c>
      <c r="X108" s="65">
        <f t="shared" si="15"/>
        <v>29.776756401838472</v>
      </c>
      <c r="Y108" s="65">
        <f t="shared" si="15"/>
        <v>32.526971788514373</v>
      </c>
      <c r="Z108" s="65">
        <f t="shared" si="15"/>
        <v>32.824376583544471</v>
      </c>
      <c r="AA108" s="65">
        <f t="shared" si="15"/>
        <v>32.122083305475698</v>
      </c>
      <c r="AB108" s="65">
        <f t="shared" si="15"/>
        <v>31.631362630414163</v>
      </c>
      <c r="AC108" s="65">
        <f t="shared" si="15"/>
        <v>33.494065281899111</v>
      </c>
    </row>
    <row r="109" spans="2:29" ht="11.45" customHeight="1" x14ac:dyDescent="0.25">
      <c r="B109" s="22" t="s">
        <v>58</v>
      </c>
      <c r="C109" s="65">
        <f t="shared" ref="C109:AC109" si="16">C28/C73*1000</f>
        <v>23.359892769379698</v>
      </c>
      <c r="D109" s="65">
        <f t="shared" si="16"/>
        <v>23.175965665236053</v>
      </c>
      <c r="E109" s="65">
        <f t="shared" si="16"/>
        <v>30.742562661044744</v>
      </c>
      <c r="F109" s="65">
        <f t="shared" si="16"/>
        <v>26.386617100371748</v>
      </c>
      <c r="G109" s="65">
        <f t="shared" si="16"/>
        <v>23.59649398385222</v>
      </c>
      <c r="H109" s="65">
        <f t="shared" si="16"/>
        <v>27.260785398230091</v>
      </c>
      <c r="I109" s="65">
        <f t="shared" si="16"/>
        <v>23.928117048346056</v>
      </c>
      <c r="J109" s="65">
        <f t="shared" si="16"/>
        <v>29.39553724202954</v>
      </c>
      <c r="K109" s="65">
        <f t="shared" si="16"/>
        <v>22.96571039285444</v>
      </c>
      <c r="L109" s="65">
        <f t="shared" si="16"/>
        <v>27.089996772205758</v>
      </c>
      <c r="M109" s="65">
        <f t="shared" si="16"/>
        <v>21.837801469827138</v>
      </c>
      <c r="N109" s="65">
        <f t="shared" si="16"/>
        <v>23.654705657004218</v>
      </c>
      <c r="O109" s="65">
        <f t="shared" si="16"/>
        <v>30.016564126833881</v>
      </c>
      <c r="P109" s="65">
        <f t="shared" si="16"/>
        <v>29.057735872160656</v>
      </c>
      <c r="Q109" s="65">
        <f t="shared" si="16"/>
        <v>31.879665667070753</v>
      </c>
      <c r="R109" s="65">
        <f t="shared" si="16"/>
        <v>28.592004703115816</v>
      </c>
      <c r="S109" s="65">
        <f t="shared" si="16"/>
        <v>30.050746268656717</v>
      </c>
      <c r="T109" s="65">
        <f t="shared" si="16"/>
        <v>27.916159567275187</v>
      </c>
      <c r="U109" s="65">
        <f t="shared" si="16"/>
        <v>27.034537514886861</v>
      </c>
      <c r="V109" s="65">
        <f t="shared" si="16"/>
        <v>31.690622861054077</v>
      </c>
      <c r="W109" s="65">
        <f t="shared" si="16"/>
        <v>28.385072226976842</v>
      </c>
      <c r="X109" s="65">
        <f t="shared" si="16"/>
        <v>24.946501523895986</v>
      </c>
      <c r="Y109" s="65">
        <f t="shared" si="16"/>
        <v>25.398962113231107</v>
      </c>
      <c r="Z109" s="65">
        <f t="shared" si="16"/>
        <v>23.632607385727812</v>
      </c>
      <c r="AA109" s="65">
        <f t="shared" si="16"/>
        <v>27.001197013167143</v>
      </c>
      <c r="AB109" s="65">
        <f t="shared" si="16"/>
        <v>36.446040275197106</v>
      </c>
      <c r="AC109" s="65">
        <f t="shared" si="16"/>
        <v>33.547711962327497</v>
      </c>
    </row>
    <row r="110" spans="2:29" ht="11.45" customHeight="1" x14ac:dyDescent="0.25">
      <c r="B110" s="22" t="s">
        <v>59</v>
      </c>
      <c r="C110" s="65">
        <f t="shared" ref="C110:AC110" si="17">C29/C74*1000</f>
        <v>213.39245722476036</v>
      </c>
      <c r="D110" s="65">
        <f t="shared" si="17"/>
        <v>206.10963387195747</v>
      </c>
      <c r="E110" s="65">
        <f t="shared" si="17"/>
        <v>192.1130120392113</v>
      </c>
      <c r="F110" s="65">
        <f t="shared" si="17"/>
        <v>198.84759058647739</v>
      </c>
      <c r="G110" s="65">
        <f t="shared" si="17"/>
        <v>207.87571701720842</v>
      </c>
      <c r="H110" s="65">
        <f t="shared" si="17"/>
        <v>224.02905624843862</v>
      </c>
      <c r="I110" s="65">
        <f t="shared" si="17"/>
        <v>237.57610956029751</v>
      </c>
      <c r="J110" s="65">
        <f t="shared" si="17"/>
        <v>254.93465042882869</v>
      </c>
      <c r="K110" s="65">
        <f t="shared" si="17"/>
        <v>249.74538457710619</v>
      </c>
      <c r="L110" s="65">
        <f t="shared" si="17"/>
        <v>222.29641995919121</v>
      </c>
      <c r="M110" s="65">
        <f t="shared" si="17"/>
        <v>217.63021675833065</v>
      </c>
      <c r="N110" s="65">
        <f t="shared" si="17"/>
        <v>218.37013875317567</v>
      </c>
      <c r="O110" s="65">
        <f t="shared" si="17"/>
        <v>201.53373739972028</v>
      </c>
      <c r="P110" s="65">
        <f t="shared" si="17"/>
        <v>199.28698192326419</v>
      </c>
      <c r="Q110" s="65">
        <f t="shared" si="17"/>
        <v>204.46684300314587</v>
      </c>
      <c r="R110" s="65">
        <f t="shared" si="17"/>
        <v>208.23974646933939</v>
      </c>
      <c r="S110" s="65">
        <f t="shared" si="17"/>
        <v>211.05466642690166</v>
      </c>
      <c r="T110" s="65">
        <f t="shared" si="17"/>
        <v>207.83793684519011</v>
      </c>
      <c r="U110" s="65">
        <f t="shared" si="17"/>
        <v>203.60020720617015</v>
      </c>
      <c r="V110" s="65">
        <f t="shared" si="17"/>
        <v>193.49460790468618</v>
      </c>
      <c r="W110" s="65">
        <f t="shared" si="17"/>
        <v>186.98879740855716</v>
      </c>
      <c r="X110" s="65">
        <f t="shared" si="17"/>
        <v>186.93221433182697</v>
      </c>
      <c r="Y110" s="65">
        <f t="shared" si="17"/>
        <v>211.26045057119154</v>
      </c>
      <c r="Z110" s="65">
        <f t="shared" si="17"/>
        <v>197.13203666779526</v>
      </c>
      <c r="AA110" s="65">
        <f t="shared" si="17"/>
        <v>180.74419401414482</v>
      </c>
      <c r="AB110" s="65">
        <f t="shared" si="17"/>
        <v>184.17575553740451</v>
      </c>
      <c r="AC110" s="65">
        <f t="shared" si="17"/>
        <v>186.50888143257447</v>
      </c>
    </row>
    <row r="111" spans="2:29" ht="11.45" customHeight="1" x14ac:dyDescent="0.25">
      <c r="B111" s="22" t="s">
        <v>60</v>
      </c>
      <c r="C111" s="65">
        <f t="shared" ref="C111:AC111" si="18">C30/C75*1000</f>
        <v>19.956329627578032</v>
      </c>
      <c r="D111" s="65">
        <f t="shared" si="18"/>
        <v>20.588878954048933</v>
      </c>
      <c r="E111" s="65">
        <f t="shared" si="18"/>
        <v>22.059108753954295</v>
      </c>
      <c r="F111" s="65">
        <f t="shared" si="18"/>
        <v>24.627217949073945</v>
      </c>
      <c r="G111" s="65">
        <f t="shared" si="18"/>
        <v>26.75657960358512</v>
      </c>
      <c r="H111" s="65">
        <f t="shared" si="18"/>
        <v>25.938814258960452</v>
      </c>
      <c r="I111" s="65">
        <f t="shared" si="18"/>
        <v>26.682077955435687</v>
      </c>
      <c r="J111" s="65">
        <f t="shared" si="18"/>
        <v>26.318127220859814</v>
      </c>
      <c r="K111" s="65">
        <f t="shared" si="18"/>
        <v>26.106997467705227</v>
      </c>
      <c r="L111" s="65">
        <f t="shared" si="18"/>
        <v>24.485304259695713</v>
      </c>
      <c r="M111" s="65">
        <f t="shared" si="18"/>
        <v>25.075665006109595</v>
      </c>
      <c r="N111" s="65">
        <f t="shared" si="18"/>
        <v>23.776415299866176</v>
      </c>
      <c r="O111" s="65">
        <f t="shared" si="18"/>
        <v>23.566491987544616</v>
      </c>
      <c r="P111" s="65">
        <f t="shared" si="18"/>
        <v>22.212012012012014</v>
      </c>
      <c r="Q111" s="65">
        <f t="shared" si="18"/>
        <v>24.142821945356353</v>
      </c>
      <c r="R111" s="65">
        <f t="shared" si="18"/>
        <v>24.452458081209379</v>
      </c>
      <c r="S111" s="65">
        <f t="shared" si="18"/>
        <v>25.924133513628924</v>
      </c>
      <c r="T111" s="65">
        <f t="shared" si="18"/>
        <v>26.424815084013851</v>
      </c>
      <c r="U111" s="65">
        <f t="shared" si="18"/>
        <v>25.792269771703236</v>
      </c>
      <c r="V111" s="65">
        <f t="shared" si="18"/>
        <v>28.111083621969321</v>
      </c>
      <c r="W111" s="65">
        <f t="shared" si="18"/>
        <v>31.207925310924818</v>
      </c>
      <c r="X111" s="65">
        <f t="shared" si="18"/>
        <v>32.774869109947637</v>
      </c>
      <c r="Y111" s="65">
        <f t="shared" si="18"/>
        <v>35.237340296558799</v>
      </c>
      <c r="Z111" s="65">
        <f t="shared" si="18"/>
        <v>35.895629078047826</v>
      </c>
      <c r="AA111" s="65">
        <f t="shared" si="18"/>
        <v>34.970416621223691</v>
      </c>
      <c r="AB111" s="65">
        <f t="shared" si="18"/>
        <v>36.668988622416826</v>
      </c>
      <c r="AC111" s="65">
        <f t="shared" si="18"/>
        <v>36.308306055646476</v>
      </c>
    </row>
    <row r="112" spans="2:29" ht="11.45" customHeight="1" x14ac:dyDescent="0.25">
      <c r="B112" s="22" t="s">
        <v>62</v>
      </c>
      <c r="C112" s="65">
        <f t="shared" ref="C112:AC112" si="19">C31/C76*1000</f>
        <v>98.58259711856148</v>
      </c>
      <c r="D112" s="65">
        <f t="shared" si="19"/>
        <v>100.30068768172798</v>
      </c>
      <c r="E112" s="65">
        <f t="shared" si="19"/>
        <v>100.75223482506892</v>
      </c>
      <c r="F112" s="65">
        <f t="shared" si="19"/>
        <v>104.46119353590723</v>
      </c>
      <c r="G112" s="65">
        <f t="shared" si="19"/>
        <v>109.14320445267596</v>
      </c>
      <c r="H112" s="65">
        <f t="shared" si="19"/>
        <v>113.34616471338288</v>
      </c>
      <c r="I112" s="65">
        <f t="shared" si="19"/>
        <v>115.82700577466521</v>
      </c>
      <c r="J112" s="65">
        <f t="shared" si="19"/>
        <v>117.78444858803377</v>
      </c>
      <c r="K112" s="65">
        <f t="shared" si="19"/>
        <v>125.61321423507727</v>
      </c>
      <c r="L112" s="65">
        <f t="shared" si="19"/>
        <v>135.52526352301854</v>
      </c>
      <c r="M112" s="65">
        <f t="shared" si="19"/>
        <v>137.87032396898857</v>
      </c>
      <c r="N112" s="65">
        <f t="shared" si="19"/>
        <v>144.91114044886766</v>
      </c>
      <c r="O112" s="65">
        <f t="shared" si="19"/>
        <v>146.65286670940534</v>
      </c>
      <c r="P112" s="65">
        <f t="shared" si="19"/>
        <v>145.42236891678917</v>
      </c>
      <c r="Q112" s="65">
        <f t="shared" si="19"/>
        <v>147.61952599583503</v>
      </c>
      <c r="R112" s="65">
        <f t="shared" si="19"/>
        <v>153.72279208709878</v>
      </c>
      <c r="S112" s="65">
        <f t="shared" si="19"/>
        <v>160.50397175131482</v>
      </c>
      <c r="T112" s="65">
        <f t="shared" si="19"/>
        <v>162.17632262538643</v>
      </c>
      <c r="U112" s="65">
        <f t="shared" si="19"/>
        <v>164.16928542359605</v>
      </c>
      <c r="V112" s="65">
        <f t="shared" si="19"/>
        <v>165.24925998743461</v>
      </c>
      <c r="W112" s="65">
        <f t="shared" si="19"/>
        <v>164.77836684757037</v>
      </c>
      <c r="X112" s="65">
        <f t="shared" si="19"/>
        <v>164.24976608132599</v>
      </c>
      <c r="Y112" s="65">
        <f t="shared" si="19"/>
        <v>164.89056764701402</v>
      </c>
      <c r="Z112" s="65">
        <f t="shared" si="19"/>
        <v>162.25378454037289</v>
      </c>
      <c r="AA112" s="65">
        <f t="shared" si="19"/>
        <v>154.3633884188454</v>
      </c>
      <c r="AB112" s="65">
        <f t="shared" si="19"/>
        <v>146.38454056010497</v>
      </c>
      <c r="AC112" s="65">
        <f t="shared" si="19"/>
        <v>148.21943012761361</v>
      </c>
    </row>
    <row r="113" spans="2:29" ht="11.45" customHeight="1" x14ac:dyDescent="0.25">
      <c r="B113" s="22" t="s">
        <v>63</v>
      </c>
      <c r="C113" s="65">
        <f t="shared" ref="C113:AC113" si="20">C32/C77*1000</f>
        <v>37.973967975805195</v>
      </c>
      <c r="D113" s="65">
        <f t="shared" si="20"/>
        <v>42.747997710317293</v>
      </c>
      <c r="E113" s="65">
        <f t="shared" si="20"/>
        <v>42.065051402691687</v>
      </c>
      <c r="F113" s="65">
        <f t="shared" si="20"/>
        <v>44.105530514078147</v>
      </c>
      <c r="G113" s="65">
        <f t="shared" si="20"/>
        <v>43.141628543555065</v>
      </c>
      <c r="H113" s="65">
        <f t="shared" si="20"/>
        <v>47.288889740359885</v>
      </c>
      <c r="I113" s="65">
        <f t="shared" si="20"/>
        <v>47.787952079353275</v>
      </c>
      <c r="J113" s="65">
        <f t="shared" si="20"/>
        <v>50.636016592935604</v>
      </c>
      <c r="K113" s="65">
        <f t="shared" si="20"/>
        <v>53.887583639036585</v>
      </c>
      <c r="L113" s="65">
        <f t="shared" si="20"/>
        <v>52.764714772111049</v>
      </c>
      <c r="M113" s="65">
        <f t="shared" si="20"/>
        <v>55.877655756531723</v>
      </c>
      <c r="N113" s="65">
        <f t="shared" si="20"/>
        <v>56.040110490367617</v>
      </c>
      <c r="O113" s="65">
        <f t="shared" si="20"/>
        <v>57.239848024450545</v>
      </c>
      <c r="P113" s="65">
        <f t="shared" si="20"/>
        <v>58.950314018302265</v>
      </c>
      <c r="Q113" s="65">
        <f t="shared" si="20"/>
        <v>58.131044055466738</v>
      </c>
      <c r="R113" s="65">
        <f t="shared" si="20"/>
        <v>57.8612051647222</v>
      </c>
      <c r="S113" s="65">
        <f t="shared" si="20"/>
        <v>61.500484027105522</v>
      </c>
      <c r="T113" s="65">
        <f t="shared" si="20"/>
        <v>59.541682384006037</v>
      </c>
      <c r="U113" s="65">
        <f t="shared" si="20"/>
        <v>66.799549831186695</v>
      </c>
      <c r="V113" s="65">
        <f t="shared" si="20"/>
        <v>69.740088038781636</v>
      </c>
      <c r="W113" s="65">
        <f t="shared" si="20"/>
        <v>70.992396350640504</v>
      </c>
      <c r="X113" s="65">
        <f t="shared" si="20"/>
        <v>73.942869825320685</v>
      </c>
      <c r="Y113" s="65">
        <f t="shared" si="20"/>
        <v>81.065312436271753</v>
      </c>
      <c r="Z113" s="65">
        <f t="shared" si="20"/>
        <v>83.136448101937887</v>
      </c>
      <c r="AA113" s="65">
        <f t="shared" si="20"/>
        <v>77.830750279608907</v>
      </c>
      <c r="AB113" s="65">
        <f t="shared" si="20"/>
        <v>79.40453386826745</v>
      </c>
      <c r="AC113" s="65">
        <f t="shared" si="20"/>
        <v>75.708434138980039</v>
      </c>
    </row>
    <row r="114" spans="2:29" ht="11.45" customHeight="1" x14ac:dyDescent="0.25">
      <c r="B114" s="22" t="s">
        <v>64</v>
      </c>
      <c r="C114" s="65">
        <f t="shared" ref="C114:AC114" si="21">C33/C78*1000</f>
        <v>12.026664539935537</v>
      </c>
      <c r="D114" s="65">
        <f t="shared" si="21"/>
        <v>13.174012554256192</v>
      </c>
      <c r="E114" s="65">
        <f t="shared" si="21"/>
        <v>14.573325467501943</v>
      </c>
      <c r="F114" s="65">
        <f t="shared" si="21"/>
        <v>13.60630289821419</v>
      </c>
      <c r="G114" s="65">
        <f t="shared" si="21"/>
        <v>14.285343324553919</v>
      </c>
      <c r="H114" s="65">
        <f t="shared" si="21"/>
        <v>14.926239505711207</v>
      </c>
      <c r="I114" s="65">
        <f t="shared" si="21"/>
        <v>14.3535460853369</v>
      </c>
      <c r="J114" s="65">
        <f t="shared" si="21"/>
        <v>13.648992959286824</v>
      </c>
      <c r="K114" s="65">
        <f t="shared" si="21"/>
        <v>15.897600017211889</v>
      </c>
      <c r="L114" s="65">
        <f t="shared" si="21"/>
        <v>20.192480790497118</v>
      </c>
      <c r="M114" s="65">
        <f t="shared" si="21"/>
        <v>14.853769379348742</v>
      </c>
      <c r="N114" s="65">
        <f t="shared" si="21"/>
        <v>15.829823271155087</v>
      </c>
      <c r="O114" s="65">
        <f t="shared" si="21"/>
        <v>16.624039895450828</v>
      </c>
      <c r="P114" s="65">
        <f t="shared" si="21"/>
        <v>13.794421909882715</v>
      </c>
      <c r="Q114" s="65">
        <f t="shared" si="21"/>
        <v>16.00973248693191</v>
      </c>
      <c r="R114" s="65">
        <f t="shared" si="21"/>
        <v>17.727711247666786</v>
      </c>
      <c r="S114" s="65">
        <f t="shared" si="21"/>
        <v>19.532442878494034</v>
      </c>
      <c r="T114" s="65">
        <f t="shared" si="21"/>
        <v>20.621711867244098</v>
      </c>
      <c r="U114" s="65">
        <f t="shared" si="21"/>
        <v>20.947911778507741</v>
      </c>
      <c r="V114" s="65">
        <f t="shared" si="21"/>
        <v>25.47505945540691</v>
      </c>
      <c r="W114" s="65">
        <f t="shared" si="21"/>
        <v>26.745644233795211</v>
      </c>
      <c r="X114" s="65">
        <f t="shared" si="21"/>
        <v>22.744106980169857</v>
      </c>
      <c r="Y114" s="65">
        <f t="shared" si="21"/>
        <v>20.447193401580922</v>
      </c>
      <c r="Z114" s="65">
        <f t="shared" si="21"/>
        <v>29.495005940277903</v>
      </c>
      <c r="AA114" s="65">
        <f t="shared" si="21"/>
        <v>27.079584730294751</v>
      </c>
      <c r="AB114" s="65">
        <f t="shared" si="21"/>
        <v>27.646526645394413</v>
      </c>
      <c r="AC114" s="65">
        <f t="shared" si="21"/>
        <v>25.949235630856222</v>
      </c>
    </row>
    <row r="115" spans="2:29" ht="11.45" customHeight="1" x14ac:dyDescent="0.25">
      <c r="B115" s="22" t="s">
        <v>65</v>
      </c>
      <c r="C115" s="65">
        <f t="shared" ref="C115:AC115" si="22">C34/C79*1000</f>
        <v>36.280066274352968</v>
      </c>
      <c r="D115" s="65">
        <f t="shared" si="22"/>
        <v>36.655015346343653</v>
      </c>
      <c r="E115" s="65">
        <f t="shared" si="22"/>
        <v>44.424253142017356</v>
      </c>
      <c r="F115" s="65">
        <f t="shared" si="22"/>
        <v>48.617086279351064</v>
      </c>
      <c r="G115" s="65">
        <f t="shared" si="22"/>
        <v>53.765037014188778</v>
      </c>
      <c r="H115" s="65">
        <f t="shared" si="22"/>
        <v>58.811198889019899</v>
      </c>
      <c r="I115" s="65">
        <f t="shared" si="22"/>
        <v>60.260863865766531</v>
      </c>
      <c r="J115" s="65">
        <f t="shared" si="22"/>
        <v>65.947549512721778</v>
      </c>
      <c r="K115" s="65">
        <f t="shared" si="22"/>
        <v>70.888478096653557</v>
      </c>
      <c r="L115" s="65">
        <f t="shared" si="22"/>
        <v>75.374040625096328</v>
      </c>
      <c r="M115" s="65">
        <f t="shared" si="22"/>
        <v>72.619160935678082</v>
      </c>
      <c r="N115" s="65">
        <f t="shared" si="22"/>
        <v>69.422464914874013</v>
      </c>
      <c r="O115" s="65">
        <f t="shared" si="22"/>
        <v>68.925201460155662</v>
      </c>
      <c r="P115" s="65">
        <f t="shared" si="22"/>
        <v>64.034854996845837</v>
      </c>
      <c r="Q115" s="65">
        <f t="shared" si="22"/>
        <v>61.126721746580472</v>
      </c>
      <c r="R115" s="65">
        <f t="shared" si="22"/>
        <v>56.196290295753734</v>
      </c>
      <c r="S115" s="65">
        <f t="shared" si="22"/>
        <v>54.78504291489714</v>
      </c>
      <c r="T115" s="65">
        <f t="shared" si="22"/>
        <v>54.900139340455176</v>
      </c>
      <c r="U115" s="65">
        <f t="shared" si="22"/>
        <v>54.304543463544775</v>
      </c>
      <c r="V115" s="65">
        <f t="shared" si="22"/>
        <v>56.672095154580035</v>
      </c>
      <c r="W115" s="65">
        <f t="shared" si="22"/>
        <v>57.034561931209637</v>
      </c>
      <c r="X115" s="65">
        <f t="shared" si="22"/>
        <v>59.664797266808478</v>
      </c>
      <c r="Y115" s="65">
        <f t="shared" si="22"/>
        <v>63.42413450123528</v>
      </c>
      <c r="Z115" s="65">
        <f t="shared" si="22"/>
        <v>66.790372650970269</v>
      </c>
      <c r="AA115" s="65">
        <f t="shared" si="22"/>
        <v>66.697766486581912</v>
      </c>
      <c r="AB115" s="65">
        <f t="shared" si="22"/>
        <v>68.514558006903783</v>
      </c>
      <c r="AC115" s="65">
        <f t="shared" si="22"/>
        <v>69.673575772620083</v>
      </c>
    </row>
    <row r="116" spans="2:29" ht="11.45" customHeight="1" x14ac:dyDescent="0.25">
      <c r="B116" s="22" t="s">
        <v>66</v>
      </c>
      <c r="C116" s="65">
        <f t="shared" ref="C116:AC116" si="23">C35/C80*1000</f>
        <v>15.431183166609175</v>
      </c>
      <c r="D116" s="65">
        <f t="shared" si="23"/>
        <v>17.501962983735275</v>
      </c>
      <c r="E116" s="65">
        <f t="shared" si="23"/>
        <v>17.81472824639782</v>
      </c>
      <c r="F116" s="65">
        <f t="shared" si="23"/>
        <v>15.645083387788732</v>
      </c>
      <c r="G116" s="65">
        <f t="shared" si="23"/>
        <v>13.931071202759815</v>
      </c>
      <c r="H116" s="65">
        <f t="shared" si="23"/>
        <v>19.168245675355813</v>
      </c>
      <c r="I116" s="65">
        <f t="shared" si="23"/>
        <v>20.18602847349063</v>
      </c>
      <c r="J116" s="65">
        <f t="shared" si="23"/>
        <v>19.335812056967431</v>
      </c>
      <c r="K116" s="65">
        <f t="shared" si="23"/>
        <v>21.411511752912801</v>
      </c>
      <c r="L116" s="65">
        <f t="shared" si="23"/>
        <v>21.976061862147947</v>
      </c>
      <c r="M116" s="65">
        <f t="shared" si="23"/>
        <v>17.650969058944998</v>
      </c>
      <c r="N116" s="65">
        <f t="shared" si="23"/>
        <v>17.023391737690307</v>
      </c>
      <c r="O116" s="65">
        <f t="shared" si="23"/>
        <v>18.714918759231903</v>
      </c>
      <c r="P116" s="65">
        <f t="shared" si="23"/>
        <v>22.357368282822193</v>
      </c>
      <c r="Q116" s="65">
        <f t="shared" si="23"/>
        <v>30.366584830683369</v>
      </c>
      <c r="R116" s="65">
        <f t="shared" si="23"/>
        <v>27.323705413016267</v>
      </c>
      <c r="S116" s="65">
        <f t="shared" si="23"/>
        <v>27.003273902831388</v>
      </c>
      <c r="T116" s="65">
        <f t="shared" si="23"/>
        <v>28.720854003385487</v>
      </c>
      <c r="U116" s="65">
        <f t="shared" si="23"/>
        <v>23.523909571023587</v>
      </c>
      <c r="V116" s="65">
        <f t="shared" si="23"/>
        <v>24.511829656942446</v>
      </c>
      <c r="W116" s="65">
        <f t="shared" si="23"/>
        <v>23.299901802823882</v>
      </c>
      <c r="X116" s="65">
        <f t="shared" si="23"/>
        <v>35.258299908181506</v>
      </c>
      <c r="Y116" s="65">
        <f t="shared" si="23"/>
        <v>33.403217118534869</v>
      </c>
      <c r="Z116" s="65">
        <f t="shared" si="23"/>
        <v>33.733560297485155</v>
      </c>
      <c r="AA116" s="65">
        <f t="shared" si="23"/>
        <v>43.02240135387904</v>
      </c>
      <c r="AB116" s="65">
        <f t="shared" si="23"/>
        <v>44.106520372592719</v>
      </c>
      <c r="AC116" s="65">
        <f t="shared" si="23"/>
        <v>46.684750401691076</v>
      </c>
    </row>
    <row r="117" spans="2:29" ht="11.45" customHeight="1" x14ac:dyDescent="0.25">
      <c r="B117" s="22" t="s">
        <v>67</v>
      </c>
      <c r="C117" s="65">
        <f t="shared" ref="C117:AC117" si="24">C36/C81*1000</f>
        <v>27.762988944912468</v>
      </c>
      <c r="D117" s="65">
        <f t="shared" si="24"/>
        <v>28.26060119745695</v>
      </c>
      <c r="E117" s="65">
        <f t="shared" si="24"/>
        <v>28.117467223234758</v>
      </c>
      <c r="F117" s="65">
        <f t="shared" si="24"/>
        <v>29.33080481567681</v>
      </c>
      <c r="G117" s="65">
        <f t="shared" si="24"/>
        <v>32.215951200045609</v>
      </c>
      <c r="H117" s="65">
        <f t="shared" si="24"/>
        <v>33.401734657582971</v>
      </c>
      <c r="I117" s="65">
        <f t="shared" si="24"/>
        <v>36.363392449894022</v>
      </c>
      <c r="J117" s="65">
        <f t="shared" si="24"/>
        <v>38.98902290283236</v>
      </c>
      <c r="K117" s="65">
        <f t="shared" si="24"/>
        <v>44.036260802917781</v>
      </c>
      <c r="L117" s="65">
        <f t="shared" si="24"/>
        <v>42.883080060685955</v>
      </c>
      <c r="M117" s="65">
        <f t="shared" si="24"/>
        <v>41.326215895610915</v>
      </c>
      <c r="N117" s="65">
        <f t="shared" si="24"/>
        <v>41.024115028447639</v>
      </c>
      <c r="O117" s="65">
        <f t="shared" si="24"/>
        <v>41.145613206374463</v>
      </c>
      <c r="P117" s="65">
        <f t="shared" si="24"/>
        <v>42.112420670897549</v>
      </c>
      <c r="Q117" s="65">
        <f t="shared" si="24"/>
        <v>41.644462387296457</v>
      </c>
      <c r="R117" s="65">
        <f t="shared" si="24"/>
        <v>42.042571964266017</v>
      </c>
      <c r="S117" s="65">
        <f t="shared" si="24"/>
        <v>41.638234879458622</v>
      </c>
      <c r="T117" s="65">
        <f t="shared" si="24"/>
        <v>44.150251680293287</v>
      </c>
      <c r="U117" s="65">
        <f t="shared" si="24"/>
        <v>44.875716449380803</v>
      </c>
      <c r="V117" s="65">
        <f t="shared" si="24"/>
        <v>46.483778334453469</v>
      </c>
      <c r="W117" s="65">
        <f t="shared" si="24"/>
        <v>48.353096179183133</v>
      </c>
      <c r="X117" s="65">
        <f t="shared" si="24"/>
        <v>49.088669950738918</v>
      </c>
      <c r="Y117" s="65">
        <f t="shared" si="24"/>
        <v>60.942750368997892</v>
      </c>
      <c r="Z117" s="65">
        <f t="shared" si="24"/>
        <v>63.31811263318113</v>
      </c>
      <c r="AA117" s="65">
        <f t="shared" si="24"/>
        <v>64.356370996702694</v>
      </c>
      <c r="AB117" s="65">
        <f t="shared" si="24"/>
        <v>63.950152983171847</v>
      </c>
      <c r="AC117" s="65">
        <f t="shared" si="24"/>
        <v>64.073522749336618</v>
      </c>
    </row>
    <row r="118" spans="2:29" ht="11.45" customHeight="1" x14ac:dyDescent="0.25">
      <c r="B118" s="22" t="s">
        <v>68</v>
      </c>
      <c r="C118" s="65">
        <f t="shared" ref="C118:AC118" si="25">C37/C82*1000</f>
        <v>27.425422097804219</v>
      </c>
      <c r="D118" s="65">
        <f t="shared" si="25"/>
        <v>20.48134118327172</v>
      </c>
      <c r="E118" s="65">
        <f t="shared" si="25"/>
        <v>17.856492442178109</v>
      </c>
      <c r="F118" s="65">
        <f t="shared" si="25"/>
        <v>30.339766062710922</v>
      </c>
      <c r="G118" s="65">
        <f t="shared" si="25"/>
        <v>27.990295740718594</v>
      </c>
      <c r="H118" s="65">
        <f t="shared" si="25"/>
        <v>26.27504476084918</v>
      </c>
      <c r="I118" s="65">
        <f t="shared" si="25"/>
        <v>28.708035222894882</v>
      </c>
      <c r="J118" s="65">
        <f t="shared" si="25"/>
        <v>26.566132679384694</v>
      </c>
      <c r="K118" s="65">
        <f t="shared" si="25"/>
        <v>23.892878736488182</v>
      </c>
      <c r="L118" s="65">
        <f t="shared" si="25"/>
        <v>21.593228642190347</v>
      </c>
      <c r="M118" s="65">
        <f t="shared" si="25"/>
        <v>22.940555943720632</v>
      </c>
      <c r="N118" s="65">
        <f t="shared" si="25"/>
        <v>23.954748067482935</v>
      </c>
      <c r="O118" s="65">
        <f t="shared" si="25"/>
        <v>25.318687469390614</v>
      </c>
      <c r="P118" s="65">
        <f t="shared" si="25"/>
        <v>24.220746039856923</v>
      </c>
      <c r="Q118" s="65">
        <f t="shared" si="25"/>
        <v>26.439221025374071</v>
      </c>
      <c r="R118" s="65">
        <f t="shared" si="25"/>
        <v>29.130502572631361</v>
      </c>
      <c r="S118" s="65">
        <f t="shared" si="25"/>
        <v>29.841951511822426</v>
      </c>
      <c r="T118" s="65">
        <f t="shared" si="25"/>
        <v>29.355741603091253</v>
      </c>
      <c r="U118" s="65">
        <f t="shared" si="25"/>
        <v>30.333375910077919</v>
      </c>
      <c r="V118" s="65">
        <f t="shared" si="25"/>
        <v>32.903973885534953</v>
      </c>
      <c r="W118" s="65">
        <f t="shared" si="25"/>
        <v>33.05560406116696</v>
      </c>
      <c r="X118" s="65">
        <f t="shared" si="25"/>
        <v>34.368903300458811</v>
      </c>
      <c r="Y118" s="65">
        <f t="shared" si="25"/>
        <v>38.447008865174887</v>
      </c>
      <c r="Z118" s="65">
        <f t="shared" si="25"/>
        <v>32.965481668499137</v>
      </c>
      <c r="AA118" s="65">
        <f t="shared" si="25"/>
        <v>32.769446110777842</v>
      </c>
      <c r="AB118" s="65">
        <f t="shared" si="25"/>
        <v>33.500945331670628</v>
      </c>
      <c r="AC118" s="65">
        <f t="shared" si="25"/>
        <v>34.640762962055966</v>
      </c>
    </row>
    <row r="119" spans="2:29" ht="11.45" customHeight="1" x14ac:dyDescent="0.25">
      <c r="B119" s="22" t="s">
        <v>69</v>
      </c>
      <c r="C119" s="65">
        <f t="shared" ref="C119:AC119" si="26">C38/C83*1000</f>
        <v>86.715639810426538</v>
      </c>
      <c r="D119" s="65">
        <f t="shared" si="26"/>
        <v>83.852459016393453</v>
      </c>
      <c r="E119" s="65">
        <f t="shared" si="26"/>
        <v>84.465045592705167</v>
      </c>
      <c r="F119" s="65">
        <f t="shared" si="26"/>
        <v>75.491044776119395</v>
      </c>
      <c r="G119" s="65">
        <f t="shared" si="26"/>
        <v>71.447870778267259</v>
      </c>
      <c r="H119" s="65">
        <f t="shared" si="26"/>
        <v>76.988252569750358</v>
      </c>
      <c r="I119" s="65">
        <f t="shared" si="26"/>
        <v>82.119081779053076</v>
      </c>
      <c r="J119" s="65">
        <f t="shared" si="26"/>
        <v>82.835408022130025</v>
      </c>
      <c r="K119" s="65">
        <f t="shared" si="26"/>
        <v>86.738544474393521</v>
      </c>
      <c r="L119" s="65">
        <f t="shared" si="26"/>
        <v>85.667108753315645</v>
      </c>
      <c r="M119" s="65">
        <f t="shared" si="26"/>
        <v>83.563342318059298</v>
      </c>
      <c r="N119" s="65">
        <f t="shared" si="26"/>
        <v>85.858299595141702</v>
      </c>
      <c r="O119" s="65">
        <f t="shared" si="26"/>
        <v>83.732793522267215</v>
      </c>
      <c r="P119" s="65">
        <f t="shared" si="26"/>
        <v>82.704761904761909</v>
      </c>
      <c r="Q119" s="65">
        <f t="shared" si="26"/>
        <v>78.652472527472526</v>
      </c>
      <c r="R119" s="65">
        <f t="shared" si="26"/>
        <v>88.650071123755339</v>
      </c>
      <c r="S119" s="65">
        <f t="shared" si="26"/>
        <v>86.930888575458383</v>
      </c>
      <c r="T119" s="65">
        <f t="shared" si="26"/>
        <v>90.514644351464426</v>
      </c>
      <c r="U119" s="65">
        <f t="shared" si="26"/>
        <v>100.05959302325581</v>
      </c>
      <c r="V119" s="65">
        <f t="shared" si="26"/>
        <v>100.59970674486803</v>
      </c>
      <c r="W119" s="65">
        <f t="shared" si="26"/>
        <v>88.43323863636364</v>
      </c>
      <c r="X119" s="65">
        <f t="shared" si="26"/>
        <v>92.301943198804182</v>
      </c>
      <c r="Y119" s="65">
        <f t="shared" si="26"/>
        <v>101.86490455212922</v>
      </c>
      <c r="Z119" s="65">
        <f t="shared" si="26"/>
        <v>114.25073313782991</v>
      </c>
      <c r="AA119" s="65">
        <f t="shared" si="26"/>
        <v>113.91833810888252</v>
      </c>
      <c r="AB119" s="65">
        <f t="shared" si="26"/>
        <v>100.6803840877915</v>
      </c>
      <c r="AC119" s="65">
        <f t="shared" si="26"/>
        <v>96.159340659340643</v>
      </c>
    </row>
    <row r="120" spans="2:29" ht="11.45" customHeight="1" x14ac:dyDescent="0.25">
      <c r="B120" s="22" t="s">
        <v>70</v>
      </c>
      <c r="C120" s="65">
        <f t="shared" ref="C120:AC120" si="27">C39/C84*1000</f>
        <v>63.657453109575521</v>
      </c>
      <c r="D120" s="65">
        <f t="shared" si="27"/>
        <v>68.965281106621916</v>
      </c>
      <c r="E120" s="65">
        <f t="shared" si="27"/>
        <v>68.65109269027883</v>
      </c>
      <c r="F120" s="65">
        <f t="shared" si="27"/>
        <v>71.5625</v>
      </c>
      <c r="G120" s="65">
        <f t="shared" si="27"/>
        <v>78.819775544634339</v>
      </c>
      <c r="H120" s="65">
        <f t="shared" si="27"/>
        <v>76.720492396813896</v>
      </c>
      <c r="I120" s="65">
        <f t="shared" si="27"/>
        <v>81.734561681301287</v>
      </c>
      <c r="J120" s="65">
        <f t="shared" si="27"/>
        <v>82.086776859504141</v>
      </c>
      <c r="K120" s="65">
        <f t="shared" si="27"/>
        <v>84.773746147380223</v>
      </c>
      <c r="L120" s="65">
        <f t="shared" si="27"/>
        <v>80.885223830360147</v>
      </c>
      <c r="M120" s="65">
        <f t="shared" si="27"/>
        <v>84.972364239325685</v>
      </c>
      <c r="N120" s="65">
        <f t="shared" si="27"/>
        <v>85.53029262261299</v>
      </c>
      <c r="O120" s="65">
        <f t="shared" si="27"/>
        <v>90.827726809378191</v>
      </c>
      <c r="P120" s="65">
        <f t="shared" si="27"/>
        <v>92.695203569436714</v>
      </c>
      <c r="Q120" s="65">
        <f t="shared" si="27"/>
        <v>98.086581311452221</v>
      </c>
      <c r="R120" s="65">
        <f t="shared" si="27"/>
        <v>100.53582774444051</v>
      </c>
      <c r="S120" s="65">
        <f t="shared" si="27"/>
        <v>107.25669269380926</v>
      </c>
      <c r="T120" s="65">
        <f t="shared" si="27"/>
        <v>111.73465817647471</v>
      </c>
      <c r="U120" s="65">
        <f t="shared" si="27"/>
        <v>121.34995893377138</v>
      </c>
      <c r="V120" s="65">
        <f t="shared" si="27"/>
        <v>124.79342514438027</v>
      </c>
      <c r="W120" s="65">
        <f t="shared" si="27"/>
        <v>121.7181439448355</v>
      </c>
      <c r="X120" s="65">
        <f t="shared" si="27"/>
        <v>113.10740810085503</v>
      </c>
      <c r="Y120" s="65">
        <f t="shared" si="27"/>
        <v>115.55240618645635</v>
      </c>
      <c r="Z120" s="65">
        <f t="shared" si="27"/>
        <v>117.42225711007789</v>
      </c>
      <c r="AA120" s="65">
        <f t="shared" si="27"/>
        <v>110.13237540306612</v>
      </c>
      <c r="AB120" s="65">
        <f t="shared" si="27"/>
        <v>105.81527491504653</v>
      </c>
      <c r="AC120" s="65">
        <f t="shared" si="27"/>
        <v>106.18723878517693</v>
      </c>
    </row>
    <row r="121" spans="2:29" ht="11.45" customHeight="1" x14ac:dyDescent="0.25">
      <c r="B121" s="22" t="s">
        <v>71</v>
      </c>
      <c r="C121" s="65">
        <f t="shared" ref="C121:AC121" si="28">C40/C85*1000</f>
        <v>26.174432950555186</v>
      </c>
      <c r="D121" s="65">
        <f t="shared" si="28"/>
        <v>25.229519774011301</v>
      </c>
      <c r="E121" s="65">
        <f t="shared" si="28"/>
        <v>26.315326412106284</v>
      </c>
      <c r="F121" s="65">
        <f t="shared" si="28"/>
        <v>29.301297983982327</v>
      </c>
      <c r="G121" s="65">
        <f t="shared" si="28"/>
        <v>34.798008807198933</v>
      </c>
      <c r="H121" s="65">
        <f t="shared" si="28"/>
        <v>40.589244851258584</v>
      </c>
      <c r="I121" s="65">
        <f t="shared" si="28"/>
        <v>45.009157509157511</v>
      </c>
      <c r="J121" s="65">
        <f t="shared" si="28"/>
        <v>51.522367749617274</v>
      </c>
      <c r="K121" s="65">
        <f t="shared" si="28"/>
        <v>69.761625635013672</v>
      </c>
      <c r="L121" s="65">
        <f t="shared" si="28"/>
        <v>70.340401785714278</v>
      </c>
      <c r="M121" s="65">
        <f t="shared" si="28"/>
        <v>86.237750319556881</v>
      </c>
      <c r="N121" s="65">
        <f t="shared" si="28"/>
        <v>82.479879720527109</v>
      </c>
      <c r="O121" s="65">
        <f t="shared" si="28"/>
        <v>78.972740818651943</v>
      </c>
      <c r="P121" s="65">
        <f t="shared" si="28"/>
        <v>78.671173174419636</v>
      </c>
      <c r="Q121" s="65">
        <f t="shared" si="28"/>
        <v>74.763662555145402</v>
      </c>
      <c r="R121" s="65">
        <f t="shared" si="28"/>
        <v>76.279462860362472</v>
      </c>
      <c r="S121" s="65">
        <f t="shared" si="28"/>
        <v>74.072972437041443</v>
      </c>
      <c r="T121" s="65">
        <f t="shared" si="28"/>
        <v>79.195890546280751</v>
      </c>
      <c r="U121" s="65">
        <f t="shared" si="28"/>
        <v>86.193915962966727</v>
      </c>
      <c r="V121" s="65">
        <f t="shared" si="28"/>
        <v>94.695643217633119</v>
      </c>
      <c r="W121" s="65">
        <f t="shared" si="28"/>
        <v>103.05433501232451</v>
      </c>
      <c r="X121" s="65">
        <f t="shared" si="28"/>
        <v>110.72400653238977</v>
      </c>
      <c r="Y121" s="65">
        <f t="shared" si="28"/>
        <v>126.63443830570903</v>
      </c>
      <c r="Z121" s="65">
        <f t="shared" si="28"/>
        <v>122.79624695934204</v>
      </c>
      <c r="AA121" s="65">
        <f t="shared" si="28"/>
        <v>122.91123455390546</v>
      </c>
      <c r="AB121" s="65">
        <f t="shared" si="28"/>
        <v>126.84061259217242</v>
      </c>
      <c r="AC121" s="65">
        <f t="shared" si="28"/>
        <v>137.88285267158506</v>
      </c>
    </row>
    <row r="122" spans="2:29" ht="11.45" customHeight="1" x14ac:dyDescent="0.25">
      <c r="B122" s="22" t="s">
        <v>73</v>
      </c>
      <c r="C122" s="65">
        <f t="shared" ref="C122:AC122" si="29">C41/C86*1000</f>
        <v>89.283333333333346</v>
      </c>
      <c r="D122" s="65">
        <f t="shared" si="29"/>
        <v>98.590909090909093</v>
      </c>
      <c r="E122" s="65">
        <f t="shared" si="29"/>
        <v>106.82467532467533</v>
      </c>
      <c r="F122" s="65">
        <f t="shared" si="29"/>
        <v>109.97368421052632</v>
      </c>
      <c r="G122" s="65">
        <f t="shared" si="29"/>
        <v>125.90810810810812</v>
      </c>
      <c r="H122" s="65">
        <f t="shared" si="29"/>
        <v>131.20519480519479</v>
      </c>
      <c r="I122" s="65">
        <f t="shared" si="29"/>
        <v>148.06081081081084</v>
      </c>
      <c r="J122" s="65">
        <f t="shared" si="29"/>
        <v>160.072</v>
      </c>
      <c r="K122" s="65">
        <f t="shared" si="29"/>
        <v>168.87142857142859</v>
      </c>
      <c r="L122" s="65">
        <f t="shared" si="29"/>
        <v>163.04499999999999</v>
      </c>
      <c r="M122" s="65">
        <f t="shared" si="29"/>
        <v>162.83902439024388</v>
      </c>
      <c r="N122" s="65">
        <f t="shared" si="29"/>
        <v>160.11124999999998</v>
      </c>
      <c r="O122" s="65">
        <f t="shared" si="29"/>
        <v>157.8153846153846</v>
      </c>
      <c r="P122" s="65">
        <f t="shared" si="29"/>
        <v>159.54249999999999</v>
      </c>
      <c r="Q122" s="65">
        <f t="shared" si="29"/>
        <v>173.28831168831169</v>
      </c>
      <c r="R122" s="65">
        <f t="shared" si="29"/>
        <v>180.83896103896106</v>
      </c>
      <c r="S122" s="65">
        <f t="shared" si="29"/>
        <v>195.90526315789472</v>
      </c>
      <c r="T122" s="65">
        <f t="shared" si="29"/>
        <v>206.81578947368419</v>
      </c>
      <c r="U122" s="65">
        <f t="shared" si="29"/>
        <v>215.94399999999999</v>
      </c>
      <c r="V122" s="65">
        <f t="shared" si="29"/>
        <v>212.98513513513512</v>
      </c>
      <c r="W122" s="65">
        <f t="shared" si="29"/>
        <v>209.64933333333335</v>
      </c>
      <c r="X122" s="65">
        <f t="shared" si="29"/>
        <v>222.96493506493505</v>
      </c>
      <c r="Y122" s="65">
        <f t="shared" si="29"/>
        <v>220.98987341772153</v>
      </c>
      <c r="Z122" s="65">
        <f t="shared" si="29"/>
        <v>218.16202531645567</v>
      </c>
      <c r="AA122" s="65">
        <f t="shared" si="29"/>
        <v>211.53292682926829</v>
      </c>
      <c r="AB122" s="65">
        <f t="shared" si="29"/>
        <v>208.74047619047619</v>
      </c>
      <c r="AC122" s="65">
        <f t="shared" si="29"/>
        <v>207.89058823529413</v>
      </c>
    </row>
    <row r="123" spans="2:29" ht="11.45" customHeight="1" x14ac:dyDescent="0.25">
      <c r="B123" s="22" t="s">
        <v>74</v>
      </c>
      <c r="C123" s="65">
        <f t="shared" ref="C123:AC123" si="30">C42/C87*1000</f>
        <v>98.648730470035403</v>
      </c>
      <c r="D123" s="65">
        <f t="shared" si="30"/>
        <v>110.17610743142305</v>
      </c>
      <c r="E123" s="65">
        <f t="shared" si="30"/>
        <v>98.168017701204903</v>
      </c>
      <c r="F123" s="65">
        <f t="shared" si="30"/>
        <v>92.338381473068367</v>
      </c>
      <c r="G123" s="65">
        <f t="shared" si="30"/>
        <v>96.386371946485539</v>
      </c>
      <c r="H123" s="65">
        <f t="shared" si="30"/>
        <v>100.75905021409108</v>
      </c>
      <c r="I123" s="65">
        <f t="shared" si="30"/>
        <v>107.73127166089043</v>
      </c>
      <c r="J123" s="65">
        <f t="shared" si="30"/>
        <v>111.31847015108288</v>
      </c>
      <c r="K123" s="65">
        <f t="shared" si="30"/>
        <v>116.14884881489722</v>
      </c>
      <c r="L123" s="65">
        <f t="shared" si="30"/>
        <v>109.25696802843154</v>
      </c>
      <c r="M123" s="65">
        <f t="shared" si="30"/>
        <v>103.55780093737381</v>
      </c>
      <c r="N123" s="65">
        <f t="shared" si="30"/>
        <v>116.4777858852224</v>
      </c>
      <c r="O123" s="65">
        <f t="shared" si="30"/>
        <v>114.58024508350627</v>
      </c>
      <c r="P123" s="65">
        <f t="shared" si="30"/>
        <v>119.85396043947229</v>
      </c>
      <c r="Q123" s="65">
        <f t="shared" si="30"/>
        <v>131.85017862248196</v>
      </c>
      <c r="R123" s="65">
        <f t="shared" si="30"/>
        <v>130.48545918367347</v>
      </c>
      <c r="S123" s="65">
        <f t="shared" si="30"/>
        <v>131.48869621789339</v>
      </c>
      <c r="T123" s="65">
        <f t="shared" si="30"/>
        <v>130.01630836923732</v>
      </c>
      <c r="U123" s="65">
        <f t="shared" si="30"/>
        <v>127.80198666970377</v>
      </c>
      <c r="V123" s="65">
        <f t="shared" si="30"/>
        <v>140.20887591501236</v>
      </c>
      <c r="W123" s="65">
        <f t="shared" si="30"/>
        <v>139.53864664149694</v>
      </c>
      <c r="X123" s="65">
        <f t="shared" si="30"/>
        <v>144.1062012757813</v>
      </c>
      <c r="Y123" s="65">
        <f t="shared" si="30"/>
        <v>152.61214708494759</v>
      </c>
      <c r="Z123" s="65">
        <f t="shared" si="30"/>
        <v>160.79084987308482</v>
      </c>
      <c r="AA123" s="65">
        <f t="shared" si="30"/>
        <v>153.69276622846738</v>
      </c>
      <c r="AB123" s="65">
        <f t="shared" si="30"/>
        <v>153.47759076530272</v>
      </c>
      <c r="AC123" s="65">
        <f t="shared" si="30"/>
        <v>160.27741533716861</v>
      </c>
    </row>
    <row r="124" spans="2:29" ht="11.45" customHeight="1" x14ac:dyDescent="0.25">
      <c r="B124" s="22" t="s">
        <v>75</v>
      </c>
      <c r="C124" s="65">
        <f t="shared" ref="C124:AC124" si="31">C43/C88*1000</f>
        <v>0</v>
      </c>
      <c r="D124" s="65">
        <f t="shared" si="31"/>
        <v>0</v>
      </c>
      <c r="E124" s="65">
        <f t="shared" si="31"/>
        <v>0</v>
      </c>
      <c r="F124" s="65">
        <f t="shared" si="31"/>
        <v>0</v>
      </c>
      <c r="G124" s="65">
        <f t="shared" si="31"/>
        <v>0</v>
      </c>
      <c r="H124" s="65">
        <f t="shared" si="31"/>
        <v>0</v>
      </c>
      <c r="I124" s="65">
        <f t="shared" si="31"/>
        <v>0</v>
      </c>
      <c r="J124" s="65">
        <f t="shared" si="31"/>
        <v>0</v>
      </c>
      <c r="K124" s="65">
        <f t="shared" si="31"/>
        <v>0</v>
      </c>
      <c r="L124" s="65">
        <f t="shared" si="31"/>
        <v>0</v>
      </c>
      <c r="M124" s="65">
        <f t="shared" si="31"/>
        <v>0</v>
      </c>
      <c r="N124" s="65">
        <f t="shared" si="31"/>
        <v>0</v>
      </c>
      <c r="O124" s="65">
        <f t="shared" si="31"/>
        <v>0</v>
      </c>
      <c r="P124" s="65">
        <f t="shared" si="31"/>
        <v>0</v>
      </c>
      <c r="Q124" s="65">
        <f t="shared" si="31"/>
        <v>0</v>
      </c>
      <c r="R124" s="65">
        <f t="shared" si="31"/>
        <v>0</v>
      </c>
      <c r="S124" s="65">
        <f t="shared" si="31"/>
        <v>0</v>
      </c>
      <c r="T124" s="65">
        <f t="shared" si="31"/>
        <v>0</v>
      </c>
      <c r="U124" s="65">
        <f t="shared" si="31"/>
        <v>0</v>
      </c>
      <c r="V124" s="65">
        <f t="shared" si="31"/>
        <v>0</v>
      </c>
      <c r="W124" s="65">
        <f t="shared" si="31"/>
        <v>0</v>
      </c>
      <c r="X124" s="65">
        <f t="shared" si="31"/>
        <v>0</v>
      </c>
      <c r="Y124" s="65">
        <f t="shared" si="31"/>
        <v>0</v>
      </c>
      <c r="Z124" s="65">
        <f t="shared" si="31"/>
        <v>0</v>
      </c>
      <c r="AA124" s="65">
        <f t="shared" si="31"/>
        <v>0</v>
      </c>
      <c r="AB124" s="65" t="e">
        <f t="shared" si="31"/>
        <v>#VALUE!</v>
      </c>
      <c r="AC124" s="65" t="e">
        <f t="shared" si="31"/>
        <v>#VALUE!</v>
      </c>
    </row>
    <row r="127" spans="2:29" ht="18" customHeight="1" x14ac:dyDescent="0.25">
      <c r="B127" s="30"/>
      <c r="C127" s="34" t="s">
        <v>206</v>
      </c>
      <c r="D127" s="35" t="s">
        <v>204</v>
      </c>
      <c r="E127" s="35" t="s">
        <v>203</v>
      </c>
      <c r="F127" s="36" t="s">
        <v>205</v>
      </c>
    </row>
    <row r="128" spans="2:29" ht="18" customHeight="1" x14ac:dyDescent="0.25">
      <c r="B128" s="47" t="s">
        <v>140</v>
      </c>
      <c r="C128" s="48">
        <f>(L93/C93)^(1/9)*100-100</f>
        <v>1.2995909539790489</v>
      </c>
      <c r="D128" s="49">
        <f>(W93/L93)^(1/11)*100-100</f>
        <v>0.99470914084471929</v>
      </c>
      <c r="E128" s="49">
        <f>(AC93/W93)^(1/6)*100-100</f>
        <v>0.23742735954921557</v>
      </c>
      <c r="F128" s="50">
        <f>(AC93/C93)^(1/26)*100-100</f>
        <v>0.92469464402040558</v>
      </c>
    </row>
    <row r="129" spans="2:6" ht="18" customHeight="1" x14ac:dyDescent="0.25">
      <c r="B129" s="51" t="s">
        <v>141</v>
      </c>
      <c r="C129" s="52">
        <f>(L94/C94)^(1/9)*100-100</f>
        <v>1.1526519250764125</v>
      </c>
      <c r="D129" s="53">
        <f>(W94/L94)^(1/11)*100-100</f>
        <v>1.0375984706308117</v>
      </c>
      <c r="E129" s="53">
        <f>(AC94/W94)^(1/6)*100-100</f>
        <v>0.11202783373695979</v>
      </c>
      <c r="F129" s="54">
        <f>(AC94/C94)^(1/26)*100-100</f>
        <v>0.86297551543881923</v>
      </c>
    </row>
    <row r="130" spans="2:6" ht="18" customHeight="1" x14ac:dyDescent="0.25">
      <c r="B130" s="31" t="s">
        <v>44</v>
      </c>
      <c r="C130" s="39">
        <f>(L95/C95)^(1/9)*100-100</f>
        <v>1.6819869152203921</v>
      </c>
      <c r="D130" s="37">
        <f>(W95/L95)^(1/11)*100-100</f>
        <v>4.4577167467849392</v>
      </c>
      <c r="E130" s="37">
        <f>(AB95/W95)^(1/5)*100-100</f>
        <v>-1.2180943067979513</v>
      </c>
      <c r="F130" s="40">
        <f>(AB95/C95)^(1/25)*100-100</f>
        <v>2.3003598354490293</v>
      </c>
    </row>
    <row r="131" spans="2:6" ht="18" customHeight="1" x14ac:dyDescent="0.25">
      <c r="B131" s="31" t="s">
        <v>46</v>
      </c>
      <c r="C131" s="39">
        <f>(L97/C97)^(1/9)*100-100</f>
        <v>1.7751776068775342</v>
      </c>
      <c r="D131" s="37">
        <f>(W97/L97)^(1/11)*100-100</f>
        <v>4.0152047832768574</v>
      </c>
      <c r="E131" s="37">
        <f>(AC97/W97)^(1/6)*100-100</f>
        <v>4.0954600763370763</v>
      </c>
      <c r="F131" s="40">
        <f>(AC97/C97)^(1/26)*100-100</f>
        <v>3.2526618179070823</v>
      </c>
    </row>
    <row r="132" spans="2:6" ht="18" customHeight="1" x14ac:dyDescent="0.25">
      <c r="B132" s="31" t="s">
        <v>47</v>
      </c>
      <c r="C132" s="39">
        <f>(L98/C98)^(1/9)*100-100</f>
        <v>6.7139632709746593</v>
      </c>
      <c r="D132" s="37">
        <f>(W98/L98)^(1/11)*100-100</f>
        <v>-0.69834121308718977</v>
      </c>
      <c r="E132" s="37">
        <f>(AC98/W98)^(1/6)*100-100</f>
        <v>-0.25001809380732709</v>
      </c>
      <c r="F132" s="40">
        <f>(AC98/C98)^(1/26)*100-100</f>
        <v>1.9131850034698346</v>
      </c>
    </row>
    <row r="133" spans="2:6" ht="18" customHeight="1" x14ac:dyDescent="0.25">
      <c r="B133" s="31" t="s">
        <v>48</v>
      </c>
      <c r="C133" s="39">
        <f>(L99/C99)^(1/9)*100-100</f>
        <v>-3.0360029070629935</v>
      </c>
      <c r="D133" s="37">
        <f>(W99/L99)^(1/11)*100-100</f>
        <v>1.8064340529939216</v>
      </c>
      <c r="E133" s="37">
        <f>(AC99/W99)^(1/6)*100-100</f>
        <v>-0.67736930959979702</v>
      </c>
      <c r="F133" s="40">
        <f>(AC99/C99)^(1/26)*100-100</f>
        <v>-0.4655287569268296</v>
      </c>
    </row>
    <row r="134" spans="2:6" ht="18" customHeight="1" x14ac:dyDescent="0.25">
      <c r="B134" s="31" t="s">
        <v>51</v>
      </c>
      <c r="C134" s="39">
        <f>(L102/C102)^(1/9)*100-100</f>
        <v>0.41698557404971837</v>
      </c>
      <c r="D134" s="37">
        <f>(W102/L102)^(1/11)*100-100</f>
        <v>0.53247487769773727</v>
      </c>
      <c r="E134" s="37">
        <f>(AC102/W102)^(1/6)*100-100</f>
        <v>1.0169505364886646</v>
      </c>
      <c r="F134" s="40">
        <f>(AC102/C102)^(1/26)*100-100</f>
        <v>0.60403383183351878</v>
      </c>
    </row>
    <row r="135" spans="2:6" ht="18" customHeight="1" x14ac:dyDescent="0.25">
      <c r="B135" s="31" t="s">
        <v>52</v>
      </c>
      <c r="C135" s="39">
        <f>(L103/C103)^(1/9)*100-100</f>
        <v>6.8688410726835514</v>
      </c>
      <c r="D135" s="37">
        <f>(W103/L103)^(1/11)*100-100</f>
        <v>-2.1808662130759728</v>
      </c>
      <c r="E135" s="37">
        <f>(AC103/W103)^(1/6)*100-100</f>
        <v>1.4789784159564761</v>
      </c>
      <c r="F135" s="40">
        <f>(AC103/C103)^(1/26)*100-100</f>
        <v>1.7201190723834117</v>
      </c>
    </row>
    <row r="136" spans="2:6" ht="18" customHeight="1" x14ac:dyDescent="0.25">
      <c r="B136" s="32" t="s">
        <v>53</v>
      </c>
      <c r="C136" s="41">
        <f>(L104/C104)^(1/9)*100-100</f>
        <v>1.5951422135725579</v>
      </c>
      <c r="D136" s="38">
        <f>(W104/L104)^(1/11)*100-100</f>
        <v>1.8956370736441954</v>
      </c>
      <c r="E136" s="38">
        <f>(AC104/W104)^(1/6)*100-100</f>
        <v>0.79674025571215168</v>
      </c>
      <c r="F136" s="42">
        <f>(AC104/C104)^(1/26)*100-100</f>
        <v>1.5371291927461783</v>
      </c>
    </row>
    <row r="137" spans="2:6" ht="18" customHeight="1" x14ac:dyDescent="0.25">
      <c r="B137" s="31" t="s">
        <v>54</v>
      </c>
      <c r="C137" s="39">
        <f>(L105/C105)^(1/9)*100-100</f>
        <v>0.88313517038938016</v>
      </c>
      <c r="D137" s="37">
        <f>(W105/L105)^(1/11)*100-100</f>
        <v>0.30869000510055855</v>
      </c>
      <c r="E137" s="37">
        <f>(AC105/W105)^(1/6)*100-100</f>
        <v>0.36533152606538977</v>
      </c>
      <c r="F137" s="40">
        <f>(AC105/C105)^(1/26)*100-100</f>
        <v>0.52025943608484226</v>
      </c>
    </row>
    <row r="138" spans="2:6" ht="18" customHeight="1" x14ac:dyDescent="0.25">
      <c r="B138" s="31" t="s">
        <v>55</v>
      </c>
      <c r="C138" s="39">
        <f>(L106/C106)^(1/9)*100-100</f>
        <v>1.5543017791986813</v>
      </c>
      <c r="D138" s="37">
        <f>(W106/L106)^(1/11)*100-100</f>
        <v>1.3616951226260881</v>
      </c>
      <c r="E138" s="37">
        <f>(AC106/W106)^(1/6)*100-100</f>
        <v>-1.0884427208276151</v>
      </c>
      <c r="F138" s="40">
        <f>(AC106/C106)^(1/26)*100-100</f>
        <v>0.85720077993507005</v>
      </c>
    </row>
    <row r="139" spans="2:6" ht="18" customHeight="1" x14ac:dyDescent="0.25">
      <c r="B139" s="31" t="s">
        <v>59</v>
      </c>
      <c r="C139" s="39">
        <f>(L110/C110)^(1/9)*100-100</f>
        <v>0.45524113007786582</v>
      </c>
      <c r="D139" s="37">
        <f t="shared" ref="D139:D149" si="32">(W110/L110)^(1/11)*100-100</f>
        <v>-1.5600934555074559</v>
      </c>
      <c r="E139" s="37">
        <f>(AC110/W110)^(1/6)*100-100</f>
        <v>-4.282163861151389E-2</v>
      </c>
      <c r="F139" s="40">
        <f>(AC110/C110)^(1/26)*100-100</f>
        <v>-0.51656171887695734</v>
      </c>
    </row>
    <row r="140" spans="2:6" ht="18" customHeight="1" x14ac:dyDescent="0.25">
      <c r="B140" s="31" t="s">
        <v>60</v>
      </c>
      <c r="C140" s="39">
        <f t="shared" ref="C140:C149" si="33">(L111/C111)^(1/9)*100-100</f>
        <v>2.2985378154359353</v>
      </c>
      <c r="D140" s="37">
        <f t="shared" si="32"/>
        <v>2.2299448785026073</v>
      </c>
      <c r="E140" s="37">
        <f t="shared" ref="E140:E149" si="34">(AC111/W111)^(1/6)*100-100</f>
        <v>2.555002202316814</v>
      </c>
      <c r="F140" s="40">
        <f t="shared" ref="F140:F149" si="35">(AC111/C111)^(1/26)*100-100</f>
        <v>2.3286224412420324</v>
      </c>
    </row>
    <row r="141" spans="2:6" ht="18" customHeight="1" x14ac:dyDescent="0.25">
      <c r="B141" s="31" t="s">
        <v>62</v>
      </c>
      <c r="C141" s="39">
        <f t="shared" si="33"/>
        <v>3.5995283776197482</v>
      </c>
      <c r="D141" s="37">
        <f t="shared" si="32"/>
        <v>1.7926352281089351</v>
      </c>
      <c r="E141" s="37">
        <f t="shared" si="34"/>
        <v>-1.7496383829349469</v>
      </c>
      <c r="F141" s="40">
        <f t="shared" si="35"/>
        <v>1.5808228072428534</v>
      </c>
    </row>
    <row r="142" spans="2:6" ht="18" customHeight="1" x14ac:dyDescent="0.25">
      <c r="B142" s="31" t="s">
        <v>63</v>
      </c>
      <c r="C142" s="39">
        <f t="shared" si="33"/>
        <v>3.7225220704933548</v>
      </c>
      <c r="D142" s="37">
        <f t="shared" si="32"/>
        <v>2.7342594378219474</v>
      </c>
      <c r="E142" s="37">
        <f t="shared" si="34"/>
        <v>1.0777124625465575</v>
      </c>
      <c r="F142" s="40">
        <f t="shared" si="35"/>
        <v>2.6893296026507585</v>
      </c>
    </row>
    <row r="143" spans="2:6" ht="18" customHeight="1" x14ac:dyDescent="0.25">
      <c r="B143" s="31" t="s">
        <v>64</v>
      </c>
      <c r="C143" s="39">
        <f t="shared" si="33"/>
        <v>5.9265779718025442</v>
      </c>
      <c r="D143" s="37">
        <f t="shared" si="32"/>
        <v>2.5880255668229637</v>
      </c>
      <c r="E143" s="37">
        <f t="shared" si="34"/>
        <v>-0.50255749922581572</v>
      </c>
      <c r="F143" s="40">
        <f t="shared" si="35"/>
        <v>3.0019295477670198</v>
      </c>
    </row>
    <row r="144" spans="2:6" ht="18" customHeight="1" x14ac:dyDescent="0.25">
      <c r="B144" s="31" t="s">
        <v>65</v>
      </c>
      <c r="C144" s="39">
        <f t="shared" si="33"/>
        <v>8.4635331556180518</v>
      </c>
      <c r="D144" s="37">
        <f t="shared" si="32"/>
        <v>-2.5027441907497661</v>
      </c>
      <c r="E144" s="37">
        <f t="shared" si="34"/>
        <v>3.3923321727643554</v>
      </c>
      <c r="F144" s="40">
        <f t="shared" si="35"/>
        <v>2.5415790911001039</v>
      </c>
    </row>
    <row r="145" spans="2:6" ht="18" customHeight="1" x14ac:dyDescent="0.25">
      <c r="B145" s="31" t="s">
        <v>66</v>
      </c>
      <c r="C145" s="39">
        <f t="shared" si="33"/>
        <v>4.0066677962895483</v>
      </c>
      <c r="D145" s="37">
        <f t="shared" si="32"/>
        <v>0.53319264217155649</v>
      </c>
      <c r="E145" s="37">
        <f t="shared" si="34"/>
        <v>12.280281231091394</v>
      </c>
      <c r="F145" s="40">
        <f t="shared" si="35"/>
        <v>4.3497414872972087</v>
      </c>
    </row>
    <row r="146" spans="2:6" ht="18" customHeight="1" x14ac:dyDescent="0.25">
      <c r="B146" s="31" t="s">
        <v>67</v>
      </c>
      <c r="C146" s="39">
        <f t="shared" si="33"/>
        <v>4.9494029607466814</v>
      </c>
      <c r="D146" s="37">
        <f t="shared" si="32"/>
        <v>1.0973675030368781</v>
      </c>
      <c r="E146" s="37">
        <f t="shared" si="34"/>
        <v>4.8034836958399865</v>
      </c>
      <c r="F146" s="40">
        <f t="shared" si="35"/>
        <v>3.2689370875394843</v>
      </c>
    </row>
    <row r="147" spans="2:6" ht="18" customHeight="1" x14ac:dyDescent="0.25">
      <c r="B147" s="31" t="s">
        <v>68</v>
      </c>
      <c r="C147" s="39">
        <f t="shared" si="33"/>
        <v>-2.6215862334098716</v>
      </c>
      <c r="D147" s="37">
        <f t="shared" si="32"/>
        <v>3.9469120392689092</v>
      </c>
      <c r="E147" s="37">
        <f t="shared" si="34"/>
        <v>0.78372171092131282</v>
      </c>
      <c r="F147" s="40">
        <f t="shared" si="35"/>
        <v>0.90235734735881579</v>
      </c>
    </row>
    <row r="148" spans="2:6" ht="18" customHeight="1" x14ac:dyDescent="0.25">
      <c r="B148" s="31" t="s">
        <v>69</v>
      </c>
      <c r="C148" s="39">
        <f t="shared" si="33"/>
        <v>-0.13507869460492827</v>
      </c>
      <c r="D148" s="37">
        <f t="shared" si="32"/>
        <v>0.28931721574593894</v>
      </c>
      <c r="E148" s="37">
        <f t="shared" si="34"/>
        <v>1.4057678196842431</v>
      </c>
      <c r="F148" s="40">
        <f t="shared" si="35"/>
        <v>0.39837740840840752</v>
      </c>
    </row>
    <row r="149" spans="2:6" ht="18" customHeight="1" x14ac:dyDescent="0.25">
      <c r="B149" s="31" t="s">
        <v>70</v>
      </c>
      <c r="C149" s="39">
        <f t="shared" si="33"/>
        <v>2.6970031228112674</v>
      </c>
      <c r="D149" s="37">
        <f t="shared" si="32"/>
        <v>3.7851226019129882</v>
      </c>
      <c r="E149" s="37">
        <f t="shared" si="34"/>
        <v>-2.2493844031575634</v>
      </c>
      <c r="F149" s="40">
        <f t="shared" si="35"/>
        <v>1.987522304677853</v>
      </c>
    </row>
    <row r="150" spans="2:6" ht="18" customHeight="1" x14ac:dyDescent="0.25">
      <c r="B150" s="31" t="s">
        <v>73</v>
      </c>
      <c r="C150" s="39">
        <f>(L122/C122)^(1/9)*100-100</f>
        <v>6.9201788550058865</v>
      </c>
      <c r="D150" s="37">
        <f>(W122/L122)^(1/11)*100-100</f>
        <v>2.3118647046670446</v>
      </c>
      <c r="E150" s="37">
        <f>(AC122/W122)^(1/6)*100-100</f>
        <v>-0.14030765169617609</v>
      </c>
      <c r="F150" s="40">
        <f>(AC122/C122)^(1/26)*100-100</f>
        <v>3.3041723949879298</v>
      </c>
    </row>
    <row r="151" spans="2:6" ht="18" customHeight="1" x14ac:dyDescent="0.25">
      <c r="B151" s="33" t="s">
        <v>74</v>
      </c>
      <c r="C151" s="43">
        <f>(L123/C123)^(1/9)*100-100</f>
        <v>1.1413222702375521</v>
      </c>
      <c r="D151" s="44">
        <f>(W123/L123)^(1/11)*100-100</f>
        <v>2.2489058280929015</v>
      </c>
      <c r="E151" s="44">
        <f>(AC123/W123)^(1/6)*100-100</f>
        <v>2.3362826630789044</v>
      </c>
      <c r="F151" s="45">
        <f>(AC123/C123)^(1/26)*100-100</f>
        <v>1.8842270464087534</v>
      </c>
    </row>
    <row r="152" spans="2:6" ht="15.75" customHeight="1" x14ac:dyDescent="0.25">
      <c r="B152" s="46" t="s">
        <v>146</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E160"/>
  <sheetViews>
    <sheetView topLeftCell="A45" workbookViewId="0">
      <selection activeCell="J147" sqref="J147"/>
    </sheetView>
  </sheetViews>
  <sheetFormatPr baseColWidth="10" defaultColWidth="9.140625" defaultRowHeight="11.45" customHeight="1" x14ac:dyDescent="0.25"/>
  <cols>
    <col min="2" max="2" width="29.85546875" customWidth="1"/>
    <col min="3" max="6" width="15.7109375" customWidth="1"/>
    <col min="7" max="31" width="10" customWidth="1"/>
  </cols>
  <sheetData>
    <row r="1" spans="2:31" ht="15" x14ac:dyDescent="0.25">
      <c r="B1" s="3" t="s">
        <v>126</v>
      </c>
    </row>
    <row r="2" spans="2:31" ht="15" x14ac:dyDescent="0.25">
      <c r="B2" s="2" t="s">
        <v>127</v>
      </c>
    </row>
    <row r="3" spans="2:31" ht="15" x14ac:dyDescent="0.25">
      <c r="B3" s="2" t="s">
        <v>128</v>
      </c>
    </row>
    <row r="4" spans="2:31" ht="11.45" customHeight="1" x14ac:dyDescent="0.25">
      <c r="B4" s="3" t="s">
        <v>20</v>
      </c>
    </row>
    <row r="5" spans="2:31" ht="15" x14ac:dyDescent="0.25">
      <c r="B5" s="1" t="s">
        <v>12</v>
      </c>
    </row>
    <row r="6" spans="2:31" ht="15" x14ac:dyDescent="0.25">
      <c r="B6" s="1" t="s">
        <v>13</v>
      </c>
    </row>
    <row r="7" spans="2:31" ht="15" x14ac:dyDescent="0.25">
      <c r="B7" s="1" t="s">
        <v>14</v>
      </c>
    </row>
    <row r="8" spans="2:31" ht="15" x14ac:dyDescent="0.25">
      <c r="B8" s="1" t="s">
        <v>15</v>
      </c>
    </row>
    <row r="9" spans="2:31" ht="11.45" customHeight="1" x14ac:dyDescent="0.25">
      <c r="B9" s="24" t="s">
        <v>30</v>
      </c>
    </row>
    <row r="10" spans="2:31" ht="15" x14ac:dyDescent="0.25">
      <c r="B10" s="5" t="s">
        <v>129</v>
      </c>
      <c r="C10" s="4" t="s">
        <v>97</v>
      </c>
      <c r="D10" s="4" t="s">
        <v>98</v>
      </c>
      <c r="E10" s="4" t="s">
        <v>99</v>
      </c>
      <c r="F10" s="4" t="s">
        <v>100</v>
      </c>
      <c r="G10" s="4" t="s">
        <v>101</v>
      </c>
      <c r="H10" s="4" t="s">
        <v>102</v>
      </c>
      <c r="I10" s="4" t="s">
        <v>103</v>
      </c>
      <c r="J10" s="4" t="s">
        <v>104</v>
      </c>
      <c r="K10" s="4" t="s">
        <v>105</v>
      </c>
      <c r="L10" s="4" t="s">
        <v>106</v>
      </c>
      <c r="M10" s="4" t="s">
        <v>107</v>
      </c>
      <c r="N10" s="4" t="s">
        <v>108</v>
      </c>
      <c r="O10" s="4" t="s">
        <v>109</v>
      </c>
      <c r="P10" s="4" t="s">
        <v>110</v>
      </c>
      <c r="Q10" s="4" t="s">
        <v>111</v>
      </c>
      <c r="R10" s="4" t="s">
        <v>112</v>
      </c>
      <c r="S10" s="4" t="s">
        <v>113</v>
      </c>
      <c r="T10" s="4" t="s">
        <v>114</v>
      </c>
      <c r="U10" s="4" t="s">
        <v>115</v>
      </c>
      <c r="V10" s="4" t="s">
        <v>116</v>
      </c>
      <c r="W10" s="4" t="s">
        <v>117</v>
      </c>
      <c r="X10" s="4" t="s">
        <v>118</v>
      </c>
      <c r="Y10" s="4" t="s">
        <v>119</v>
      </c>
      <c r="Z10" s="4" t="s">
        <v>120</v>
      </c>
      <c r="AA10" s="4" t="s">
        <v>121</v>
      </c>
      <c r="AB10" s="4" t="s">
        <v>122</v>
      </c>
      <c r="AC10" s="4" t="s">
        <v>123</v>
      </c>
      <c r="AD10" s="4" t="s">
        <v>124</v>
      </c>
      <c r="AE10" s="4" t="s">
        <v>125</v>
      </c>
    </row>
    <row r="11" spans="2:31" ht="15" x14ac:dyDescent="0.25">
      <c r="B11" s="6" t="s">
        <v>130</v>
      </c>
      <c r="C11" s="8" t="s">
        <v>131</v>
      </c>
      <c r="D11" s="8" t="s">
        <v>131</v>
      </c>
      <c r="E11" s="8" t="s">
        <v>131</v>
      </c>
      <c r="F11" s="8" t="s">
        <v>131</v>
      </c>
      <c r="G11" s="8" t="s">
        <v>131</v>
      </c>
      <c r="H11" s="8" t="s">
        <v>131</v>
      </c>
      <c r="I11" s="8" t="s">
        <v>131</v>
      </c>
      <c r="J11" s="8" t="s">
        <v>131</v>
      </c>
      <c r="K11" s="8" t="s">
        <v>131</v>
      </c>
      <c r="L11" s="8" t="s">
        <v>131</v>
      </c>
      <c r="M11" s="8" t="s">
        <v>131</v>
      </c>
      <c r="N11" s="8" t="s">
        <v>131</v>
      </c>
      <c r="O11" s="8" t="s">
        <v>131</v>
      </c>
      <c r="P11" s="8" t="s">
        <v>131</v>
      </c>
      <c r="Q11" s="8" t="s">
        <v>131</v>
      </c>
      <c r="R11" s="8" t="s">
        <v>131</v>
      </c>
      <c r="S11" s="8" t="s">
        <v>131</v>
      </c>
      <c r="T11" s="8" t="s">
        <v>131</v>
      </c>
      <c r="U11" s="8" t="s">
        <v>131</v>
      </c>
      <c r="V11" s="8" t="s">
        <v>131</v>
      </c>
      <c r="W11" s="8" t="s">
        <v>131</v>
      </c>
      <c r="X11" s="8" t="s">
        <v>131</v>
      </c>
      <c r="Y11" s="8" t="s">
        <v>131</v>
      </c>
      <c r="Z11" s="8" t="s">
        <v>131</v>
      </c>
      <c r="AA11" s="8" t="s">
        <v>131</v>
      </c>
      <c r="AB11" s="8" t="s">
        <v>131</v>
      </c>
      <c r="AC11" s="8" t="s">
        <v>131</v>
      </c>
      <c r="AD11" s="8" t="s">
        <v>131</v>
      </c>
      <c r="AE11" s="8" t="s">
        <v>131</v>
      </c>
    </row>
    <row r="12" spans="2:31" ht="15" x14ac:dyDescent="0.25">
      <c r="B12" s="7" t="s">
        <v>42</v>
      </c>
      <c r="C12" s="17">
        <v>921866.2</v>
      </c>
      <c r="D12" s="17">
        <v>955880.5</v>
      </c>
      <c r="E12" s="17">
        <v>974542.6</v>
      </c>
      <c r="F12" s="17">
        <v>993782.1</v>
      </c>
      <c r="G12" s="17">
        <v>1002610.6</v>
      </c>
      <c r="H12" s="17">
        <v>1039494.2</v>
      </c>
      <c r="I12" s="17">
        <v>1070630.7</v>
      </c>
      <c r="J12" s="17">
        <v>1091020.2</v>
      </c>
      <c r="K12" s="17">
        <v>1112908.2</v>
      </c>
      <c r="L12" s="17">
        <v>1130795.7</v>
      </c>
      <c r="M12" s="17">
        <v>1162629.5</v>
      </c>
      <c r="N12" s="17">
        <v>1200612.2</v>
      </c>
      <c r="O12" s="17">
        <v>1229831.5</v>
      </c>
      <c r="P12" s="17">
        <v>1242779.8</v>
      </c>
      <c r="Q12" s="17">
        <v>1254788.2</v>
      </c>
      <c r="R12" s="17">
        <v>1259238.8999999999</v>
      </c>
      <c r="S12" s="17">
        <v>1287834.3999999999</v>
      </c>
      <c r="T12" s="17">
        <v>1291879.8999999999</v>
      </c>
      <c r="U12" s="17">
        <v>1313272.1000000001</v>
      </c>
      <c r="V12" s="17">
        <v>1327490.6000000001</v>
      </c>
      <c r="W12" s="17">
        <v>1343528.7</v>
      </c>
      <c r="X12" s="17">
        <v>1355517.1</v>
      </c>
      <c r="Y12" s="17">
        <v>1370203.3</v>
      </c>
      <c r="Z12" s="17">
        <v>1385231.9</v>
      </c>
      <c r="AA12" s="17">
        <v>1407876.8</v>
      </c>
      <c r="AB12" s="17">
        <v>1399155.3</v>
      </c>
      <c r="AC12" s="17">
        <v>1430635.2</v>
      </c>
      <c r="AD12" s="17">
        <v>1471981.3</v>
      </c>
      <c r="AE12" s="17">
        <v>1506258.7</v>
      </c>
    </row>
    <row r="13" spans="2:31" ht="15" x14ac:dyDescent="0.25">
      <c r="B13" s="7" t="s">
        <v>43</v>
      </c>
      <c r="C13" s="16">
        <v>820269.7</v>
      </c>
      <c r="D13" s="16">
        <v>851118.7</v>
      </c>
      <c r="E13" s="16">
        <v>871488.5</v>
      </c>
      <c r="F13" s="16">
        <v>889172.4</v>
      </c>
      <c r="G13" s="16">
        <v>895267.4</v>
      </c>
      <c r="H13" s="16">
        <v>928118.2</v>
      </c>
      <c r="I13" s="16">
        <v>958261.2</v>
      </c>
      <c r="J13" s="20">
        <v>976655</v>
      </c>
      <c r="K13" s="16">
        <v>996875.4</v>
      </c>
      <c r="L13" s="16">
        <v>1014567.3</v>
      </c>
      <c r="M13" s="16">
        <v>1043631.1</v>
      </c>
      <c r="N13" s="16">
        <v>1076927.7</v>
      </c>
      <c r="O13" s="16">
        <v>1102005.2</v>
      </c>
      <c r="P13" s="16">
        <v>1115241.8</v>
      </c>
      <c r="Q13" s="16">
        <v>1126771.3999999999</v>
      </c>
      <c r="R13" s="16">
        <v>1131522.5</v>
      </c>
      <c r="S13" s="16">
        <v>1156021.8</v>
      </c>
      <c r="T13" s="16">
        <v>1156689.7</v>
      </c>
      <c r="U13" s="20">
        <v>1178022</v>
      </c>
      <c r="V13" s="16">
        <v>1188004.5</v>
      </c>
      <c r="W13" s="16">
        <v>1202514.3</v>
      </c>
      <c r="X13" s="16">
        <v>1211418.6000000001</v>
      </c>
      <c r="Y13" s="16">
        <v>1222844.2</v>
      </c>
      <c r="Z13" s="20">
        <v>1234083</v>
      </c>
      <c r="AA13" s="20">
        <v>1247817</v>
      </c>
      <c r="AB13" s="16">
        <v>1239912.3999999999</v>
      </c>
      <c r="AC13" s="16">
        <v>1267511.8</v>
      </c>
      <c r="AD13" s="16">
        <v>1302589.1000000001</v>
      </c>
      <c r="AE13" s="16">
        <v>1333047.8999999999</v>
      </c>
    </row>
    <row r="14" spans="2:31" ht="15" x14ac:dyDescent="0.25">
      <c r="B14" s="7" t="s">
        <v>44</v>
      </c>
      <c r="C14" s="17">
        <v>25233.599999999999</v>
      </c>
      <c r="D14" s="21">
        <v>25220</v>
      </c>
      <c r="E14" s="17">
        <v>25375.8</v>
      </c>
      <c r="F14" s="17">
        <v>25443.599999999999</v>
      </c>
      <c r="G14" s="17">
        <v>25623.5</v>
      </c>
      <c r="H14" s="21">
        <v>26603</v>
      </c>
      <c r="I14" s="21">
        <v>27228</v>
      </c>
      <c r="J14" s="17">
        <v>27132.6</v>
      </c>
      <c r="K14" s="21">
        <v>27388</v>
      </c>
      <c r="L14" s="17">
        <v>27530.6</v>
      </c>
      <c r="M14" s="17">
        <v>28839.9</v>
      </c>
      <c r="N14" s="17">
        <v>29904.3</v>
      </c>
      <c r="O14" s="17">
        <v>30678.2</v>
      </c>
      <c r="P14" s="17">
        <v>31065.200000000001</v>
      </c>
      <c r="Q14" s="21">
        <v>31456</v>
      </c>
      <c r="R14" s="17">
        <v>33306.9</v>
      </c>
      <c r="S14" s="17">
        <v>35446.400000000001</v>
      </c>
      <c r="T14" s="17">
        <v>36262.199999999997</v>
      </c>
      <c r="U14" s="17">
        <v>36906.199999999997</v>
      </c>
      <c r="V14" s="17">
        <v>37309.300000000003</v>
      </c>
      <c r="W14" s="17">
        <v>37667.800000000003</v>
      </c>
      <c r="X14" s="17">
        <v>38385.599999999999</v>
      </c>
      <c r="Y14" s="17">
        <v>39526.5</v>
      </c>
      <c r="Z14" s="17">
        <v>40328.199999999997</v>
      </c>
      <c r="AA14" s="17">
        <v>41422.300000000003</v>
      </c>
      <c r="AB14" s="17">
        <v>41434.300000000003</v>
      </c>
      <c r="AC14" s="17">
        <v>43134.7</v>
      </c>
      <c r="AD14" s="17">
        <v>46326.3</v>
      </c>
      <c r="AE14" s="17">
        <v>47165.3</v>
      </c>
    </row>
    <row r="15" spans="2:31" ht="15" x14ac:dyDescent="0.25">
      <c r="B15" s="7" t="s">
        <v>45</v>
      </c>
      <c r="C15" s="16">
        <v>4548.8</v>
      </c>
      <c r="D15" s="16">
        <v>5455.2</v>
      </c>
      <c r="E15" s="16">
        <v>2727.9</v>
      </c>
      <c r="F15" s="16">
        <v>2902.5</v>
      </c>
      <c r="G15" s="20">
        <v>3095</v>
      </c>
      <c r="H15" s="16">
        <v>3028.9</v>
      </c>
      <c r="I15" s="16">
        <v>2873.7</v>
      </c>
      <c r="J15" s="16">
        <v>3413.9</v>
      </c>
      <c r="K15" s="16">
        <v>3243.4</v>
      </c>
      <c r="L15" s="16">
        <v>3244.2</v>
      </c>
      <c r="M15" s="16">
        <v>3582.6</v>
      </c>
      <c r="N15" s="16">
        <v>3848.6</v>
      </c>
      <c r="O15" s="16">
        <v>4020.5</v>
      </c>
      <c r="P15" s="16">
        <v>3817.7</v>
      </c>
      <c r="Q15" s="16">
        <v>3864.6</v>
      </c>
      <c r="R15" s="16">
        <v>4004.2</v>
      </c>
      <c r="S15" s="16">
        <v>4002.3</v>
      </c>
      <c r="T15" s="16">
        <v>4117.1000000000004</v>
      </c>
      <c r="U15" s="16">
        <v>4023.9</v>
      </c>
      <c r="V15" s="16">
        <v>4108.8</v>
      </c>
      <c r="W15" s="16">
        <v>4203.3999999999996</v>
      </c>
      <c r="X15" s="16">
        <v>4442.3</v>
      </c>
      <c r="Y15" s="20">
        <v>4763</v>
      </c>
      <c r="Z15" s="16">
        <v>5276.8</v>
      </c>
      <c r="AA15" s="16">
        <v>5573.2</v>
      </c>
      <c r="AB15" s="16">
        <v>5217.1000000000004</v>
      </c>
      <c r="AC15" s="16">
        <v>5582.4</v>
      </c>
      <c r="AD15" s="20">
        <v>5793</v>
      </c>
      <c r="AE15" s="16">
        <v>6257.3</v>
      </c>
    </row>
    <row r="16" spans="2:31" ht="15" x14ac:dyDescent="0.25">
      <c r="B16" s="7" t="s">
        <v>46</v>
      </c>
      <c r="C16" s="17">
        <v>18050.2</v>
      </c>
      <c r="D16" s="21">
        <v>17570</v>
      </c>
      <c r="E16" s="17">
        <v>17075.3</v>
      </c>
      <c r="F16" s="21">
        <v>17197</v>
      </c>
      <c r="G16" s="17">
        <v>17969.900000000001</v>
      </c>
      <c r="H16" s="17">
        <v>19107.8</v>
      </c>
      <c r="I16" s="17">
        <v>19140.900000000001</v>
      </c>
      <c r="J16" s="17">
        <v>19053.7</v>
      </c>
      <c r="K16" s="17">
        <v>18636.3</v>
      </c>
      <c r="L16" s="17">
        <v>19449.8</v>
      </c>
      <c r="M16" s="17">
        <v>20600.5</v>
      </c>
      <c r="N16" s="17">
        <v>21033.599999999999</v>
      </c>
      <c r="O16" s="17">
        <v>21556.3</v>
      </c>
      <c r="P16" s="21">
        <v>22103</v>
      </c>
      <c r="Q16" s="17">
        <v>21862.9</v>
      </c>
      <c r="R16" s="17">
        <v>22736.400000000001</v>
      </c>
      <c r="S16" s="17">
        <v>23695.7</v>
      </c>
      <c r="T16" s="17">
        <v>24131.4</v>
      </c>
      <c r="U16" s="17">
        <v>24631.3</v>
      </c>
      <c r="V16" s="17">
        <v>25613.3</v>
      </c>
      <c r="W16" s="17">
        <v>25527.7</v>
      </c>
      <c r="X16" s="21">
        <v>26109</v>
      </c>
      <c r="Y16" s="17">
        <v>24890.7</v>
      </c>
      <c r="Z16" s="17">
        <v>25007.7</v>
      </c>
      <c r="AA16" s="21">
        <v>25218</v>
      </c>
      <c r="AB16" s="17">
        <v>24752.3</v>
      </c>
      <c r="AC16" s="17">
        <v>24821.3</v>
      </c>
      <c r="AD16" s="17">
        <v>25476.1</v>
      </c>
      <c r="AE16" s="17">
        <v>25821.8</v>
      </c>
    </row>
    <row r="17" spans="2:31" ht="15" x14ac:dyDescent="0.25">
      <c r="B17" s="7" t="s">
        <v>47</v>
      </c>
      <c r="C17" s="16">
        <v>24000.6</v>
      </c>
      <c r="D17" s="16">
        <v>23582.799999999999</v>
      </c>
      <c r="E17" s="16">
        <v>22525.7</v>
      </c>
      <c r="F17" s="16">
        <v>22835.1</v>
      </c>
      <c r="G17" s="16">
        <v>22986.6</v>
      </c>
      <c r="H17" s="16">
        <v>24504.7</v>
      </c>
      <c r="I17" s="16">
        <v>25165.5</v>
      </c>
      <c r="J17" s="16">
        <v>25432.3</v>
      </c>
      <c r="K17" s="16">
        <v>25642.799999999999</v>
      </c>
      <c r="L17" s="16">
        <v>25792.2</v>
      </c>
      <c r="M17" s="16">
        <v>25720.799999999999</v>
      </c>
      <c r="N17" s="16">
        <v>25277.3</v>
      </c>
      <c r="O17" s="16">
        <v>25500.1</v>
      </c>
      <c r="P17" s="16">
        <v>25160.1</v>
      </c>
      <c r="Q17" s="16">
        <v>26270.2</v>
      </c>
      <c r="R17" s="16">
        <v>27196.1</v>
      </c>
      <c r="S17" s="16">
        <v>28095.1</v>
      </c>
      <c r="T17" s="16">
        <v>27822.400000000001</v>
      </c>
      <c r="U17" s="16">
        <v>27503.5</v>
      </c>
      <c r="V17" s="16">
        <v>28157.200000000001</v>
      </c>
      <c r="W17" s="16">
        <v>28917.200000000001</v>
      </c>
      <c r="X17" s="16">
        <v>28899.599999999999</v>
      </c>
      <c r="Y17" s="16">
        <v>29600.6</v>
      </c>
      <c r="Z17" s="16">
        <v>30107.5</v>
      </c>
      <c r="AA17" s="16">
        <v>30824.3</v>
      </c>
      <c r="AB17" s="16">
        <v>31010.1</v>
      </c>
      <c r="AC17" s="16">
        <v>31793.7</v>
      </c>
      <c r="AD17" s="16">
        <v>31962.9</v>
      </c>
      <c r="AE17" s="16">
        <v>32330.5</v>
      </c>
    </row>
    <row r="18" spans="2:31" ht="15" x14ac:dyDescent="0.25">
      <c r="B18" s="7" t="s">
        <v>48</v>
      </c>
      <c r="C18" s="17">
        <v>212678.9</v>
      </c>
      <c r="D18" s="17">
        <v>230607.6</v>
      </c>
      <c r="E18" s="17">
        <v>238272.3</v>
      </c>
      <c r="F18" s="17">
        <v>246870.1</v>
      </c>
      <c r="G18" s="17">
        <v>246103.7</v>
      </c>
      <c r="H18" s="17">
        <v>254901.4</v>
      </c>
      <c r="I18" s="17">
        <v>265365.40000000002</v>
      </c>
      <c r="J18" s="21">
        <v>272097</v>
      </c>
      <c r="K18" s="17">
        <v>278695.3</v>
      </c>
      <c r="L18" s="17">
        <v>280194.90000000002</v>
      </c>
      <c r="M18" s="17">
        <v>289259.3</v>
      </c>
      <c r="N18" s="17">
        <v>296990.59999999998</v>
      </c>
      <c r="O18" s="17">
        <v>302955.8</v>
      </c>
      <c r="P18" s="17">
        <v>306954.7</v>
      </c>
      <c r="Q18" s="17">
        <v>313519.7</v>
      </c>
      <c r="R18" s="17">
        <v>309587.40000000002</v>
      </c>
      <c r="S18" s="17">
        <v>323550.5</v>
      </c>
      <c r="T18" s="17">
        <v>315985.8</v>
      </c>
      <c r="U18" s="17">
        <v>325683.3</v>
      </c>
      <c r="V18" s="17">
        <v>328282.59999999998</v>
      </c>
      <c r="W18" s="17">
        <v>333381.3</v>
      </c>
      <c r="X18" s="17">
        <v>335780.7</v>
      </c>
      <c r="Y18" s="17">
        <v>335780.7</v>
      </c>
      <c r="Z18" s="17">
        <v>334114.40000000002</v>
      </c>
      <c r="AA18" s="17">
        <v>333481.3</v>
      </c>
      <c r="AB18" s="21">
        <v>333248</v>
      </c>
      <c r="AC18" s="17">
        <v>341079.3</v>
      </c>
      <c r="AD18" s="17">
        <v>347111.1</v>
      </c>
      <c r="AE18" s="17">
        <v>351809.9</v>
      </c>
    </row>
    <row r="19" spans="2:31" ht="15" x14ac:dyDescent="0.25">
      <c r="B19" s="7" t="s">
        <v>49</v>
      </c>
      <c r="C19" s="16">
        <v>1071.2</v>
      </c>
      <c r="D19" s="16">
        <v>1134.7</v>
      </c>
      <c r="E19" s="20">
        <v>1431</v>
      </c>
      <c r="F19" s="16">
        <v>1518.5</v>
      </c>
      <c r="G19" s="16">
        <v>1488.1</v>
      </c>
      <c r="H19" s="16">
        <v>1540.5</v>
      </c>
      <c r="I19" s="20">
        <v>1579</v>
      </c>
      <c r="J19" s="20">
        <v>1605</v>
      </c>
      <c r="K19" s="16">
        <v>1634.2</v>
      </c>
      <c r="L19" s="20">
        <v>1636</v>
      </c>
      <c r="M19" s="16">
        <v>1778.7</v>
      </c>
      <c r="N19" s="16">
        <v>1827.4</v>
      </c>
      <c r="O19" s="16">
        <v>1830.1</v>
      </c>
      <c r="P19" s="16">
        <v>1984.6</v>
      </c>
      <c r="Q19" s="16">
        <v>1877.5</v>
      </c>
      <c r="R19" s="16">
        <v>1867.5</v>
      </c>
      <c r="S19" s="16">
        <v>1984.6</v>
      </c>
      <c r="T19" s="16">
        <v>2161.6</v>
      </c>
      <c r="U19" s="16">
        <v>2313.8000000000002</v>
      </c>
      <c r="V19" s="16">
        <v>2430.4</v>
      </c>
      <c r="W19" s="16">
        <v>2569.4</v>
      </c>
      <c r="X19" s="20">
        <v>2656</v>
      </c>
      <c r="Y19" s="16">
        <v>2800.2</v>
      </c>
      <c r="Z19" s="16">
        <v>2757.5</v>
      </c>
      <c r="AA19" s="16">
        <v>2819.2</v>
      </c>
      <c r="AB19" s="16">
        <v>2892.2</v>
      </c>
      <c r="AC19" s="16">
        <v>3007.3</v>
      </c>
      <c r="AD19" s="16">
        <v>2922.9</v>
      </c>
      <c r="AE19" s="16">
        <v>3055.8</v>
      </c>
    </row>
    <row r="20" spans="2:31" ht="15" x14ac:dyDescent="0.25">
      <c r="B20" s="7" t="s">
        <v>50</v>
      </c>
      <c r="C20" s="21">
        <v>11474</v>
      </c>
      <c r="D20" s="17">
        <v>12168.9</v>
      </c>
      <c r="E20" s="17">
        <v>12842.2</v>
      </c>
      <c r="F20" s="17">
        <v>14254.2</v>
      </c>
      <c r="G20" s="17">
        <v>15375.9</v>
      </c>
      <c r="H20" s="17">
        <v>16286.6</v>
      </c>
      <c r="I20" s="17">
        <v>16965.099999999999</v>
      </c>
      <c r="J20" s="17">
        <v>18059.8</v>
      </c>
      <c r="K20" s="17">
        <v>20191.7</v>
      </c>
      <c r="L20" s="17">
        <v>20295.400000000001</v>
      </c>
      <c r="M20" s="21">
        <v>21318</v>
      </c>
      <c r="N20" s="17">
        <v>23588.7</v>
      </c>
      <c r="O20" s="17">
        <v>23265.1</v>
      </c>
      <c r="P20" s="17">
        <v>20877.2</v>
      </c>
      <c r="Q20" s="17">
        <v>19184.900000000001</v>
      </c>
      <c r="R20" s="17">
        <v>18203.2</v>
      </c>
      <c r="S20" s="17">
        <v>18439.099999999999</v>
      </c>
      <c r="T20" s="17">
        <v>18606.7</v>
      </c>
      <c r="U20" s="17">
        <v>18753.599999999999</v>
      </c>
      <c r="V20" s="17">
        <v>19278.900000000001</v>
      </c>
      <c r="W20" s="17">
        <v>19433.8</v>
      </c>
      <c r="X20" s="17">
        <v>19171.900000000001</v>
      </c>
      <c r="Y20" s="17">
        <v>19757.900000000001</v>
      </c>
      <c r="Z20" s="17">
        <v>20044.8</v>
      </c>
      <c r="AA20" s="17">
        <v>20510.900000000001</v>
      </c>
      <c r="AB20" s="17">
        <v>20371.400000000001</v>
      </c>
      <c r="AC20" s="21">
        <v>22881</v>
      </c>
      <c r="AD20" s="17">
        <v>23893.4</v>
      </c>
      <c r="AE20" s="17">
        <v>26487.9</v>
      </c>
    </row>
    <row r="21" spans="2:31" ht="15" x14ac:dyDescent="0.25">
      <c r="B21" s="7" t="s">
        <v>51</v>
      </c>
      <c r="C21" s="16">
        <v>17210.3</v>
      </c>
      <c r="D21" s="16">
        <v>16853.3</v>
      </c>
      <c r="E21" s="16">
        <v>17284.400000000001</v>
      </c>
      <c r="F21" s="16">
        <v>17886.8</v>
      </c>
      <c r="G21" s="16">
        <v>17587.599999999999</v>
      </c>
      <c r="H21" s="16">
        <v>18434.5</v>
      </c>
      <c r="I21" s="16">
        <v>19464.3</v>
      </c>
      <c r="J21" s="16">
        <v>20774.400000000001</v>
      </c>
      <c r="K21" s="16">
        <v>19811.3</v>
      </c>
      <c r="L21" s="16">
        <v>19242.400000000001</v>
      </c>
      <c r="M21" s="16">
        <v>20155.2</v>
      </c>
      <c r="N21" s="16">
        <v>21405.3</v>
      </c>
      <c r="O21" s="16">
        <v>22830.6</v>
      </c>
      <c r="P21" s="16">
        <v>24765.9</v>
      </c>
      <c r="Q21" s="16">
        <v>24695.1</v>
      </c>
      <c r="R21" s="16">
        <v>24485.599999999999</v>
      </c>
      <c r="S21" s="16">
        <v>23787.4</v>
      </c>
      <c r="T21" s="20">
        <v>22422</v>
      </c>
      <c r="U21" s="16">
        <v>22971.5</v>
      </c>
      <c r="V21" s="16">
        <v>24256.2</v>
      </c>
      <c r="W21" s="16">
        <v>26029.599999999999</v>
      </c>
      <c r="X21" s="20">
        <v>25910</v>
      </c>
      <c r="Y21" s="16">
        <v>26499.1</v>
      </c>
      <c r="Z21" s="16">
        <v>26842.5</v>
      </c>
      <c r="AA21" s="16">
        <v>29193.7</v>
      </c>
      <c r="AB21" s="16">
        <v>27003.8</v>
      </c>
      <c r="AC21" s="16">
        <v>28535.7</v>
      </c>
      <c r="AD21" s="16">
        <v>29165.4</v>
      </c>
      <c r="AE21" s="16">
        <v>30642.5</v>
      </c>
    </row>
    <row r="22" spans="2:31" ht="15" x14ac:dyDescent="0.25">
      <c r="B22" s="7" t="s">
        <v>52</v>
      </c>
      <c r="C22" s="21">
        <v>54003</v>
      </c>
      <c r="D22" s="21">
        <v>54829</v>
      </c>
      <c r="E22" s="21">
        <v>55202</v>
      </c>
      <c r="F22" s="21">
        <v>55606</v>
      </c>
      <c r="G22" s="21">
        <v>58155</v>
      </c>
      <c r="H22" s="21">
        <v>60450</v>
      </c>
      <c r="I22" s="21">
        <v>63502</v>
      </c>
      <c r="J22" s="21">
        <v>70721</v>
      </c>
      <c r="K22" s="21">
        <v>76245</v>
      </c>
      <c r="L22" s="21">
        <v>81679</v>
      </c>
      <c r="M22" s="21">
        <v>87669</v>
      </c>
      <c r="N22" s="21">
        <v>94289</v>
      </c>
      <c r="O22" s="21">
        <v>104491</v>
      </c>
      <c r="P22" s="21">
        <v>107877</v>
      </c>
      <c r="Q22" s="21">
        <v>112670</v>
      </c>
      <c r="R22" s="21">
        <v>115494</v>
      </c>
      <c r="S22" s="21">
        <v>118989</v>
      </c>
      <c r="T22" s="21">
        <v>122087</v>
      </c>
      <c r="U22" s="21">
        <v>125423</v>
      </c>
      <c r="V22" s="21">
        <v>126104</v>
      </c>
      <c r="W22" s="21">
        <v>125394</v>
      </c>
      <c r="X22" s="21">
        <v>126351</v>
      </c>
      <c r="Y22" s="21">
        <v>128693</v>
      </c>
      <c r="Z22" s="21">
        <v>132361</v>
      </c>
      <c r="AA22" s="21">
        <v>134345</v>
      </c>
      <c r="AB22" s="21">
        <v>134806</v>
      </c>
      <c r="AC22" s="21">
        <v>138473</v>
      </c>
      <c r="AD22" s="21">
        <v>145866</v>
      </c>
      <c r="AE22" s="21">
        <v>150611</v>
      </c>
    </row>
    <row r="23" spans="2:31" ht="15" x14ac:dyDescent="0.25">
      <c r="B23" s="7" t="s">
        <v>53</v>
      </c>
      <c r="C23" s="16">
        <v>205886.9</v>
      </c>
      <c r="D23" s="20">
        <v>211485</v>
      </c>
      <c r="E23" s="16">
        <v>217651.3</v>
      </c>
      <c r="F23" s="16">
        <v>218747.6</v>
      </c>
      <c r="G23" s="16">
        <v>218884.8</v>
      </c>
      <c r="H23" s="20">
        <v>232955</v>
      </c>
      <c r="I23" s="16">
        <v>240227.4</v>
      </c>
      <c r="J23" s="16">
        <v>236274.2</v>
      </c>
      <c r="K23" s="20">
        <v>238276</v>
      </c>
      <c r="L23" s="16">
        <v>247571.6</v>
      </c>
      <c r="M23" s="16">
        <v>256084.9</v>
      </c>
      <c r="N23" s="16">
        <v>264771.90000000002</v>
      </c>
      <c r="O23" s="16">
        <v>269031.09999999998</v>
      </c>
      <c r="P23" s="16">
        <v>269427.40000000002</v>
      </c>
      <c r="Q23" s="16">
        <v>270003.8</v>
      </c>
      <c r="R23" s="16">
        <v>275298.7</v>
      </c>
      <c r="S23" s="20">
        <v>275090</v>
      </c>
      <c r="T23" s="16">
        <v>280025.90000000002</v>
      </c>
      <c r="U23" s="16">
        <v>285741.09999999998</v>
      </c>
      <c r="V23" s="16">
        <v>289569.7</v>
      </c>
      <c r="W23" s="16">
        <v>290853.90000000002</v>
      </c>
      <c r="X23" s="16">
        <v>292991.5</v>
      </c>
      <c r="Y23" s="16">
        <v>295142.3</v>
      </c>
      <c r="Z23" s="16">
        <v>298390.7</v>
      </c>
      <c r="AA23" s="16">
        <v>302730.59999999998</v>
      </c>
      <c r="AB23" s="16">
        <v>303856.59999999998</v>
      </c>
      <c r="AC23" s="16">
        <v>309241.5</v>
      </c>
      <c r="AD23" s="16">
        <v>314326.09999999998</v>
      </c>
      <c r="AE23" s="16">
        <v>316224.3</v>
      </c>
    </row>
    <row r="24" spans="2:31" ht="15" x14ac:dyDescent="0.25">
      <c r="B24" s="7" t="s">
        <v>54</v>
      </c>
      <c r="C24" s="17">
        <v>3051.5</v>
      </c>
      <c r="D24" s="17">
        <v>3092.9</v>
      </c>
      <c r="E24" s="17">
        <v>3125.6</v>
      </c>
      <c r="F24" s="17">
        <v>3197.7</v>
      </c>
      <c r="G24" s="17">
        <v>3181.4</v>
      </c>
      <c r="H24" s="17">
        <v>3260.5</v>
      </c>
      <c r="I24" s="17">
        <v>3208.6</v>
      </c>
      <c r="J24" s="17">
        <v>3414.6</v>
      </c>
      <c r="K24" s="17">
        <v>3469.4</v>
      </c>
      <c r="L24" s="17">
        <v>3532.7</v>
      </c>
      <c r="M24" s="17">
        <v>3591.5</v>
      </c>
      <c r="N24" s="17">
        <v>3817.6</v>
      </c>
      <c r="O24" s="17">
        <v>3962.4</v>
      </c>
      <c r="P24" s="21">
        <v>4063</v>
      </c>
      <c r="Q24" s="17">
        <v>4076.9</v>
      </c>
      <c r="R24" s="17">
        <v>4105.1000000000004</v>
      </c>
      <c r="S24" s="17">
        <v>4123.3</v>
      </c>
      <c r="T24" s="17">
        <v>4142.8</v>
      </c>
      <c r="U24" s="17">
        <v>4082.1</v>
      </c>
      <c r="V24" s="21">
        <v>4083</v>
      </c>
      <c r="W24" s="17">
        <v>4124.5</v>
      </c>
      <c r="X24" s="17">
        <v>4154.2</v>
      </c>
      <c r="Y24" s="17">
        <v>4164.8</v>
      </c>
      <c r="Z24" s="17">
        <v>4183.1000000000004</v>
      </c>
      <c r="AA24" s="21">
        <v>4283</v>
      </c>
      <c r="AB24" s="17">
        <v>4146.8</v>
      </c>
      <c r="AC24" s="17">
        <v>4242.1000000000004</v>
      </c>
      <c r="AD24" s="17">
        <v>4486.7</v>
      </c>
      <c r="AE24" s="17">
        <v>4671.8</v>
      </c>
    </row>
    <row r="25" spans="2:31" ht="15" x14ac:dyDescent="0.25">
      <c r="B25" s="7" t="s">
        <v>55</v>
      </c>
      <c r="C25" s="20">
        <v>192728</v>
      </c>
      <c r="D25" s="16">
        <v>189105.4</v>
      </c>
      <c r="E25" s="16">
        <v>189467.4</v>
      </c>
      <c r="F25" s="20">
        <v>191518</v>
      </c>
      <c r="G25" s="16">
        <v>195118.1</v>
      </c>
      <c r="H25" s="16">
        <v>196260.3</v>
      </c>
      <c r="I25" s="16">
        <v>200407.9</v>
      </c>
      <c r="J25" s="16">
        <v>205403.7</v>
      </c>
      <c r="K25" s="20">
        <v>210304</v>
      </c>
      <c r="L25" s="16">
        <v>210260.2</v>
      </c>
      <c r="M25" s="16">
        <v>210726.2</v>
      </c>
      <c r="N25" s="16">
        <v>214250.5</v>
      </c>
      <c r="O25" s="16">
        <v>213037.8</v>
      </c>
      <c r="P25" s="16">
        <v>213223.3</v>
      </c>
      <c r="Q25" s="16">
        <v>213012.6</v>
      </c>
      <c r="R25" s="16">
        <v>209601.1</v>
      </c>
      <c r="S25" s="16">
        <v>213152.4</v>
      </c>
      <c r="T25" s="16">
        <v>212083.9</v>
      </c>
      <c r="U25" s="16">
        <v>209844.5</v>
      </c>
      <c r="V25" s="16">
        <v>210996.2</v>
      </c>
      <c r="W25" s="16">
        <v>214945.3</v>
      </c>
      <c r="X25" s="16">
        <v>215139.1</v>
      </c>
      <c r="Y25" s="16">
        <v>216092.79999999999</v>
      </c>
      <c r="Z25" s="16">
        <v>218059.7</v>
      </c>
      <c r="AA25" s="16">
        <v>220192.3</v>
      </c>
      <c r="AB25" s="16">
        <v>213196.5</v>
      </c>
      <c r="AC25" s="16">
        <v>214775.1</v>
      </c>
      <c r="AD25" s="16">
        <v>221535.4</v>
      </c>
      <c r="AE25" s="16">
        <v>232530.6</v>
      </c>
    </row>
    <row r="26" spans="2:31" ht="15" x14ac:dyDescent="0.25">
      <c r="B26" s="7" t="s">
        <v>56</v>
      </c>
      <c r="C26" s="17">
        <v>969.7</v>
      </c>
      <c r="D26" s="17">
        <v>994.6</v>
      </c>
      <c r="E26" s="17">
        <v>1018.2</v>
      </c>
      <c r="F26" s="17">
        <v>1051.2</v>
      </c>
      <c r="G26" s="17">
        <v>1070.5</v>
      </c>
      <c r="H26" s="17">
        <v>1113.9000000000001</v>
      </c>
      <c r="I26" s="17">
        <v>1146.2</v>
      </c>
      <c r="J26" s="17">
        <v>1179.9000000000001</v>
      </c>
      <c r="K26" s="17">
        <v>1225.8</v>
      </c>
      <c r="L26" s="17">
        <v>1273.5</v>
      </c>
      <c r="M26" s="17">
        <v>1318.4</v>
      </c>
      <c r="N26" s="17">
        <v>1376.5</v>
      </c>
      <c r="O26" s="21">
        <v>1432</v>
      </c>
      <c r="P26" s="17">
        <v>1482.2</v>
      </c>
      <c r="Q26" s="17">
        <v>1534.9</v>
      </c>
      <c r="R26" s="17">
        <v>1582.1</v>
      </c>
      <c r="S26" s="17">
        <v>1708.9</v>
      </c>
      <c r="T26" s="21">
        <v>1744</v>
      </c>
      <c r="U26" s="17">
        <v>1696.9</v>
      </c>
      <c r="V26" s="17">
        <v>1582.7</v>
      </c>
      <c r="W26" s="17">
        <v>1616.5</v>
      </c>
      <c r="X26" s="17">
        <v>1722.4</v>
      </c>
      <c r="Y26" s="17">
        <v>1740.1</v>
      </c>
      <c r="Z26" s="17">
        <v>1932.9</v>
      </c>
      <c r="AA26" s="17">
        <v>2114.4</v>
      </c>
      <c r="AB26" s="17">
        <v>2147.8000000000002</v>
      </c>
      <c r="AC26" s="17">
        <v>2287.6999999999998</v>
      </c>
      <c r="AD26" s="17">
        <v>2517.5</v>
      </c>
      <c r="AE26" s="17">
        <v>2536.6</v>
      </c>
    </row>
    <row r="27" spans="2:31" ht="15" x14ac:dyDescent="0.25">
      <c r="B27" s="7" t="s">
        <v>57</v>
      </c>
      <c r="C27" s="16">
        <v>557.5</v>
      </c>
      <c r="D27" s="16">
        <v>510.6</v>
      </c>
      <c r="E27" s="16">
        <v>573.9</v>
      </c>
      <c r="F27" s="16">
        <v>640.5</v>
      </c>
      <c r="G27" s="16">
        <v>752.2</v>
      </c>
      <c r="H27" s="16">
        <v>769.9</v>
      </c>
      <c r="I27" s="20">
        <v>848</v>
      </c>
      <c r="J27" s="16">
        <v>804.4</v>
      </c>
      <c r="K27" s="16">
        <v>942.1</v>
      </c>
      <c r="L27" s="16">
        <v>1128.8</v>
      </c>
      <c r="M27" s="16">
        <v>1181.9000000000001</v>
      </c>
      <c r="N27" s="16">
        <v>1322.9</v>
      </c>
      <c r="O27" s="16">
        <v>1530.1</v>
      </c>
      <c r="P27" s="16">
        <v>1324.6</v>
      </c>
      <c r="Q27" s="16">
        <v>1705.9</v>
      </c>
      <c r="R27" s="16">
        <v>1785.9</v>
      </c>
      <c r="S27" s="16">
        <v>1986.5</v>
      </c>
      <c r="T27" s="16">
        <v>2103.6999999999998</v>
      </c>
      <c r="U27" s="16">
        <v>2191.6999999999998</v>
      </c>
      <c r="V27" s="16">
        <v>2337.1</v>
      </c>
      <c r="W27" s="16">
        <v>2179.9</v>
      </c>
      <c r="X27" s="16">
        <v>2244.8000000000002</v>
      </c>
      <c r="Y27" s="16">
        <v>2179.6999999999998</v>
      </c>
      <c r="Z27" s="16">
        <v>2271.9</v>
      </c>
      <c r="AA27" s="16">
        <v>2234.1999999999998</v>
      </c>
      <c r="AB27" s="20">
        <v>2224</v>
      </c>
      <c r="AC27" s="16">
        <v>2424.6999999999998</v>
      </c>
      <c r="AD27" s="16">
        <v>2532.8000000000002</v>
      </c>
      <c r="AE27" s="16">
        <v>2625.1</v>
      </c>
    </row>
    <row r="28" spans="2:31" ht="15" x14ac:dyDescent="0.25">
      <c r="B28" s="7" t="s">
        <v>58</v>
      </c>
      <c r="C28" s="17">
        <v>1605.4</v>
      </c>
      <c r="D28" s="17">
        <v>1653.3</v>
      </c>
      <c r="E28" s="17">
        <v>1646.8</v>
      </c>
      <c r="F28" s="17">
        <v>1738.8</v>
      </c>
      <c r="G28" s="21">
        <v>1848</v>
      </c>
      <c r="H28" s="17">
        <v>1865.9</v>
      </c>
      <c r="I28" s="17">
        <v>1930.4</v>
      </c>
      <c r="J28" s="17">
        <v>1942.9</v>
      </c>
      <c r="K28" s="17">
        <v>2002.5</v>
      </c>
      <c r="L28" s="17">
        <v>2116.4</v>
      </c>
      <c r="M28" s="17">
        <v>2163.6999999999998</v>
      </c>
      <c r="N28" s="17">
        <v>2287.9</v>
      </c>
      <c r="O28" s="21">
        <v>2331</v>
      </c>
      <c r="P28" s="17">
        <v>2536.3000000000002</v>
      </c>
      <c r="Q28" s="21">
        <v>2442</v>
      </c>
      <c r="R28" s="17">
        <v>2353.6999999999998</v>
      </c>
      <c r="S28" s="21">
        <v>2377</v>
      </c>
      <c r="T28" s="17">
        <v>2453.3000000000002</v>
      </c>
      <c r="U28" s="17">
        <v>2507.3000000000002</v>
      </c>
      <c r="V28" s="17">
        <v>2575.5</v>
      </c>
      <c r="W28" s="17">
        <v>2646.4</v>
      </c>
      <c r="X28" s="17">
        <v>2703.3</v>
      </c>
      <c r="Y28" s="17">
        <v>2722.4</v>
      </c>
      <c r="Z28" s="17">
        <v>2905.4</v>
      </c>
      <c r="AA28" s="17">
        <v>2925.7</v>
      </c>
      <c r="AB28" s="17">
        <v>3023.5</v>
      </c>
      <c r="AC28" s="17">
        <v>3113.8</v>
      </c>
      <c r="AD28" s="21">
        <v>3249</v>
      </c>
      <c r="AE28" s="17">
        <v>3258.3</v>
      </c>
    </row>
    <row r="29" spans="2:31" ht="15" x14ac:dyDescent="0.25">
      <c r="B29" s="7" t="s">
        <v>59</v>
      </c>
      <c r="C29" s="16">
        <v>2257.6999999999998</v>
      </c>
      <c r="D29" s="16">
        <v>2180.1999999999998</v>
      </c>
      <c r="E29" s="16">
        <v>2193.5</v>
      </c>
      <c r="F29" s="16">
        <v>2270.6</v>
      </c>
      <c r="G29" s="16">
        <v>2377.5</v>
      </c>
      <c r="H29" s="16">
        <v>2624.8</v>
      </c>
      <c r="I29" s="16">
        <v>2832.7</v>
      </c>
      <c r="J29" s="16">
        <v>2886.9</v>
      </c>
      <c r="K29" s="16">
        <v>3009.5</v>
      </c>
      <c r="L29" s="16">
        <v>2969.5</v>
      </c>
      <c r="M29" s="16">
        <v>3145.8</v>
      </c>
      <c r="N29" s="16">
        <v>3202.3</v>
      </c>
      <c r="O29" s="16">
        <v>3395.8</v>
      </c>
      <c r="P29" s="16">
        <v>3402.7</v>
      </c>
      <c r="Q29" s="16">
        <v>3392.4</v>
      </c>
      <c r="R29" s="16">
        <v>3476.2</v>
      </c>
      <c r="S29" s="16">
        <v>3478.1</v>
      </c>
      <c r="T29" s="20">
        <v>3652</v>
      </c>
      <c r="U29" s="16">
        <v>4097.1000000000004</v>
      </c>
      <c r="V29" s="16">
        <v>4206.7</v>
      </c>
      <c r="W29" s="16">
        <v>4320.8</v>
      </c>
      <c r="X29" s="16">
        <v>4419.3999999999996</v>
      </c>
      <c r="Y29" s="16">
        <v>4562.2</v>
      </c>
      <c r="Z29" s="16">
        <v>4629.6000000000004</v>
      </c>
      <c r="AA29" s="16">
        <v>4801.3999999999996</v>
      </c>
      <c r="AB29" s="16">
        <v>4729.1000000000004</v>
      </c>
      <c r="AC29" s="16">
        <v>4938.2</v>
      </c>
      <c r="AD29" s="16">
        <v>5092.8999999999996</v>
      </c>
      <c r="AE29" s="20">
        <v>5157</v>
      </c>
    </row>
    <row r="30" spans="2:31" ht="15" x14ac:dyDescent="0.25">
      <c r="B30" s="7" t="s">
        <v>60</v>
      </c>
      <c r="C30" s="21">
        <v>7655</v>
      </c>
      <c r="D30" s="17">
        <v>7896.4</v>
      </c>
      <c r="E30" s="17">
        <v>8021.9</v>
      </c>
      <c r="F30" s="17">
        <v>7580.6</v>
      </c>
      <c r="G30" s="17">
        <v>7851.4</v>
      </c>
      <c r="H30" s="17">
        <v>7938.3</v>
      </c>
      <c r="I30" s="17">
        <v>7810.6</v>
      </c>
      <c r="J30" s="21">
        <v>7649</v>
      </c>
      <c r="K30" s="17">
        <v>8118.8</v>
      </c>
      <c r="L30" s="21">
        <v>8109</v>
      </c>
      <c r="M30" s="17">
        <v>8594.2000000000007</v>
      </c>
      <c r="N30" s="17">
        <v>9185.4</v>
      </c>
      <c r="O30" s="17">
        <v>9110.2000000000007</v>
      </c>
      <c r="P30" s="17">
        <v>9192.4</v>
      </c>
      <c r="Q30" s="17">
        <v>9423.2999999999993</v>
      </c>
      <c r="R30" s="17">
        <v>10339.700000000001</v>
      </c>
      <c r="S30" s="21">
        <v>10750</v>
      </c>
      <c r="T30" s="17">
        <v>10688.2</v>
      </c>
      <c r="U30" s="21">
        <v>10825</v>
      </c>
      <c r="V30" s="17">
        <v>10811.9</v>
      </c>
      <c r="W30" s="21">
        <v>10710</v>
      </c>
      <c r="X30" s="17">
        <v>10990.5</v>
      </c>
      <c r="Y30" s="17">
        <v>11207.7</v>
      </c>
      <c r="Z30" s="17">
        <v>11754.9</v>
      </c>
      <c r="AA30" s="21">
        <v>12129</v>
      </c>
      <c r="AB30" s="17">
        <v>12241.5</v>
      </c>
      <c r="AC30" s="17">
        <v>12431.1</v>
      </c>
      <c r="AD30" s="17">
        <v>13681.1</v>
      </c>
      <c r="AE30" s="17">
        <v>14409.5</v>
      </c>
    </row>
    <row r="31" spans="2:31" ht="15" x14ac:dyDescent="0.25">
      <c r="B31" s="7" t="s">
        <v>61</v>
      </c>
      <c r="C31" s="9" t="s">
        <v>132</v>
      </c>
      <c r="D31" s="9" t="s">
        <v>132</v>
      </c>
      <c r="E31" s="9" t="s">
        <v>132</v>
      </c>
      <c r="F31" s="9" t="s">
        <v>132</v>
      </c>
      <c r="G31" s="9" t="s">
        <v>132</v>
      </c>
      <c r="H31" s="16">
        <v>346.9</v>
      </c>
      <c r="I31" s="16">
        <v>353.6</v>
      </c>
      <c r="J31" s="16">
        <v>373.9</v>
      </c>
      <c r="K31" s="16">
        <v>414.7</v>
      </c>
      <c r="L31" s="16">
        <v>433.4</v>
      </c>
      <c r="M31" s="16">
        <v>429.2</v>
      </c>
      <c r="N31" s="16">
        <v>452.9</v>
      </c>
      <c r="O31" s="20">
        <v>452</v>
      </c>
      <c r="P31" s="16">
        <v>485.9</v>
      </c>
      <c r="Q31" s="16">
        <v>514.1</v>
      </c>
      <c r="R31" s="16">
        <v>547.79999999999995</v>
      </c>
      <c r="S31" s="16">
        <v>570.6</v>
      </c>
      <c r="T31" s="16">
        <v>607.79999999999995</v>
      </c>
      <c r="U31" s="16">
        <v>662.1</v>
      </c>
      <c r="V31" s="16">
        <v>674.1</v>
      </c>
      <c r="W31" s="16">
        <v>769.8</v>
      </c>
      <c r="X31" s="20">
        <v>837</v>
      </c>
      <c r="Y31" s="16">
        <v>935.4</v>
      </c>
      <c r="Z31" s="16">
        <v>966.5</v>
      </c>
      <c r="AA31" s="16">
        <v>1053.3</v>
      </c>
      <c r="AB31" s="16">
        <v>919.9</v>
      </c>
      <c r="AC31" s="16">
        <v>1064.3</v>
      </c>
      <c r="AD31" s="16">
        <v>1042.7</v>
      </c>
      <c r="AE31" s="16">
        <v>1284.5</v>
      </c>
    </row>
    <row r="32" spans="2:31" ht="15" x14ac:dyDescent="0.25">
      <c r="B32" s="7" t="s">
        <v>62</v>
      </c>
      <c r="C32" s="17">
        <v>35899.699999999997</v>
      </c>
      <c r="D32" s="17">
        <v>36635.800000000003</v>
      </c>
      <c r="E32" s="17">
        <v>37887.1</v>
      </c>
      <c r="F32" s="17">
        <v>38687.1</v>
      </c>
      <c r="G32" s="17">
        <v>39389.599999999999</v>
      </c>
      <c r="H32" s="17">
        <v>39982.5</v>
      </c>
      <c r="I32" s="17">
        <v>40298.300000000003</v>
      </c>
      <c r="J32" s="17">
        <v>40302.9</v>
      </c>
      <c r="K32" s="17">
        <v>40028.300000000003</v>
      </c>
      <c r="L32" s="17">
        <v>40596.9</v>
      </c>
      <c r="M32" s="17">
        <v>41235.9</v>
      </c>
      <c r="N32" s="17">
        <v>41954.1</v>
      </c>
      <c r="O32" s="17">
        <v>42240.6</v>
      </c>
      <c r="P32" s="17">
        <v>42713.5</v>
      </c>
      <c r="Q32" s="21">
        <v>42708</v>
      </c>
      <c r="R32" s="17">
        <v>44066.400000000001</v>
      </c>
      <c r="S32" s="17">
        <v>43924.800000000003</v>
      </c>
      <c r="T32" s="17">
        <v>44247.5</v>
      </c>
      <c r="U32" s="21">
        <v>44824</v>
      </c>
      <c r="V32" s="17">
        <v>45515.8</v>
      </c>
      <c r="W32" s="17">
        <v>45966.9</v>
      </c>
      <c r="X32" s="21">
        <v>46162</v>
      </c>
      <c r="Y32" s="17">
        <v>46801.599999999999</v>
      </c>
      <c r="Z32" s="17">
        <v>47498.5</v>
      </c>
      <c r="AA32" s="17">
        <v>47932.2</v>
      </c>
      <c r="AB32" s="21">
        <v>47533</v>
      </c>
      <c r="AC32" s="21">
        <v>48504</v>
      </c>
      <c r="AD32" s="17">
        <v>50255.3</v>
      </c>
      <c r="AE32" s="17">
        <v>51342.2</v>
      </c>
    </row>
    <row r="33" spans="2:31" ht="15" x14ac:dyDescent="0.25">
      <c r="B33" s="7" t="s">
        <v>63</v>
      </c>
      <c r="C33" s="16">
        <v>23780.1</v>
      </c>
      <c r="D33" s="16">
        <v>23435.7</v>
      </c>
      <c r="E33" s="16">
        <v>24030.5</v>
      </c>
      <c r="F33" s="16">
        <v>24877.200000000001</v>
      </c>
      <c r="G33" s="16">
        <v>25188.6</v>
      </c>
      <c r="H33" s="16">
        <v>25631.1</v>
      </c>
      <c r="I33" s="16">
        <v>25849.3</v>
      </c>
      <c r="J33" s="20">
        <v>26542</v>
      </c>
      <c r="K33" s="16">
        <v>27219.9</v>
      </c>
      <c r="L33" s="16">
        <v>28107.1</v>
      </c>
      <c r="M33" s="16">
        <v>28617.4</v>
      </c>
      <c r="N33" s="16">
        <v>29017.200000000001</v>
      </c>
      <c r="O33" s="16">
        <v>29418.3</v>
      </c>
      <c r="P33" s="16">
        <v>30437.4</v>
      </c>
      <c r="Q33" s="16">
        <v>30329.5</v>
      </c>
      <c r="R33" s="16">
        <v>30941.9</v>
      </c>
      <c r="S33" s="20">
        <v>32044</v>
      </c>
      <c r="T33" s="16">
        <v>32639.200000000001</v>
      </c>
      <c r="U33" s="16">
        <v>33223.4</v>
      </c>
      <c r="V33" s="16">
        <v>33720.400000000001</v>
      </c>
      <c r="W33" s="16">
        <v>33594.9</v>
      </c>
      <c r="X33" s="16">
        <v>34034.300000000003</v>
      </c>
      <c r="Y33" s="16">
        <v>34511.1</v>
      </c>
      <c r="Z33" s="16">
        <v>34995.800000000003</v>
      </c>
      <c r="AA33" s="16">
        <v>35200.400000000001</v>
      </c>
      <c r="AB33" s="16">
        <v>35353.5</v>
      </c>
      <c r="AC33" s="16">
        <v>35393.4</v>
      </c>
      <c r="AD33" s="16">
        <v>36207.800000000003</v>
      </c>
      <c r="AE33" s="16">
        <v>36375.1</v>
      </c>
    </row>
    <row r="34" spans="2:31" ht="15" x14ac:dyDescent="0.25">
      <c r="B34" s="7" t="s">
        <v>64</v>
      </c>
      <c r="C34" s="17">
        <v>11344.8</v>
      </c>
      <c r="D34" s="17">
        <v>13126.7</v>
      </c>
      <c r="E34" s="17">
        <v>14402.7</v>
      </c>
      <c r="F34" s="17">
        <v>15448.6</v>
      </c>
      <c r="G34" s="17">
        <v>16862.900000000001</v>
      </c>
      <c r="H34" s="17">
        <v>16851.900000000001</v>
      </c>
      <c r="I34" s="17">
        <v>16479.2</v>
      </c>
      <c r="J34" s="17">
        <v>17318.900000000001</v>
      </c>
      <c r="K34" s="17">
        <v>17907.5</v>
      </c>
      <c r="L34" s="21">
        <v>17544</v>
      </c>
      <c r="M34" s="17">
        <v>17878.900000000001</v>
      </c>
      <c r="N34" s="17">
        <v>18853.900000000001</v>
      </c>
      <c r="O34" s="17">
        <v>18829.2</v>
      </c>
      <c r="P34" s="17">
        <v>19264.2</v>
      </c>
      <c r="Q34" s="17">
        <v>19453.099999999999</v>
      </c>
      <c r="R34" s="17">
        <v>20872.400000000001</v>
      </c>
      <c r="S34" s="17">
        <v>22154.9</v>
      </c>
      <c r="T34" s="17">
        <v>23424.9</v>
      </c>
      <c r="U34" s="17">
        <v>22495.8</v>
      </c>
      <c r="V34" s="17">
        <v>23234.1</v>
      </c>
      <c r="W34" s="17">
        <v>23450.799999999999</v>
      </c>
      <c r="X34" s="17">
        <v>24970.7</v>
      </c>
      <c r="Y34" s="17">
        <v>25193.8</v>
      </c>
      <c r="Z34" s="17">
        <v>25834.3</v>
      </c>
      <c r="AA34" s="17">
        <v>29967.4</v>
      </c>
      <c r="AB34" s="21">
        <v>30977</v>
      </c>
      <c r="AC34" s="21">
        <v>31695</v>
      </c>
      <c r="AD34" s="17">
        <v>32527.1</v>
      </c>
      <c r="AE34" s="17">
        <v>33264.5</v>
      </c>
    </row>
    <row r="35" spans="2:31" ht="15" x14ac:dyDescent="0.25">
      <c r="B35" s="7" t="s">
        <v>65</v>
      </c>
      <c r="C35" s="16">
        <v>18682.2</v>
      </c>
      <c r="D35" s="16">
        <v>19003.599999999999</v>
      </c>
      <c r="E35" s="16">
        <v>19527.3</v>
      </c>
      <c r="F35" s="16">
        <v>19608.2</v>
      </c>
      <c r="G35" s="16">
        <v>19915.900000000001</v>
      </c>
      <c r="H35" s="16">
        <v>20210.8</v>
      </c>
      <c r="I35" s="16">
        <v>20581.3</v>
      </c>
      <c r="J35" s="16">
        <v>20567.400000000001</v>
      </c>
      <c r="K35" s="16">
        <v>20379.8</v>
      </c>
      <c r="L35" s="16">
        <v>19979.2</v>
      </c>
      <c r="M35" s="16">
        <v>20417.2</v>
      </c>
      <c r="N35" s="16">
        <v>20395.7</v>
      </c>
      <c r="O35" s="20">
        <v>20704</v>
      </c>
      <c r="P35" s="16">
        <v>20992.6</v>
      </c>
      <c r="Q35" s="16">
        <v>21203.5</v>
      </c>
      <c r="R35" s="16">
        <v>22329.5</v>
      </c>
      <c r="S35" s="16">
        <v>22539.3</v>
      </c>
      <c r="T35" s="16">
        <v>22171.3</v>
      </c>
      <c r="U35" s="16">
        <v>22407.1</v>
      </c>
      <c r="V35" s="16">
        <v>22371.9</v>
      </c>
      <c r="W35" s="16">
        <v>22551.9</v>
      </c>
      <c r="X35" s="16">
        <v>22924.1</v>
      </c>
      <c r="Y35" s="16">
        <v>23572.5</v>
      </c>
      <c r="Z35" s="20">
        <v>23679</v>
      </c>
      <c r="AA35" s="16">
        <v>24059.5</v>
      </c>
      <c r="AB35" s="16">
        <v>23562.400000000001</v>
      </c>
      <c r="AC35" s="16">
        <v>23645.200000000001</v>
      </c>
      <c r="AD35" s="16">
        <v>24159.7</v>
      </c>
      <c r="AE35" s="16">
        <v>24689.3</v>
      </c>
    </row>
    <row r="36" spans="2:31" ht="15" x14ac:dyDescent="0.25">
      <c r="B36" s="7" t="s">
        <v>66</v>
      </c>
      <c r="C36" s="17">
        <v>10197.299999999999</v>
      </c>
      <c r="D36" s="17">
        <v>10299.799999999999</v>
      </c>
      <c r="E36" s="17">
        <v>8885.2999999999993</v>
      </c>
      <c r="F36" s="17">
        <v>8809.6</v>
      </c>
      <c r="G36" s="17">
        <v>9009.6</v>
      </c>
      <c r="H36" s="17">
        <v>9391.9</v>
      </c>
      <c r="I36" s="17">
        <v>9640.6</v>
      </c>
      <c r="J36" s="17">
        <v>11039.1</v>
      </c>
      <c r="K36" s="17">
        <v>11141.3</v>
      </c>
      <c r="L36" s="17">
        <v>12021.6</v>
      </c>
      <c r="M36" s="17">
        <v>13557.3</v>
      </c>
      <c r="N36" s="17">
        <v>14707.3</v>
      </c>
      <c r="O36" s="17">
        <v>20440.400000000001</v>
      </c>
      <c r="P36" s="17">
        <v>15545.8</v>
      </c>
      <c r="Q36" s="17">
        <v>15291.9</v>
      </c>
      <c r="R36" s="17">
        <v>11314.5</v>
      </c>
      <c r="S36" s="21">
        <v>11510</v>
      </c>
      <c r="T36" s="17">
        <v>12082.7</v>
      </c>
      <c r="U36" s="17">
        <v>12102.7</v>
      </c>
      <c r="V36" s="17">
        <v>12769.8</v>
      </c>
      <c r="W36" s="17">
        <v>13884.8</v>
      </c>
      <c r="X36" s="17">
        <v>14044.6</v>
      </c>
      <c r="Y36" s="17">
        <v>15356.5</v>
      </c>
      <c r="Z36" s="17">
        <v>15943.4</v>
      </c>
      <c r="AA36" s="21">
        <v>17850</v>
      </c>
      <c r="AB36" s="17">
        <v>17114.3</v>
      </c>
      <c r="AC36" s="17">
        <v>18758.5</v>
      </c>
      <c r="AD36" s="17">
        <v>20719.400000000001</v>
      </c>
      <c r="AE36" s="17">
        <v>21054.799999999999</v>
      </c>
    </row>
    <row r="37" spans="2:31" ht="15" x14ac:dyDescent="0.25">
      <c r="B37" s="7" t="s">
        <v>67</v>
      </c>
      <c r="C37" s="20">
        <v>2103</v>
      </c>
      <c r="D37" s="16">
        <v>2130.6</v>
      </c>
      <c r="E37" s="16">
        <v>2157.1</v>
      </c>
      <c r="F37" s="16">
        <v>2189.4</v>
      </c>
      <c r="G37" s="16">
        <v>2224.4</v>
      </c>
      <c r="H37" s="16">
        <v>2251.6</v>
      </c>
      <c r="I37" s="16">
        <v>2289.4</v>
      </c>
      <c r="J37" s="16">
        <v>2339.4</v>
      </c>
      <c r="K37" s="16">
        <v>2372.6</v>
      </c>
      <c r="L37" s="16">
        <v>2399.1999999999998</v>
      </c>
      <c r="M37" s="16">
        <v>2467.6</v>
      </c>
      <c r="N37" s="16">
        <v>2546.3000000000002</v>
      </c>
      <c r="O37" s="16">
        <v>2667.5</v>
      </c>
      <c r="P37" s="16">
        <v>2821.9</v>
      </c>
      <c r="Q37" s="16">
        <v>2813.9</v>
      </c>
      <c r="R37" s="16">
        <v>2854.9</v>
      </c>
      <c r="S37" s="16">
        <v>2837.2</v>
      </c>
      <c r="T37" s="16">
        <v>2843.7</v>
      </c>
      <c r="U37" s="16">
        <v>2860.9</v>
      </c>
      <c r="V37" s="16">
        <v>2895.7</v>
      </c>
      <c r="W37" s="16">
        <v>2905.5</v>
      </c>
      <c r="X37" s="16">
        <v>2892.2</v>
      </c>
      <c r="Y37" s="16">
        <v>2939.1</v>
      </c>
      <c r="Z37" s="16">
        <v>2999.6</v>
      </c>
      <c r="AA37" s="16">
        <v>3057.6</v>
      </c>
      <c r="AB37" s="16">
        <v>3058.4</v>
      </c>
      <c r="AC37" s="16">
        <v>3145.1</v>
      </c>
      <c r="AD37" s="16">
        <v>3235.2</v>
      </c>
      <c r="AE37" s="16">
        <v>3259.1</v>
      </c>
    </row>
    <row r="38" spans="2:31" ht="15" x14ac:dyDescent="0.25">
      <c r="B38" s="7" t="s">
        <v>68</v>
      </c>
      <c r="C38" s="17">
        <v>7878.3</v>
      </c>
      <c r="D38" s="17">
        <v>7929.5</v>
      </c>
      <c r="E38" s="17">
        <v>7226.9</v>
      </c>
      <c r="F38" s="17">
        <v>7125.7</v>
      </c>
      <c r="G38" s="17">
        <v>5632.6</v>
      </c>
      <c r="H38" s="17">
        <v>6119.6</v>
      </c>
      <c r="I38" s="17">
        <v>6296.8</v>
      </c>
      <c r="J38" s="17">
        <v>6099.8</v>
      </c>
      <c r="K38" s="17">
        <v>5603.3</v>
      </c>
      <c r="L38" s="17">
        <v>6033.8</v>
      </c>
      <c r="M38" s="21">
        <v>5222</v>
      </c>
      <c r="N38" s="17">
        <v>5371.9</v>
      </c>
      <c r="O38" s="17">
        <v>6704.2</v>
      </c>
      <c r="P38" s="17">
        <v>7639.2</v>
      </c>
      <c r="Q38" s="17">
        <v>7615.6</v>
      </c>
      <c r="R38" s="17">
        <v>7450.7</v>
      </c>
      <c r="S38" s="17">
        <v>7647.1</v>
      </c>
      <c r="T38" s="17">
        <v>8176.6</v>
      </c>
      <c r="U38" s="17">
        <v>9822.9</v>
      </c>
      <c r="V38" s="17">
        <v>7088.1</v>
      </c>
      <c r="W38" s="17">
        <v>7198.4</v>
      </c>
      <c r="X38" s="17">
        <v>8261.4</v>
      </c>
      <c r="Y38" s="17">
        <v>8441.7000000000007</v>
      </c>
      <c r="Z38" s="17">
        <v>8641.1</v>
      </c>
      <c r="AA38" s="17">
        <v>8506.2000000000007</v>
      </c>
      <c r="AB38" s="17">
        <v>8833.1</v>
      </c>
      <c r="AC38" s="17">
        <v>9237.1</v>
      </c>
      <c r="AD38" s="17">
        <v>9637.7000000000007</v>
      </c>
      <c r="AE38" s="17">
        <v>9147.2999999999993</v>
      </c>
    </row>
    <row r="39" spans="2:31" ht="15" x14ac:dyDescent="0.25">
      <c r="B39" s="7" t="s">
        <v>69</v>
      </c>
      <c r="C39" s="16">
        <v>16990.5</v>
      </c>
      <c r="D39" s="16">
        <v>17568.7</v>
      </c>
      <c r="E39" s="16">
        <v>18112.599999999999</v>
      </c>
      <c r="F39" s="20">
        <v>18430</v>
      </c>
      <c r="G39" s="16">
        <v>19091.5</v>
      </c>
      <c r="H39" s="16">
        <v>19731.599999999999</v>
      </c>
      <c r="I39" s="16">
        <v>20159.099999999999</v>
      </c>
      <c r="J39" s="16">
        <v>20607.900000000001</v>
      </c>
      <c r="K39" s="16">
        <v>20854.8</v>
      </c>
      <c r="L39" s="16">
        <v>21229.9</v>
      </c>
      <c r="M39" s="16">
        <v>21529.1</v>
      </c>
      <c r="N39" s="16">
        <v>22024.9</v>
      </c>
      <c r="O39" s="16">
        <v>22578.5</v>
      </c>
      <c r="P39" s="16">
        <v>23727.3</v>
      </c>
      <c r="Q39" s="16">
        <v>23278.5</v>
      </c>
      <c r="R39" s="16">
        <v>22940.799999999999</v>
      </c>
      <c r="S39" s="16">
        <v>24041.5</v>
      </c>
      <c r="T39" s="16">
        <v>23811.7</v>
      </c>
      <c r="U39" s="16">
        <v>23775.4</v>
      </c>
      <c r="V39" s="16">
        <v>24011.599999999999</v>
      </c>
      <c r="W39" s="16">
        <v>24537.4</v>
      </c>
      <c r="X39" s="16">
        <v>24988.3</v>
      </c>
      <c r="Y39" s="16">
        <v>25474.6</v>
      </c>
      <c r="Z39" s="16">
        <v>26393.599999999999</v>
      </c>
      <c r="AA39" s="16">
        <v>26953.599999999999</v>
      </c>
      <c r="AB39" s="20">
        <v>27287</v>
      </c>
      <c r="AC39" s="16">
        <v>28210.3</v>
      </c>
      <c r="AD39" s="16">
        <v>29207.4</v>
      </c>
      <c r="AE39" s="16">
        <v>30470.5</v>
      </c>
    </row>
    <row r="40" spans="2:31" ht="15" x14ac:dyDescent="0.25">
      <c r="B40" s="7" t="s">
        <v>70</v>
      </c>
      <c r="C40" s="21">
        <v>28745</v>
      </c>
      <c r="D40" s="17">
        <v>28760.7</v>
      </c>
      <c r="E40" s="17">
        <v>28695.7</v>
      </c>
      <c r="F40" s="17">
        <v>28734.9</v>
      </c>
      <c r="G40" s="17">
        <v>29150.799999999999</v>
      </c>
      <c r="H40" s="17">
        <v>30333.9</v>
      </c>
      <c r="I40" s="17">
        <v>30588.9</v>
      </c>
      <c r="J40" s="17">
        <v>30191.9</v>
      </c>
      <c r="K40" s="17">
        <v>30526.9</v>
      </c>
      <c r="L40" s="21">
        <v>29902</v>
      </c>
      <c r="M40" s="17">
        <v>29876.2</v>
      </c>
      <c r="N40" s="21">
        <v>31684</v>
      </c>
      <c r="O40" s="17">
        <v>31556.799999999999</v>
      </c>
      <c r="P40" s="17">
        <v>33651.699999999997</v>
      </c>
      <c r="Q40" s="17">
        <v>32884.699999999997</v>
      </c>
      <c r="R40" s="17">
        <v>31750.5</v>
      </c>
      <c r="S40" s="17">
        <v>32283.7</v>
      </c>
      <c r="T40" s="17">
        <v>33533.5</v>
      </c>
      <c r="U40" s="17">
        <v>34214.400000000001</v>
      </c>
      <c r="V40" s="17">
        <v>35468.300000000003</v>
      </c>
      <c r="W40" s="17">
        <v>34847.800000000003</v>
      </c>
      <c r="X40" s="21">
        <v>35307</v>
      </c>
      <c r="Y40" s="17">
        <v>36488.199999999997</v>
      </c>
      <c r="Z40" s="17">
        <v>37327.300000000003</v>
      </c>
      <c r="AA40" s="17">
        <v>38565.300000000003</v>
      </c>
      <c r="AB40" s="17">
        <v>37939.9</v>
      </c>
      <c r="AC40" s="17">
        <v>38047.1</v>
      </c>
      <c r="AD40" s="17">
        <v>39149.1</v>
      </c>
      <c r="AE40" s="17">
        <v>39951.300000000003</v>
      </c>
    </row>
    <row r="41" spans="2:31" ht="15" x14ac:dyDescent="0.25">
      <c r="B41" s="7" t="s">
        <v>71</v>
      </c>
      <c r="C41" s="16">
        <v>1292.4000000000001</v>
      </c>
      <c r="D41" s="16">
        <v>1351.4</v>
      </c>
      <c r="E41" s="16">
        <v>1382.4</v>
      </c>
      <c r="F41" s="16">
        <v>1432.9</v>
      </c>
      <c r="G41" s="16">
        <v>1460.9</v>
      </c>
      <c r="H41" s="16">
        <v>1484.3</v>
      </c>
      <c r="I41" s="16">
        <v>1502.6</v>
      </c>
      <c r="J41" s="16">
        <v>1564.7</v>
      </c>
      <c r="K41" s="16">
        <v>1691.3</v>
      </c>
      <c r="L41" s="16">
        <v>1808.6</v>
      </c>
      <c r="M41" s="16">
        <v>1750.3</v>
      </c>
      <c r="N41" s="16">
        <v>1657.4</v>
      </c>
      <c r="O41" s="16">
        <v>1716.5</v>
      </c>
      <c r="P41" s="16">
        <v>1724.1</v>
      </c>
      <c r="Q41" s="16">
        <v>1718.1</v>
      </c>
      <c r="R41" s="20">
        <v>1735</v>
      </c>
      <c r="S41" s="16">
        <v>1769.5</v>
      </c>
      <c r="T41" s="16">
        <v>1792.9</v>
      </c>
      <c r="U41" s="16">
        <v>1828.1</v>
      </c>
      <c r="V41" s="16">
        <v>1837.4</v>
      </c>
      <c r="W41" s="16">
        <v>1857.9</v>
      </c>
      <c r="X41" s="16">
        <v>1900.4</v>
      </c>
      <c r="Y41" s="16">
        <v>1977.1</v>
      </c>
      <c r="Z41" s="16">
        <v>2010.3</v>
      </c>
      <c r="AA41" s="16">
        <v>2135.8000000000002</v>
      </c>
      <c r="AB41" s="16">
        <v>2115.6</v>
      </c>
      <c r="AC41" s="16">
        <v>2179.8000000000002</v>
      </c>
      <c r="AD41" s="16">
        <v>2187.3000000000002</v>
      </c>
      <c r="AE41" s="20">
        <v>2300</v>
      </c>
    </row>
    <row r="42" spans="2:31" ht="15" x14ac:dyDescent="0.25">
      <c r="B42" s="7" t="s">
        <v>72</v>
      </c>
      <c r="C42" s="10" t="s">
        <v>132</v>
      </c>
      <c r="D42" s="10" t="s">
        <v>132</v>
      </c>
      <c r="E42" s="10" t="s">
        <v>132</v>
      </c>
      <c r="F42" s="10" t="s">
        <v>132</v>
      </c>
      <c r="G42" s="10" t="s">
        <v>132</v>
      </c>
      <c r="H42" s="10" t="s">
        <v>132</v>
      </c>
      <c r="I42" s="10" t="s">
        <v>132</v>
      </c>
      <c r="J42" s="10" t="s">
        <v>132</v>
      </c>
      <c r="K42" s="10" t="s">
        <v>132</v>
      </c>
      <c r="L42" s="10" t="s">
        <v>132</v>
      </c>
      <c r="M42" s="10" t="s">
        <v>132</v>
      </c>
      <c r="N42" s="10" t="s">
        <v>132</v>
      </c>
      <c r="O42" s="10" t="s">
        <v>132</v>
      </c>
      <c r="P42" s="10" t="s">
        <v>132</v>
      </c>
      <c r="Q42" s="10" t="s">
        <v>132</v>
      </c>
      <c r="R42" s="10" t="s">
        <v>132</v>
      </c>
      <c r="S42" s="10" t="s">
        <v>132</v>
      </c>
      <c r="T42" s="10" t="s">
        <v>132</v>
      </c>
      <c r="U42" s="10" t="s">
        <v>132</v>
      </c>
      <c r="V42" s="10" t="s">
        <v>132</v>
      </c>
      <c r="W42" s="10" t="s">
        <v>132</v>
      </c>
      <c r="X42" s="10" t="s">
        <v>132</v>
      </c>
      <c r="Y42" s="10" t="s">
        <v>132</v>
      </c>
      <c r="Z42" s="10" t="s">
        <v>132</v>
      </c>
      <c r="AA42" s="10" t="s">
        <v>132</v>
      </c>
      <c r="AB42" s="10" t="s">
        <v>132</v>
      </c>
      <c r="AC42" s="10" t="s">
        <v>132</v>
      </c>
      <c r="AD42" s="10" t="s">
        <v>132</v>
      </c>
      <c r="AE42" s="10" t="s">
        <v>132</v>
      </c>
    </row>
    <row r="43" spans="2:31" ht="15" x14ac:dyDescent="0.25">
      <c r="B43" s="7" t="s">
        <v>73</v>
      </c>
      <c r="C43" s="16">
        <v>10948.5</v>
      </c>
      <c r="D43" s="16">
        <v>11325.4</v>
      </c>
      <c r="E43" s="16">
        <v>11602.2</v>
      </c>
      <c r="F43" s="16">
        <v>12348.5</v>
      </c>
      <c r="G43" s="16">
        <v>13573.7</v>
      </c>
      <c r="H43" s="16">
        <v>13552.5</v>
      </c>
      <c r="I43" s="16">
        <v>14109.6</v>
      </c>
      <c r="J43" s="16">
        <v>14494.6</v>
      </c>
      <c r="K43" s="16">
        <v>14390.5</v>
      </c>
      <c r="L43" s="16">
        <v>14873.6</v>
      </c>
      <c r="M43" s="16">
        <v>15073.4</v>
      </c>
      <c r="N43" s="16">
        <v>15706.5</v>
      </c>
      <c r="O43" s="16">
        <v>16409.599999999999</v>
      </c>
      <c r="P43" s="16">
        <v>16579.3</v>
      </c>
      <c r="Q43" s="16">
        <v>16761.099999999999</v>
      </c>
      <c r="R43" s="16">
        <v>17149.3</v>
      </c>
      <c r="S43" s="16">
        <v>17775.099999999999</v>
      </c>
      <c r="T43" s="16">
        <v>18312.900000000001</v>
      </c>
      <c r="U43" s="16">
        <v>18961.099999999999</v>
      </c>
      <c r="V43" s="20">
        <v>19309</v>
      </c>
      <c r="W43" s="16">
        <v>20033.099999999999</v>
      </c>
      <c r="X43" s="16">
        <v>20318.099999999999</v>
      </c>
      <c r="Y43" s="16">
        <v>20529.599999999999</v>
      </c>
      <c r="Z43" s="20">
        <v>20875</v>
      </c>
      <c r="AA43" s="16">
        <v>21920.799999999999</v>
      </c>
      <c r="AB43" s="16">
        <v>21858.6</v>
      </c>
      <c r="AC43" s="16">
        <v>23110.2</v>
      </c>
      <c r="AD43" s="16">
        <v>24083.4</v>
      </c>
      <c r="AE43" s="16">
        <v>24323.5</v>
      </c>
    </row>
    <row r="44" spans="2:31" ht="15" x14ac:dyDescent="0.25">
      <c r="B44" s="7" t="s">
        <v>74</v>
      </c>
      <c r="C44" s="17">
        <v>95881.600000000006</v>
      </c>
      <c r="D44" s="17">
        <v>98466.7</v>
      </c>
      <c r="E44" s="17">
        <v>42233.7</v>
      </c>
      <c r="F44" s="17">
        <v>43955.3</v>
      </c>
      <c r="G44" s="17">
        <v>45222.7</v>
      </c>
      <c r="H44" s="17">
        <v>45409.8</v>
      </c>
      <c r="I44" s="17">
        <v>46117.9</v>
      </c>
      <c r="J44" s="17">
        <v>44060.800000000003</v>
      </c>
      <c r="K44" s="17">
        <v>44692.800000000003</v>
      </c>
      <c r="L44" s="17">
        <v>43817.3</v>
      </c>
      <c r="M44" s="17">
        <v>44716.800000000003</v>
      </c>
      <c r="N44" s="17">
        <v>44416.7</v>
      </c>
      <c r="O44" s="17">
        <v>44701.5</v>
      </c>
      <c r="P44" s="17">
        <v>46331.7</v>
      </c>
      <c r="Q44" s="17">
        <v>44858.1</v>
      </c>
      <c r="R44" s="17">
        <v>44730.6</v>
      </c>
      <c r="S44" s="17">
        <v>45366.8</v>
      </c>
      <c r="T44" s="17">
        <v>43902.9</v>
      </c>
      <c r="U44" s="17">
        <v>43818.2</v>
      </c>
      <c r="V44" s="17">
        <v>44011.9</v>
      </c>
      <c r="W44" s="17">
        <v>43919.9</v>
      </c>
      <c r="X44" s="17">
        <v>44607.5</v>
      </c>
      <c r="Y44" s="17">
        <v>44564.6</v>
      </c>
      <c r="Z44" s="17">
        <v>44367.8</v>
      </c>
      <c r="AA44" s="17">
        <v>46216.9</v>
      </c>
      <c r="AB44" s="17">
        <v>45871.199999999997</v>
      </c>
      <c r="AC44" s="17">
        <v>46866.6</v>
      </c>
      <c r="AD44" s="21">
        <v>47702</v>
      </c>
      <c r="AE44" s="21">
        <v>48077</v>
      </c>
    </row>
    <row r="45" spans="2:31" ht="15" x14ac:dyDescent="0.25">
      <c r="B45" s="7" t="s">
        <v>75</v>
      </c>
      <c r="C45" s="9" t="s">
        <v>132</v>
      </c>
      <c r="D45" s="9" t="s">
        <v>132</v>
      </c>
      <c r="E45" s="9" t="s">
        <v>132</v>
      </c>
      <c r="F45" s="9" t="s">
        <v>132</v>
      </c>
      <c r="G45" s="9" t="s">
        <v>132</v>
      </c>
      <c r="H45" s="9" t="s">
        <v>132</v>
      </c>
      <c r="I45" s="9" t="s">
        <v>132</v>
      </c>
      <c r="J45" s="9" t="s">
        <v>132</v>
      </c>
      <c r="K45" s="9" t="s">
        <v>132</v>
      </c>
      <c r="L45" s="9" t="s">
        <v>132</v>
      </c>
      <c r="M45" s="9" t="s">
        <v>132</v>
      </c>
      <c r="N45" s="9" t="s">
        <v>132</v>
      </c>
      <c r="O45" s="9" t="s">
        <v>132</v>
      </c>
      <c r="P45" s="9" t="s">
        <v>132</v>
      </c>
      <c r="Q45" s="9" t="s">
        <v>132</v>
      </c>
      <c r="R45" s="9" t="s">
        <v>132</v>
      </c>
      <c r="S45" s="9" t="s">
        <v>132</v>
      </c>
      <c r="T45" s="9" t="s">
        <v>132</v>
      </c>
      <c r="U45" s="9" t="s">
        <v>132</v>
      </c>
      <c r="V45" s="9" t="s">
        <v>132</v>
      </c>
      <c r="W45" s="9" t="s">
        <v>132</v>
      </c>
      <c r="X45" s="9" t="s">
        <v>132</v>
      </c>
      <c r="Y45" s="9" t="s">
        <v>132</v>
      </c>
      <c r="Z45" s="9" t="s">
        <v>132</v>
      </c>
      <c r="AA45" s="9" t="s">
        <v>132</v>
      </c>
      <c r="AB45" s="9" t="s">
        <v>132</v>
      </c>
      <c r="AC45" s="9" t="s">
        <v>132</v>
      </c>
      <c r="AD45" s="9" t="s">
        <v>132</v>
      </c>
      <c r="AE45" s="9" t="s">
        <v>132</v>
      </c>
    </row>
    <row r="47" spans="2:31" ht="15" x14ac:dyDescent="0.25">
      <c r="B47" s="1" t="s">
        <v>133</v>
      </c>
    </row>
    <row r="48" spans="2:31" ht="15" x14ac:dyDescent="0.25">
      <c r="B48" s="1" t="s">
        <v>132</v>
      </c>
    </row>
    <row r="49" spans="2:31" ht="11.45" customHeight="1" x14ac:dyDescent="0.25">
      <c r="B49" s="24" t="s">
        <v>134</v>
      </c>
    </row>
    <row r="50" spans="2:31" ht="11.45" customHeight="1" x14ac:dyDescent="0.25">
      <c r="B50" s="24" t="s">
        <v>127</v>
      </c>
    </row>
    <row r="51" spans="2:31" ht="11.45" customHeight="1" x14ac:dyDescent="0.25">
      <c r="B51" s="24" t="s">
        <v>128</v>
      </c>
    </row>
    <row r="52" spans="2:31" ht="11.45" customHeight="1" x14ac:dyDescent="0.25">
      <c r="B52" s="24" t="s">
        <v>143</v>
      </c>
    </row>
    <row r="53" spans="2:31" ht="11.45" customHeight="1" x14ac:dyDescent="0.25">
      <c r="B53" s="23" t="s">
        <v>12</v>
      </c>
    </row>
    <row r="54" spans="2:31" ht="11.45" customHeight="1" x14ac:dyDescent="0.25">
      <c r="B54" s="23" t="s">
        <v>13</v>
      </c>
    </row>
    <row r="55" spans="2:31" ht="11.45" customHeight="1" x14ac:dyDescent="0.25">
      <c r="B55" s="23" t="s">
        <v>14</v>
      </c>
    </row>
    <row r="56" spans="2:31" ht="11.45" customHeight="1" x14ac:dyDescent="0.25">
      <c r="B56" s="23" t="s">
        <v>15</v>
      </c>
    </row>
    <row r="58" spans="2:31" ht="11.45" customHeight="1" x14ac:dyDescent="0.25">
      <c r="B58" s="25" t="s">
        <v>129</v>
      </c>
      <c r="C58" s="26" t="s">
        <v>97</v>
      </c>
      <c r="D58" s="26" t="s">
        <v>98</v>
      </c>
      <c r="E58" s="26" t="s">
        <v>99</v>
      </c>
      <c r="F58" s="26" t="s">
        <v>100</v>
      </c>
      <c r="G58" s="26" t="s">
        <v>101</v>
      </c>
      <c r="H58" s="26" t="s">
        <v>102</v>
      </c>
      <c r="I58" s="26" t="s">
        <v>103</v>
      </c>
      <c r="J58" s="26" t="s">
        <v>104</v>
      </c>
      <c r="K58" s="26" t="s">
        <v>105</v>
      </c>
      <c r="L58" s="26" t="s">
        <v>106</v>
      </c>
      <c r="M58" s="26" t="s">
        <v>107</v>
      </c>
      <c r="N58" s="26" t="s">
        <v>108</v>
      </c>
      <c r="O58" s="26" t="s">
        <v>109</v>
      </c>
      <c r="P58" s="26" t="s">
        <v>110</v>
      </c>
      <c r="Q58" s="26" t="s">
        <v>111</v>
      </c>
      <c r="R58" s="26" t="s">
        <v>112</v>
      </c>
      <c r="S58" s="26" t="s">
        <v>113</v>
      </c>
      <c r="T58" s="26" t="s">
        <v>114</v>
      </c>
      <c r="U58" s="26" t="s">
        <v>115</v>
      </c>
      <c r="V58" s="26" t="s">
        <v>116</v>
      </c>
      <c r="W58" s="26" t="s">
        <v>117</v>
      </c>
      <c r="X58" s="26" t="s">
        <v>118</v>
      </c>
      <c r="Y58" s="26" t="s">
        <v>119</v>
      </c>
      <c r="Z58" s="26" t="s">
        <v>120</v>
      </c>
      <c r="AA58" s="26" t="s">
        <v>121</v>
      </c>
      <c r="AB58" s="26" t="s">
        <v>122</v>
      </c>
      <c r="AC58" s="26" t="s">
        <v>123</v>
      </c>
      <c r="AD58" s="26" t="s">
        <v>124</v>
      </c>
      <c r="AE58" s="26" t="s">
        <v>125</v>
      </c>
    </row>
    <row r="59" spans="2:31" ht="11.45" customHeight="1" x14ac:dyDescent="0.25">
      <c r="B59" s="27" t="s">
        <v>130</v>
      </c>
      <c r="C59" s="8" t="s">
        <v>131</v>
      </c>
      <c r="D59" s="8" t="s">
        <v>131</v>
      </c>
      <c r="E59" s="8" t="s">
        <v>131</v>
      </c>
      <c r="F59" s="8" t="s">
        <v>131</v>
      </c>
      <c r="G59" s="8" t="s">
        <v>131</v>
      </c>
      <c r="H59" s="8" t="s">
        <v>131</v>
      </c>
      <c r="I59" s="8" t="s">
        <v>131</v>
      </c>
      <c r="J59" s="8" t="s">
        <v>131</v>
      </c>
      <c r="K59" s="8" t="s">
        <v>131</v>
      </c>
      <c r="L59" s="8" t="s">
        <v>131</v>
      </c>
      <c r="M59" s="8" t="s">
        <v>131</v>
      </c>
      <c r="N59" s="8" t="s">
        <v>131</v>
      </c>
      <c r="O59" s="8" t="s">
        <v>131</v>
      </c>
      <c r="P59" s="8" t="s">
        <v>131</v>
      </c>
      <c r="Q59" s="8" t="s">
        <v>131</v>
      </c>
      <c r="R59" s="8" t="s">
        <v>131</v>
      </c>
      <c r="S59" s="8" t="s">
        <v>131</v>
      </c>
      <c r="T59" s="8" t="s">
        <v>131</v>
      </c>
      <c r="U59" s="8" t="s">
        <v>131</v>
      </c>
      <c r="V59" s="8" t="s">
        <v>131</v>
      </c>
      <c r="W59" s="8" t="s">
        <v>131</v>
      </c>
      <c r="X59" s="8" t="s">
        <v>131</v>
      </c>
      <c r="Y59" s="8" t="s">
        <v>131</v>
      </c>
      <c r="Z59" s="8" t="s">
        <v>131</v>
      </c>
      <c r="AA59" s="8" t="s">
        <v>131</v>
      </c>
      <c r="AB59" s="8" t="s">
        <v>131</v>
      </c>
      <c r="AC59" s="8" t="s">
        <v>131</v>
      </c>
      <c r="AD59" s="8" t="s">
        <v>131</v>
      </c>
      <c r="AE59" s="8" t="s">
        <v>131</v>
      </c>
    </row>
    <row r="60" spans="2:31" ht="11.45" customHeight="1" x14ac:dyDescent="0.25">
      <c r="B60" s="22" t="s">
        <v>42</v>
      </c>
      <c r="C60" s="28">
        <v>2598320</v>
      </c>
      <c r="D60" s="28">
        <v>2642073</v>
      </c>
      <c r="E60" s="28">
        <v>2675350</v>
      </c>
      <c r="F60" s="28">
        <v>2763141</v>
      </c>
      <c r="G60" s="28">
        <v>2885630</v>
      </c>
      <c r="H60" s="28">
        <v>2942301</v>
      </c>
      <c r="I60" s="28">
        <v>2915159</v>
      </c>
      <c r="J60" s="28">
        <v>2998560</v>
      </c>
      <c r="K60" s="28">
        <v>3047790</v>
      </c>
      <c r="L60" s="28">
        <v>3075752</v>
      </c>
      <c r="M60" s="28">
        <v>3119347</v>
      </c>
      <c r="N60" s="28">
        <v>3216472</v>
      </c>
      <c r="O60" s="28">
        <v>3343275</v>
      </c>
      <c r="P60" s="28">
        <v>3412565</v>
      </c>
      <c r="Q60" s="28">
        <v>3299434</v>
      </c>
      <c r="R60" s="28">
        <v>3344355</v>
      </c>
      <c r="S60" s="28">
        <v>3324401</v>
      </c>
      <c r="T60" s="28">
        <v>3246623</v>
      </c>
      <c r="U60" s="28">
        <v>3192627</v>
      </c>
      <c r="V60" s="28">
        <v>3237144</v>
      </c>
      <c r="W60" s="28">
        <v>3285341</v>
      </c>
      <c r="X60" s="28">
        <v>3360628</v>
      </c>
      <c r="Y60" s="28">
        <v>3376561</v>
      </c>
      <c r="Z60" s="28">
        <v>3476103</v>
      </c>
      <c r="AA60" s="28">
        <v>3584975</v>
      </c>
      <c r="AB60" s="28">
        <v>3357857</v>
      </c>
      <c r="AC60" s="28">
        <v>3580729</v>
      </c>
      <c r="AD60" s="28">
        <v>3783000</v>
      </c>
      <c r="AE60" s="28">
        <v>3810103</v>
      </c>
    </row>
    <row r="61" spans="2:31" ht="11.45" customHeight="1" x14ac:dyDescent="0.25">
      <c r="B61" s="22" t="s">
        <v>43</v>
      </c>
      <c r="C61" s="29">
        <v>1825250</v>
      </c>
      <c r="D61" s="29">
        <v>1864989</v>
      </c>
      <c r="E61" s="29">
        <v>1892769</v>
      </c>
      <c r="F61" s="29">
        <v>1987321</v>
      </c>
      <c r="G61" s="29">
        <v>2104181</v>
      </c>
      <c r="H61" s="29">
        <v>2141107</v>
      </c>
      <c r="I61" s="29">
        <v>2160591</v>
      </c>
      <c r="J61" s="29">
        <v>2196623</v>
      </c>
      <c r="K61" s="29">
        <v>2238023</v>
      </c>
      <c r="L61" s="29">
        <v>2277503</v>
      </c>
      <c r="M61" s="29">
        <v>2342991</v>
      </c>
      <c r="N61" s="29">
        <v>2431873</v>
      </c>
      <c r="O61" s="29">
        <v>2520784</v>
      </c>
      <c r="P61" s="29">
        <v>2540808</v>
      </c>
      <c r="Q61" s="29">
        <v>2409575</v>
      </c>
      <c r="R61" s="29">
        <v>2421316</v>
      </c>
      <c r="S61" s="29">
        <v>2423913</v>
      </c>
      <c r="T61" s="29">
        <v>2400547</v>
      </c>
      <c r="U61" s="29">
        <v>2363048</v>
      </c>
      <c r="V61" s="29">
        <v>2362689</v>
      </c>
      <c r="W61" s="29">
        <v>2375629</v>
      </c>
      <c r="X61" s="29">
        <v>2461524</v>
      </c>
      <c r="Y61" s="29">
        <v>2509006</v>
      </c>
      <c r="Z61" s="29">
        <v>2581910</v>
      </c>
      <c r="AA61" s="29">
        <v>2646371</v>
      </c>
      <c r="AB61" s="29">
        <v>2492172</v>
      </c>
      <c r="AC61" s="29">
        <v>2649694</v>
      </c>
      <c r="AD61" s="29">
        <v>2791571</v>
      </c>
      <c r="AE61" s="29">
        <v>2832552</v>
      </c>
    </row>
    <row r="62" spans="2:31" ht="11.45" customHeight="1" x14ac:dyDescent="0.25">
      <c r="B62" s="22" t="s">
        <v>44</v>
      </c>
      <c r="C62" s="28">
        <v>25776</v>
      </c>
      <c r="D62" s="28">
        <v>26280</v>
      </c>
      <c r="E62" s="28">
        <v>26003</v>
      </c>
      <c r="F62" s="28">
        <v>26942</v>
      </c>
      <c r="G62" s="28">
        <v>28923</v>
      </c>
      <c r="H62" s="28">
        <v>29263</v>
      </c>
      <c r="I62" s="28">
        <v>29482</v>
      </c>
      <c r="J62" s="28">
        <v>29284</v>
      </c>
      <c r="K62" s="28">
        <v>31862</v>
      </c>
      <c r="L62" s="28">
        <v>32514</v>
      </c>
      <c r="M62" s="28">
        <v>33025</v>
      </c>
      <c r="N62" s="28">
        <v>34375</v>
      </c>
      <c r="O62" s="28">
        <v>35046</v>
      </c>
      <c r="P62" s="28">
        <v>35985</v>
      </c>
      <c r="Q62" s="28">
        <v>35121</v>
      </c>
      <c r="R62" s="28">
        <v>34694</v>
      </c>
      <c r="S62" s="28">
        <v>35573</v>
      </c>
      <c r="T62" s="28">
        <v>36452</v>
      </c>
      <c r="U62" s="28">
        <v>36624</v>
      </c>
      <c r="V62" s="28">
        <v>37076</v>
      </c>
      <c r="W62" s="28">
        <v>37917</v>
      </c>
      <c r="X62" s="28">
        <v>40020</v>
      </c>
      <c r="Y62" s="28">
        <v>42013</v>
      </c>
      <c r="Z62" s="28">
        <v>42966</v>
      </c>
      <c r="AA62" s="28">
        <v>44699</v>
      </c>
      <c r="AB62" s="28">
        <v>39671</v>
      </c>
      <c r="AC62" s="28">
        <v>42922</v>
      </c>
      <c r="AD62" s="28">
        <v>44452</v>
      </c>
      <c r="AE62" s="28">
        <v>44024</v>
      </c>
    </row>
    <row r="63" spans="2:31" ht="11.45" customHeight="1" x14ac:dyDescent="0.25">
      <c r="B63" s="22" t="s">
        <v>45</v>
      </c>
      <c r="C63" s="29">
        <v>19586</v>
      </c>
      <c r="D63" s="29">
        <v>20461</v>
      </c>
      <c r="E63" s="29">
        <v>18281</v>
      </c>
      <c r="F63" s="29">
        <v>16144</v>
      </c>
      <c r="G63" s="29">
        <v>20149</v>
      </c>
      <c r="H63" s="29">
        <v>20612</v>
      </c>
      <c r="I63" s="29">
        <v>22541</v>
      </c>
      <c r="J63" s="29">
        <v>24091</v>
      </c>
      <c r="K63" s="29">
        <v>25088</v>
      </c>
      <c r="L63" s="29">
        <v>28806</v>
      </c>
      <c r="M63" s="29">
        <v>29118</v>
      </c>
      <c r="N63" s="29">
        <v>30404</v>
      </c>
      <c r="O63" s="29">
        <v>33327</v>
      </c>
      <c r="P63" s="29">
        <v>38725</v>
      </c>
      <c r="Q63" s="29">
        <v>40291</v>
      </c>
      <c r="R63" s="29">
        <v>47321</v>
      </c>
      <c r="S63" s="29">
        <v>47504</v>
      </c>
      <c r="T63" s="29">
        <v>44579</v>
      </c>
      <c r="U63" s="29">
        <v>43217</v>
      </c>
      <c r="V63" s="29">
        <v>43793</v>
      </c>
      <c r="W63" s="29">
        <v>41928</v>
      </c>
      <c r="X63" s="29">
        <v>42463</v>
      </c>
      <c r="Y63" s="29">
        <v>43404</v>
      </c>
      <c r="Z63" s="29">
        <v>42513</v>
      </c>
      <c r="AA63" s="29">
        <v>41891</v>
      </c>
      <c r="AB63" s="29">
        <v>40523</v>
      </c>
      <c r="AC63" s="29">
        <v>37979</v>
      </c>
      <c r="AD63" s="29">
        <v>42021</v>
      </c>
      <c r="AE63" s="29">
        <v>47333</v>
      </c>
    </row>
    <row r="64" spans="2:31" ht="11.45" customHeight="1" x14ac:dyDescent="0.25">
      <c r="B64" s="22" t="s">
        <v>46</v>
      </c>
      <c r="C64" s="28">
        <v>110873</v>
      </c>
      <c r="D64" s="28">
        <v>110130</v>
      </c>
      <c r="E64" s="28">
        <v>120590</v>
      </c>
      <c r="F64" s="28">
        <v>127347</v>
      </c>
      <c r="G64" s="28">
        <v>132268</v>
      </c>
      <c r="H64" s="28">
        <v>140607</v>
      </c>
      <c r="I64" s="28">
        <v>124974</v>
      </c>
      <c r="J64" s="28">
        <v>148681</v>
      </c>
      <c r="K64" s="28">
        <v>148731</v>
      </c>
      <c r="L64" s="28">
        <v>150689</v>
      </c>
      <c r="M64" s="28">
        <v>163970</v>
      </c>
      <c r="N64" s="28">
        <v>175153</v>
      </c>
      <c r="O64" s="28">
        <v>185626</v>
      </c>
      <c r="P64" s="28">
        <v>194153</v>
      </c>
      <c r="Q64" s="28">
        <v>196781</v>
      </c>
      <c r="R64" s="28">
        <v>199068</v>
      </c>
      <c r="S64" s="28">
        <v>176636</v>
      </c>
      <c r="T64" s="28">
        <v>171298</v>
      </c>
      <c r="U64" s="28">
        <v>166850</v>
      </c>
      <c r="V64" s="28">
        <v>168062</v>
      </c>
      <c r="W64" s="28">
        <v>163816</v>
      </c>
      <c r="X64" s="28">
        <v>171305</v>
      </c>
      <c r="Y64" s="28">
        <v>174095</v>
      </c>
      <c r="Z64" s="28">
        <v>177913</v>
      </c>
      <c r="AA64" s="28">
        <v>179947</v>
      </c>
      <c r="AB64" s="28">
        <v>168510</v>
      </c>
      <c r="AC64" s="28">
        <v>190484</v>
      </c>
      <c r="AD64" s="28">
        <v>205713</v>
      </c>
      <c r="AE64" s="28">
        <v>203508</v>
      </c>
    </row>
    <row r="65" spans="2:31" ht="11.45" customHeight="1" x14ac:dyDescent="0.25">
      <c r="B65" s="22" t="s">
        <v>47</v>
      </c>
      <c r="C65" s="29">
        <v>46418</v>
      </c>
      <c r="D65" s="29">
        <v>47559</v>
      </c>
      <c r="E65" s="29">
        <v>48794</v>
      </c>
      <c r="F65" s="29">
        <v>49229</v>
      </c>
      <c r="G65" s="29">
        <v>49034</v>
      </c>
      <c r="H65" s="29">
        <v>50360</v>
      </c>
      <c r="I65" s="29">
        <v>52739</v>
      </c>
      <c r="J65" s="29">
        <v>54253</v>
      </c>
      <c r="K65" s="29">
        <v>55064</v>
      </c>
      <c r="L65" s="29">
        <v>54639</v>
      </c>
      <c r="M65" s="29">
        <v>56340</v>
      </c>
      <c r="N65" s="29">
        <v>62858</v>
      </c>
      <c r="O65" s="29">
        <v>64411</v>
      </c>
      <c r="P65" s="29">
        <v>65602</v>
      </c>
      <c r="Q65" s="29">
        <v>61784</v>
      </c>
      <c r="R65" s="29">
        <v>66231</v>
      </c>
      <c r="S65" s="29">
        <v>67182</v>
      </c>
      <c r="T65" s="29">
        <v>66206</v>
      </c>
      <c r="U65" s="29">
        <v>67034</v>
      </c>
      <c r="V65" s="29">
        <v>65994</v>
      </c>
      <c r="W65" s="29">
        <v>67029</v>
      </c>
      <c r="X65" s="29">
        <v>67908</v>
      </c>
      <c r="Y65" s="29">
        <v>67489</v>
      </c>
      <c r="Z65" s="29">
        <v>66719</v>
      </c>
      <c r="AA65" s="29">
        <v>66247</v>
      </c>
      <c r="AB65" s="29">
        <v>65769</v>
      </c>
      <c r="AC65" s="29">
        <v>69153</v>
      </c>
      <c r="AD65" s="29">
        <v>70972</v>
      </c>
      <c r="AE65" s="29">
        <v>70224</v>
      </c>
    </row>
    <row r="66" spans="2:31" ht="11.45" customHeight="1" x14ac:dyDescent="0.25">
      <c r="B66" s="22" t="s">
        <v>48</v>
      </c>
      <c r="C66" s="28">
        <v>526496</v>
      </c>
      <c r="D66" s="28">
        <v>545299</v>
      </c>
      <c r="E66" s="28">
        <v>567821</v>
      </c>
      <c r="F66" s="28">
        <v>613526</v>
      </c>
      <c r="G66" s="28">
        <v>636606</v>
      </c>
      <c r="H66" s="28">
        <v>632507</v>
      </c>
      <c r="I66" s="28">
        <v>622242</v>
      </c>
      <c r="J66" s="28">
        <v>611463</v>
      </c>
      <c r="K66" s="28">
        <v>602916</v>
      </c>
      <c r="L66" s="28">
        <v>600354</v>
      </c>
      <c r="M66" s="28">
        <v>598447</v>
      </c>
      <c r="N66" s="28">
        <v>620334</v>
      </c>
      <c r="O66" s="28">
        <v>622034</v>
      </c>
      <c r="P66" s="28">
        <v>618635</v>
      </c>
      <c r="Q66" s="28">
        <v>594505</v>
      </c>
      <c r="R66" s="28">
        <v>598952</v>
      </c>
      <c r="S66" s="28">
        <v>589440</v>
      </c>
      <c r="T66" s="28">
        <v>585304</v>
      </c>
      <c r="U66" s="28">
        <v>583427</v>
      </c>
      <c r="V66" s="28">
        <v>585633</v>
      </c>
      <c r="W66" s="28">
        <v>579409</v>
      </c>
      <c r="X66" s="28">
        <v>578423</v>
      </c>
      <c r="Y66" s="28">
        <v>586683</v>
      </c>
      <c r="Z66" s="28">
        <v>588646</v>
      </c>
      <c r="AA66" s="28">
        <v>588254</v>
      </c>
      <c r="AB66" s="28">
        <v>570034</v>
      </c>
      <c r="AC66" s="28">
        <v>591444</v>
      </c>
      <c r="AD66" s="28">
        <v>611481</v>
      </c>
      <c r="AE66" s="28">
        <v>620680</v>
      </c>
    </row>
    <row r="67" spans="2:31" ht="11.45" customHeight="1" x14ac:dyDescent="0.25">
      <c r="B67" s="22" t="s">
        <v>49</v>
      </c>
      <c r="C67" s="29">
        <v>21345</v>
      </c>
      <c r="D67" s="29">
        <v>20991</v>
      </c>
      <c r="E67" s="29">
        <v>17739</v>
      </c>
      <c r="F67" s="29">
        <v>20671</v>
      </c>
      <c r="G67" s="29">
        <v>22463</v>
      </c>
      <c r="H67" s="29">
        <v>21306</v>
      </c>
      <c r="I67" s="29">
        <v>21390</v>
      </c>
      <c r="J67" s="29">
        <v>27745</v>
      </c>
      <c r="K67" s="29">
        <v>22091</v>
      </c>
      <c r="L67" s="29">
        <v>18180</v>
      </c>
      <c r="M67" s="29">
        <v>18826</v>
      </c>
      <c r="N67" s="29">
        <v>19118</v>
      </c>
      <c r="O67" s="29">
        <v>17831</v>
      </c>
      <c r="P67" s="29">
        <v>19296</v>
      </c>
      <c r="Q67" s="29">
        <v>15776</v>
      </c>
      <c r="R67" s="29">
        <v>16827</v>
      </c>
      <c r="S67" s="29">
        <v>17829</v>
      </c>
      <c r="T67" s="29">
        <v>16378</v>
      </c>
      <c r="U67" s="29">
        <v>18341</v>
      </c>
      <c r="V67" s="29">
        <v>18361</v>
      </c>
      <c r="W67" s="29">
        <v>15565</v>
      </c>
      <c r="X67" s="29">
        <v>17440</v>
      </c>
      <c r="Y67" s="29">
        <v>15962</v>
      </c>
      <c r="Z67" s="29">
        <v>15493</v>
      </c>
      <c r="AA67" s="29">
        <v>17430</v>
      </c>
      <c r="AB67" s="29">
        <v>14643</v>
      </c>
      <c r="AC67" s="29">
        <v>16302</v>
      </c>
      <c r="AD67" s="29">
        <v>16114</v>
      </c>
      <c r="AE67" s="29">
        <v>21505</v>
      </c>
    </row>
    <row r="68" spans="2:31" ht="11.45" customHeight="1" x14ac:dyDescent="0.25">
      <c r="B68" s="22" t="s">
        <v>50</v>
      </c>
      <c r="C68" s="28">
        <v>11109</v>
      </c>
      <c r="D68" s="28">
        <v>11106</v>
      </c>
      <c r="E68" s="28">
        <v>11029</v>
      </c>
      <c r="F68" s="28">
        <v>10926</v>
      </c>
      <c r="G68" s="28">
        <v>12175</v>
      </c>
      <c r="H68" s="28">
        <v>12792</v>
      </c>
      <c r="I68" s="28">
        <v>14207</v>
      </c>
      <c r="J68" s="28">
        <v>14867</v>
      </c>
      <c r="K68" s="28">
        <v>13580</v>
      </c>
      <c r="L68" s="28">
        <v>11599</v>
      </c>
      <c r="M68" s="28">
        <v>14877</v>
      </c>
      <c r="N68" s="28">
        <v>18459</v>
      </c>
      <c r="O68" s="28">
        <v>20942</v>
      </c>
      <c r="P68" s="28">
        <v>19632</v>
      </c>
      <c r="Q68" s="28">
        <v>16061</v>
      </c>
      <c r="R68" s="28">
        <v>15769</v>
      </c>
      <c r="S68" s="28">
        <v>16554</v>
      </c>
      <c r="T68" s="28">
        <v>17961</v>
      </c>
      <c r="U68" s="28">
        <v>14873</v>
      </c>
      <c r="V68" s="28">
        <v>17488</v>
      </c>
      <c r="W68" s="28">
        <v>19867</v>
      </c>
      <c r="X68" s="28">
        <v>20027</v>
      </c>
      <c r="Y68" s="28">
        <v>18883</v>
      </c>
      <c r="Z68" s="28">
        <v>18247</v>
      </c>
      <c r="AA68" s="28">
        <v>17251</v>
      </c>
      <c r="AB68" s="28">
        <v>19832</v>
      </c>
      <c r="AC68" s="28">
        <v>21933</v>
      </c>
      <c r="AD68" s="28">
        <v>22189</v>
      </c>
      <c r="AE68" s="28">
        <v>18770</v>
      </c>
    </row>
    <row r="69" spans="2:31" ht="11.45" customHeight="1" x14ac:dyDescent="0.25">
      <c r="B69" s="22" t="s">
        <v>51</v>
      </c>
      <c r="C69" s="29">
        <v>7010</v>
      </c>
      <c r="D69" s="29">
        <v>7738</v>
      </c>
      <c r="E69" s="29">
        <v>6771</v>
      </c>
      <c r="F69" s="29">
        <v>8122</v>
      </c>
      <c r="G69" s="29">
        <v>6256</v>
      </c>
      <c r="H69" s="29">
        <v>7031</v>
      </c>
      <c r="I69" s="29">
        <v>8555</v>
      </c>
      <c r="J69" s="29">
        <v>10743</v>
      </c>
      <c r="K69" s="29">
        <v>10245</v>
      </c>
      <c r="L69" s="29">
        <v>13850</v>
      </c>
      <c r="M69" s="29">
        <v>13609</v>
      </c>
      <c r="N69" s="29">
        <v>15537</v>
      </c>
      <c r="O69" s="29">
        <v>17057</v>
      </c>
      <c r="P69" s="29">
        <v>21604</v>
      </c>
      <c r="Q69" s="29">
        <v>22473</v>
      </c>
      <c r="R69" s="29">
        <v>25643</v>
      </c>
      <c r="S69" s="29">
        <v>26398</v>
      </c>
      <c r="T69" s="29">
        <v>29776</v>
      </c>
      <c r="U69" s="29">
        <v>24199</v>
      </c>
      <c r="V69" s="29">
        <v>27692</v>
      </c>
      <c r="W69" s="29">
        <v>31320</v>
      </c>
      <c r="X69" s="29">
        <v>36792</v>
      </c>
      <c r="Y69" s="29">
        <v>39274</v>
      </c>
      <c r="Z69" s="29">
        <v>40719</v>
      </c>
      <c r="AA69" s="29">
        <v>48708</v>
      </c>
      <c r="AB69" s="29">
        <v>43287</v>
      </c>
      <c r="AC69" s="29">
        <v>52664</v>
      </c>
      <c r="AD69" s="29">
        <v>52409</v>
      </c>
      <c r="AE69" s="29">
        <v>54405</v>
      </c>
    </row>
    <row r="70" spans="2:31" ht="11.45" customHeight="1" x14ac:dyDescent="0.25">
      <c r="B70" s="22" t="s">
        <v>52</v>
      </c>
      <c r="C70" s="28">
        <v>72407</v>
      </c>
      <c r="D70" s="28">
        <v>78815</v>
      </c>
      <c r="E70" s="28">
        <v>98333</v>
      </c>
      <c r="F70" s="28">
        <v>125860</v>
      </c>
      <c r="G70" s="28">
        <v>149839</v>
      </c>
      <c r="H70" s="28">
        <v>184822</v>
      </c>
      <c r="I70" s="28">
        <v>198548</v>
      </c>
      <c r="J70" s="28">
        <v>214631</v>
      </c>
      <c r="K70" s="28">
        <v>239268</v>
      </c>
      <c r="L70" s="28">
        <v>256871</v>
      </c>
      <c r="M70" s="28">
        <v>283168</v>
      </c>
      <c r="N70" s="28">
        <v>322119</v>
      </c>
      <c r="O70" s="28">
        <v>333868</v>
      </c>
      <c r="P70" s="28">
        <v>355878</v>
      </c>
      <c r="Q70" s="28">
        <v>323505</v>
      </c>
      <c r="R70" s="28">
        <v>316738</v>
      </c>
      <c r="S70" s="28">
        <v>313558</v>
      </c>
      <c r="T70" s="28">
        <v>296044</v>
      </c>
      <c r="U70" s="28">
        <v>272319</v>
      </c>
      <c r="V70" s="28">
        <v>294388</v>
      </c>
      <c r="W70" s="28">
        <v>311901</v>
      </c>
      <c r="X70" s="28">
        <v>336005</v>
      </c>
      <c r="Y70" s="28">
        <v>347382</v>
      </c>
      <c r="Z70" s="28">
        <v>381970</v>
      </c>
      <c r="AA70" s="28">
        <v>396008</v>
      </c>
      <c r="AB70" s="28">
        <v>373478</v>
      </c>
      <c r="AC70" s="28">
        <v>408809</v>
      </c>
      <c r="AD70" s="28">
        <v>449921</v>
      </c>
      <c r="AE70" s="28">
        <v>456925</v>
      </c>
    </row>
    <row r="71" spans="2:31" ht="11.45" customHeight="1" x14ac:dyDescent="0.25">
      <c r="B71" s="22" t="s">
        <v>53</v>
      </c>
      <c r="C71" s="29">
        <v>519482</v>
      </c>
      <c r="D71" s="29">
        <v>510490</v>
      </c>
      <c r="E71" s="29">
        <v>510481</v>
      </c>
      <c r="F71" s="29">
        <v>511221</v>
      </c>
      <c r="G71" s="29">
        <v>539536</v>
      </c>
      <c r="H71" s="29">
        <v>524386</v>
      </c>
      <c r="I71" s="29">
        <v>536010</v>
      </c>
      <c r="J71" s="29">
        <v>537413</v>
      </c>
      <c r="K71" s="29">
        <v>534270</v>
      </c>
      <c r="L71" s="29">
        <v>550486</v>
      </c>
      <c r="M71" s="29">
        <v>571080</v>
      </c>
      <c r="N71" s="29">
        <v>569243</v>
      </c>
      <c r="O71" s="29">
        <v>582329</v>
      </c>
      <c r="P71" s="29">
        <v>587500</v>
      </c>
      <c r="Q71" s="29">
        <v>539251</v>
      </c>
      <c r="R71" s="29">
        <v>537847</v>
      </c>
      <c r="S71" s="29">
        <v>555150</v>
      </c>
      <c r="T71" s="29">
        <v>563119</v>
      </c>
      <c r="U71" s="29">
        <v>564826</v>
      </c>
      <c r="V71" s="29">
        <v>544704</v>
      </c>
      <c r="W71" s="29">
        <v>535366</v>
      </c>
      <c r="X71" s="29">
        <v>552211</v>
      </c>
      <c r="Y71" s="29">
        <v>564970</v>
      </c>
      <c r="Z71" s="29">
        <v>569874</v>
      </c>
      <c r="AA71" s="29">
        <v>578921</v>
      </c>
      <c r="AB71" s="29">
        <v>557248</v>
      </c>
      <c r="AC71" s="29">
        <v>612121</v>
      </c>
      <c r="AD71" s="29">
        <v>638662</v>
      </c>
      <c r="AE71" s="29">
        <v>633481</v>
      </c>
    </row>
    <row r="72" spans="2:31" ht="11.45" customHeight="1" x14ac:dyDescent="0.25">
      <c r="B72" s="22" t="s">
        <v>54</v>
      </c>
      <c r="C72" s="28">
        <v>4403</v>
      </c>
      <c r="D72" s="28">
        <v>4394</v>
      </c>
      <c r="E72" s="28">
        <v>4410</v>
      </c>
      <c r="F72" s="28">
        <v>4386</v>
      </c>
      <c r="G72" s="28">
        <v>4366</v>
      </c>
      <c r="H72" s="28">
        <v>4381</v>
      </c>
      <c r="I72" s="28">
        <v>4318</v>
      </c>
      <c r="J72" s="28">
        <v>4310</v>
      </c>
      <c r="K72" s="28">
        <v>4706</v>
      </c>
      <c r="L72" s="28">
        <v>4946</v>
      </c>
      <c r="M72" s="28">
        <v>5159</v>
      </c>
      <c r="N72" s="28">
        <v>5695</v>
      </c>
      <c r="O72" s="28">
        <v>6167</v>
      </c>
      <c r="P72" s="28">
        <v>6938</v>
      </c>
      <c r="Q72" s="28">
        <v>8542</v>
      </c>
      <c r="R72" s="28">
        <v>7942</v>
      </c>
      <c r="S72" s="28">
        <v>6091</v>
      </c>
      <c r="T72" s="28">
        <v>4193</v>
      </c>
      <c r="U72" s="28">
        <v>8791</v>
      </c>
      <c r="V72" s="28">
        <v>9857</v>
      </c>
      <c r="W72" s="28">
        <v>9413</v>
      </c>
      <c r="X72" s="28">
        <v>12734</v>
      </c>
      <c r="Y72" s="28">
        <v>13922</v>
      </c>
      <c r="Z72" s="28">
        <v>12995</v>
      </c>
      <c r="AA72" s="28">
        <v>20596</v>
      </c>
      <c r="AB72" s="28">
        <v>20979</v>
      </c>
      <c r="AC72" s="28">
        <v>16027</v>
      </c>
      <c r="AD72" s="28">
        <v>19847</v>
      </c>
      <c r="AE72" s="28">
        <v>22007</v>
      </c>
    </row>
    <row r="73" spans="2:31" ht="11.45" customHeight="1" x14ac:dyDescent="0.25">
      <c r="B73" s="22" t="s">
        <v>55</v>
      </c>
      <c r="C73" s="29">
        <v>277345</v>
      </c>
      <c r="D73" s="29">
        <v>288317</v>
      </c>
      <c r="E73" s="29">
        <v>275862</v>
      </c>
      <c r="F73" s="29">
        <v>281296</v>
      </c>
      <c r="G73" s="29">
        <v>304261</v>
      </c>
      <c r="H73" s="29">
        <v>315662</v>
      </c>
      <c r="I73" s="29">
        <v>330881</v>
      </c>
      <c r="J73" s="29">
        <v>347896</v>
      </c>
      <c r="K73" s="29">
        <v>365651</v>
      </c>
      <c r="L73" s="29">
        <v>372742</v>
      </c>
      <c r="M73" s="29">
        <v>357763</v>
      </c>
      <c r="N73" s="29">
        <v>380866</v>
      </c>
      <c r="O73" s="29">
        <v>408505</v>
      </c>
      <c r="P73" s="29">
        <v>395644</v>
      </c>
      <c r="Q73" s="29">
        <v>382021</v>
      </c>
      <c r="R73" s="29">
        <v>394042</v>
      </c>
      <c r="S73" s="29">
        <v>397990</v>
      </c>
      <c r="T73" s="29">
        <v>386092</v>
      </c>
      <c r="U73" s="29">
        <v>377202</v>
      </c>
      <c r="V73" s="29">
        <v>367326</v>
      </c>
      <c r="W73" s="29">
        <v>368914</v>
      </c>
      <c r="X73" s="29">
        <v>383017</v>
      </c>
      <c r="Y73" s="29">
        <v>378874</v>
      </c>
      <c r="Z73" s="29">
        <v>378830</v>
      </c>
      <c r="AA73" s="29">
        <v>394945</v>
      </c>
      <c r="AB73" s="29">
        <v>334255</v>
      </c>
      <c r="AC73" s="29">
        <v>347410</v>
      </c>
      <c r="AD73" s="29">
        <v>370045</v>
      </c>
      <c r="AE73" s="29">
        <v>393451</v>
      </c>
    </row>
    <row r="74" spans="2:31" ht="11.45" customHeight="1" x14ac:dyDescent="0.25">
      <c r="B74" s="22" t="s">
        <v>56</v>
      </c>
      <c r="C74" s="28">
        <v>1680</v>
      </c>
      <c r="D74" s="28">
        <v>1769</v>
      </c>
      <c r="E74" s="28">
        <v>1857</v>
      </c>
      <c r="F74" s="28">
        <v>1946</v>
      </c>
      <c r="G74" s="28">
        <v>1946</v>
      </c>
      <c r="H74" s="28">
        <v>2010</v>
      </c>
      <c r="I74" s="28">
        <v>2072</v>
      </c>
      <c r="J74" s="28">
        <v>2011</v>
      </c>
      <c r="K74" s="28">
        <v>2190</v>
      </c>
      <c r="L74" s="28">
        <v>2446</v>
      </c>
      <c r="M74" s="28">
        <v>2771</v>
      </c>
      <c r="N74" s="28">
        <v>2952</v>
      </c>
      <c r="O74" s="28">
        <v>3446</v>
      </c>
      <c r="P74" s="28">
        <v>3719</v>
      </c>
      <c r="Q74" s="28">
        <v>3576</v>
      </c>
      <c r="R74" s="28">
        <v>3402</v>
      </c>
      <c r="S74" s="28">
        <v>3478</v>
      </c>
      <c r="T74" s="28">
        <v>3455</v>
      </c>
      <c r="U74" s="28">
        <v>2757</v>
      </c>
      <c r="V74" s="28">
        <v>2942</v>
      </c>
      <c r="W74" s="28">
        <v>3477</v>
      </c>
      <c r="X74" s="28">
        <v>3869</v>
      </c>
      <c r="Y74" s="28">
        <v>4215</v>
      </c>
      <c r="Z74" s="28">
        <v>4715</v>
      </c>
      <c r="AA74" s="28">
        <v>5207</v>
      </c>
      <c r="AB74" s="28">
        <v>5041</v>
      </c>
      <c r="AC74" s="28">
        <v>5489</v>
      </c>
      <c r="AD74" s="28">
        <v>5756</v>
      </c>
      <c r="AE74" s="28">
        <v>5840</v>
      </c>
    </row>
    <row r="75" spans="2:31" ht="11.45" customHeight="1" x14ac:dyDescent="0.25">
      <c r="B75" s="22" t="s">
        <v>57</v>
      </c>
      <c r="C75" s="29">
        <v>40349</v>
      </c>
      <c r="D75" s="29">
        <v>40589</v>
      </c>
      <c r="E75" s="29">
        <v>42385</v>
      </c>
      <c r="F75" s="29">
        <v>41842</v>
      </c>
      <c r="G75" s="29">
        <v>41270</v>
      </c>
      <c r="H75" s="29">
        <v>40944</v>
      </c>
      <c r="I75" s="29">
        <v>33335</v>
      </c>
      <c r="J75" s="29">
        <v>35625</v>
      </c>
      <c r="K75" s="29">
        <v>37496</v>
      </c>
      <c r="L75" s="29">
        <v>39072</v>
      </c>
      <c r="M75" s="29">
        <v>42398</v>
      </c>
      <c r="N75" s="29">
        <v>45093</v>
      </c>
      <c r="O75" s="29">
        <v>49569</v>
      </c>
      <c r="P75" s="29">
        <v>44130</v>
      </c>
      <c r="Q75" s="29">
        <v>42187</v>
      </c>
      <c r="R75" s="29">
        <v>37887</v>
      </c>
      <c r="S75" s="29">
        <v>37834</v>
      </c>
      <c r="T75" s="29">
        <v>38300</v>
      </c>
      <c r="U75" s="29">
        <v>39605</v>
      </c>
      <c r="V75" s="29">
        <v>39922</v>
      </c>
      <c r="W75" s="29">
        <v>40238</v>
      </c>
      <c r="X75" s="29">
        <v>40641</v>
      </c>
      <c r="Y75" s="29">
        <v>39041</v>
      </c>
      <c r="Z75" s="29">
        <v>41165</v>
      </c>
      <c r="AA75" s="29">
        <v>44475</v>
      </c>
      <c r="AB75" s="29">
        <v>40394</v>
      </c>
      <c r="AC75" s="29">
        <v>39627</v>
      </c>
      <c r="AD75" s="29">
        <v>38901</v>
      </c>
      <c r="AE75" s="29">
        <v>39785</v>
      </c>
    </row>
    <row r="76" spans="2:31" ht="11.45" customHeight="1" x14ac:dyDescent="0.25">
      <c r="B76" s="22" t="s">
        <v>58</v>
      </c>
      <c r="C76" s="28">
        <v>9560</v>
      </c>
      <c r="D76" s="28">
        <v>10127</v>
      </c>
      <c r="E76" s="28">
        <v>10579</v>
      </c>
      <c r="F76" s="28">
        <v>11142</v>
      </c>
      <c r="G76" s="28">
        <v>11650</v>
      </c>
      <c r="H76" s="28">
        <v>12247</v>
      </c>
      <c r="I76" s="28">
        <v>11791</v>
      </c>
      <c r="J76" s="28">
        <v>12804</v>
      </c>
      <c r="K76" s="28">
        <v>13945</v>
      </c>
      <c r="L76" s="28">
        <v>17482</v>
      </c>
      <c r="M76" s="28">
        <v>19886</v>
      </c>
      <c r="N76" s="28">
        <v>19783</v>
      </c>
      <c r="O76" s="28">
        <v>19877</v>
      </c>
      <c r="P76" s="28">
        <v>22141</v>
      </c>
      <c r="Q76" s="28">
        <v>21890</v>
      </c>
      <c r="R76" s="28">
        <v>24140</v>
      </c>
      <c r="S76" s="28">
        <v>22670</v>
      </c>
      <c r="T76" s="28">
        <v>25343</v>
      </c>
      <c r="U76" s="28">
        <v>28833</v>
      </c>
      <c r="V76" s="28">
        <v>28178</v>
      </c>
      <c r="W76" s="28">
        <v>26664</v>
      </c>
      <c r="X76" s="28">
        <v>27501</v>
      </c>
      <c r="Y76" s="28">
        <v>26388</v>
      </c>
      <c r="Z76" s="28">
        <v>28631</v>
      </c>
      <c r="AA76" s="28">
        <v>24769</v>
      </c>
      <c r="AB76" s="28">
        <v>21513</v>
      </c>
      <c r="AC76" s="28">
        <v>23176</v>
      </c>
      <c r="AD76" s="28">
        <v>27193</v>
      </c>
      <c r="AE76" s="28">
        <v>24258</v>
      </c>
    </row>
    <row r="77" spans="2:31" ht="11.45" customHeight="1" x14ac:dyDescent="0.25">
      <c r="B77" s="22" t="s">
        <v>59</v>
      </c>
      <c r="C77" s="29">
        <v>1015</v>
      </c>
      <c r="D77" s="29">
        <v>1543</v>
      </c>
      <c r="E77" s="29">
        <v>1723</v>
      </c>
      <c r="F77" s="29">
        <v>1894</v>
      </c>
      <c r="G77" s="29">
        <v>1969</v>
      </c>
      <c r="H77" s="29">
        <v>2121</v>
      </c>
      <c r="I77" s="29">
        <v>2462</v>
      </c>
      <c r="J77" s="29">
        <v>2491</v>
      </c>
      <c r="K77" s="29">
        <v>2614</v>
      </c>
      <c r="L77" s="29">
        <v>2722</v>
      </c>
      <c r="M77" s="29">
        <v>3488</v>
      </c>
      <c r="N77" s="29">
        <v>3800</v>
      </c>
      <c r="O77" s="29">
        <v>4108</v>
      </c>
      <c r="P77" s="29">
        <v>4145</v>
      </c>
      <c r="Q77" s="29">
        <v>4325</v>
      </c>
      <c r="R77" s="29">
        <v>4250</v>
      </c>
      <c r="S77" s="29">
        <v>4480</v>
      </c>
      <c r="T77" s="29">
        <v>4650</v>
      </c>
      <c r="U77" s="29">
        <v>5162</v>
      </c>
      <c r="V77" s="29">
        <v>5296</v>
      </c>
      <c r="W77" s="29">
        <v>5670</v>
      </c>
      <c r="X77" s="29">
        <v>5934</v>
      </c>
      <c r="Y77" s="29">
        <v>6226</v>
      </c>
      <c r="Z77" s="29">
        <v>6880</v>
      </c>
      <c r="AA77" s="29">
        <v>7217</v>
      </c>
      <c r="AB77" s="29">
        <v>6965</v>
      </c>
      <c r="AC77" s="29">
        <v>7336</v>
      </c>
      <c r="AD77" s="29">
        <v>7809</v>
      </c>
      <c r="AE77" s="29">
        <v>7829</v>
      </c>
    </row>
    <row r="78" spans="2:31" ht="11.45" customHeight="1" x14ac:dyDescent="0.25">
      <c r="B78" s="22" t="s">
        <v>60</v>
      </c>
      <c r="C78" s="28">
        <v>106507</v>
      </c>
      <c r="D78" s="28">
        <v>112096</v>
      </c>
      <c r="E78" s="28">
        <v>112068</v>
      </c>
      <c r="F78" s="28">
        <v>108395</v>
      </c>
      <c r="G78" s="28">
        <v>111672</v>
      </c>
      <c r="H78" s="28">
        <v>110304</v>
      </c>
      <c r="I78" s="28">
        <v>107953</v>
      </c>
      <c r="J78" s="28">
        <v>113848</v>
      </c>
      <c r="K78" s="28">
        <v>114741</v>
      </c>
      <c r="L78" s="28">
        <v>112647</v>
      </c>
      <c r="M78" s="28">
        <v>111645</v>
      </c>
      <c r="N78" s="28">
        <v>112701</v>
      </c>
      <c r="O78" s="28">
        <v>110331</v>
      </c>
      <c r="P78" s="28">
        <v>117657</v>
      </c>
      <c r="Q78" s="28">
        <v>113161</v>
      </c>
      <c r="R78" s="28">
        <v>113767</v>
      </c>
      <c r="S78" s="28">
        <v>114407</v>
      </c>
      <c r="T78" s="28">
        <v>112024</v>
      </c>
      <c r="U78" s="28">
        <v>109884</v>
      </c>
      <c r="V78" s="28">
        <v>108898</v>
      </c>
      <c r="W78" s="28">
        <v>109899</v>
      </c>
      <c r="X78" s="28">
        <v>113924</v>
      </c>
      <c r="Y78" s="28">
        <v>119683</v>
      </c>
      <c r="Z78" s="28">
        <v>129071</v>
      </c>
      <c r="AA78" s="28">
        <v>130434</v>
      </c>
      <c r="AB78" s="28">
        <v>116195</v>
      </c>
      <c r="AC78" s="28">
        <v>122631</v>
      </c>
      <c r="AD78" s="28">
        <v>130407</v>
      </c>
      <c r="AE78" s="28">
        <v>131653</v>
      </c>
    </row>
    <row r="79" spans="2:31" ht="11.45" customHeight="1" x14ac:dyDescent="0.25">
      <c r="B79" s="22" t="s">
        <v>61</v>
      </c>
      <c r="C79" s="29">
        <v>3530</v>
      </c>
      <c r="D79" s="29">
        <v>3600</v>
      </c>
      <c r="E79" s="29">
        <v>3619</v>
      </c>
      <c r="F79" s="29">
        <v>3172</v>
      </c>
      <c r="G79" s="29">
        <v>2976</v>
      </c>
      <c r="H79" s="29">
        <v>3139</v>
      </c>
      <c r="I79" s="29">
        <v>3357</v>
      </c>
      <c r="J79" s="29">
        <v>3404</v>
      </c>
      <c r="K79" s="29">
        <v>3401</v>
      </c>
      <c r="L79" s="29">
        <v>3395</v>
      </c>
      <c r="M79" s="29">
        <v>3518</v>
      </c>
      <c r="N79" s="29">
        <v>3328</v>
      </c>
      <c r="O79" s="29">
        <v>3325</v>
      </c>
      <c r="P79" s="29">
        <v>2907</v>
      </c>
      <c r="Q79" s="29">
        <v>2665</v>
      </c>
      <c r="R79" s="29">
        <v>2881</v>
      </c>
      <c r="S79" s="29">
        <v>2701</v>
      </c>
      <c r="T79" s="29">
        <v>2531</v>
      </c>
      <c r="U79" s="29">
        <v>2742</v>
      </c>
      <c r="V79" s="29">
        <v>2633</v>
      </c>
      <c r="W79" s="29">
        <v>2733</v>
      </c>
      <c r="X79" s="29">
        <v>4412</v>
      </c>
      <c r="Y79" s="29">
        <v>4683</v>
      </c>
      <c r="Z79" s="29">
        <v>5952</v>
      </c>
      <c r="AA79" s="29">
        <v>6112</v>
      </c>
      <c r="AB79" s="29">
        <v>5326</v>
      </c>
      <c r="AC79" s="29">
        <v>6177</v>
      </c>
      <c r="AD79" s="29">
        <v>6764</v>
      </c>
      <c r="AE79" s="29">
        <v>6424</v>
      </c>
    </row>
    <row r="80" spans="2:31" ht="11.45" customHeight="1" x14ac:dyDescent="0.25">
      <c r="B80" s="22" t="s">
        <v>62</v>
      </c>
      <c r="C80" s="28">
        <v>94766</v>
      </c>
      <c r="D80" s="28">
        <v>100451</v>
      </c>
      <c r="E80" s="28">
        <v>99012</v>
      </c>
      <c r="F80" s="28">
        <v>103473</v>
      </c>
      <c r="G80" s="28">
        <v>104703</v>
      </c>
      <c r="H80" s="28">
        <v>102961</v>
      </c>
      <c r="I80" s="28">
        <v>105073</v>
      </c>
      <c r="J80" s="28">
        <v>108626</v>
      </c>
      <c r="K80" s="28">
        <v>108606</v>
      </c>
      <c r="L80" s="28">
        <v>111418</v>
      </c>
      <c r="M80" s="28">
        <v>111577</v>
      </c>
      <c r="N80" s="28">
        <v>112363</v>
      </c>
      <c r="O80" s="28">
        <v>116376</v>
      </c>
      <c r="P80" s="28">
        <v>120196</v>
      </c>
      <c r="Q80" s="28">
        <v>120515</v>
      </c>
      <c r="R80" s="28">
        <v>115590</v>
      </c>
      <c r="S80" s="28">
        <v>114898</v>
      </c>
      <c r="T80" s="28">
        <v>111185</v>
      </c>
      <c r="U80" s="28">
        <v>110194</v>
      </c>
      <c r="V80" s="28">
        <v>108805</v>
      </c>
      <c r="W80" s="28">
        <v>107768</v>
      </c>
      <c r="X80" s="28">
        <v>109034</v>
      </c>
      <c r="Y80" s="28">
        <v>111350</v>
      </c>
      <c r="Z80" s="28">
        <v>111533</v>
      </c>
      <c r="AA80" s="28">
        <v>112188</v>
      </c>
      <c r="AB80" s="28">
        <v>111895</v>
      </c>
      <c r="AC80" s="28">
        <v>115667</v>
      </c>
      <c r="AD80" s="28">
        <v>117509</v>
      </c>
      <c r="AE80" s="28">
        <v>119595</v>
      </c>
    </row>
    <row r="81" spans="2:31" ht="11.45" customHeight="1" x14ac:dyDescent="0.25">
      <c r="B81" s="22" t="s">
        <v>63</v>
      </c>
      <c r="C81" s="29">
        <v>84930</v>
      </c>
      <c r="D81" s="29">
        <v>89942</v>
      </c>
      <c r="E81" s="29">
        <v>86816</v>
      </c>
      <c r="F81" s="29">
        <v>88693</v>
      </c>
      <c r="G81" s="29">
        <v>97436</v>
      </c>
      <c r="H81" s="29">
        <v>94808</v>
      </c>
      <c r="I81" s="29">
        <v>89519</v>
      </c>
      <c r="J81" s="29">
        <v>90499</v>
      </c>
      <c r="K81" s="29">
        <v>98758</v>
      </c>
      <c r="L81" s="29">
        <v>97568</v>
      </c>
      <c r="M81" s="29">
        <v>112023</v>
      </c>
      <c r="N81" s="29">
        <v>105630</v>
      </c>
      <c r="O81" s="29">
        <v>112302</v>
      </c>
      <c r="P81" s="29">
        <v>118234</v>
      </c>
      <c r="Q81" s="29">
        <v>113348</v>
      </c>
      <c r="R81" s="29">
        <v>114799</v>
      </c>
      <c r="S81" s="29">
        <v>113207</v>
      </c>
      <c r="T81" s="29">
        <v>118908</v>
      </c>
      <c r="U81" s="29">
        <v>116319</v>
      </c>
      <c r="V81" s="29">
        <v>113452</v>
      </c>
      <c r="W81" s="29">
        <v>113070</v>
      </c>
      <c r="X81" s="29">
        <v>111291</v>
      </c>
      <c r="Y81" s="29">
        <v>110888</v>
      </c>
      <c r="Z81" s="29">
        <v>119891</v>
      </c>
      <c r="AA81" s="29">
        <v>120782</v>
      </c>
      <c r="AB81" s="29">
        <v>113191</v>
      </c>
      <c r="AC81" s="29">
        <v>118562</v>
      </c>
      <c r="AD81" s="29">
        <v>121221</v>
      </c>
      <c r="AE81" s="29">
        <v>118751</v>
      </c>
    </row>
    <row r="82" spans="2:31" ht="11.45" customHeight="1" x14ac:dyDescent="0.25">
      <c r="B82" s="22" t="s">
        <v>64</v>
      </c>
      <c r="C82" s="28">
        <v>312339</v>
      </c>
      <c r="D82" s="28">
        <v>310948</v>
      </c>
      <c r="E82" s="28">
        <v>310685</v>
      </c>
      <c r="F82" s="28">
        <v>311053</v>
      </c>
      <c r="G82" s="28">
        <v>302016</v>
      </c>
      <c r="H82" s="28">
        <v>308174</v>
      </c>
      <c r="I82" s="28">
        <v>275184</v>
      </c>
      <c r="J82" s="28">
        <v>280983</v>
      </c>
      <c r="K82" s="28">
        <v>276878</v>
      </c>
      <c r="L82" s="28">
        <v>294060</v>
      </c>
      <c r="M82" s="28">
        <v>268217</v>
      </c>
      <c r="N82" s="28">
        <v>246027</v>
      </c>
      <c r="O82" s="28">
        <v>257093</v>
      </c>
      <c r="P82" s="28">
        <v>284213</v>
      </c>
      <c r="Q82" s="28">
        <v>311727</v>
      </c>
      <c r="R82" s="28">
        <v>330167</v>
      </c>
      <c r="S82" s="28">
        <v>326027</v>
      </c>
      <c r="T82" s="28">
        <v>285998</v>
      </c>
      <c r="U82" s="28">
        <v>271854</v>
      </c>
      <c r="V82" s="28">
        <v>306791</v>
      </c>
      <c r="W82" s="28">
        <v>337207</v>
      </c>
      <c r="X82" s="28">
        <v>318840</v>
      </c>
      <c r="Y82" s="28">
        <v>282832</v>
      </c>
      <c r="Z82" s="28">
        <v>287112</v>
      </c>
      <c r="AA82" s="28">
        <v>316198</v>
      </c>
      <c r="AB82" s="28">
        <v>278187</v>
      </c>
      <c r="AC82" s="28">
        <v>313191</v>
      </c>
      <c r="AD82" s="28">
        <v>328393</v>
      </c>
      <c r="AE82" s="28">
        <v>308637</v>
      </c>
    </row>
    <row r="83" spans="2:31" ht="11.45" customHeight="1" x14ac:dyDescent="0.25">
      <c r="B83" s="22" t="s">
        <v>65</v>
      </c>
      <c r="C83" s="29">
        <v>56265</v>
      </c>
      <c r="D83" s="29">
        <v>57838</v>
      </c>
      <c r="E83" s="29">
        <v>62287</v>
      </c>
      <c r="F83" s="29">
        <v>67362</v>
      </c>
      <c r="G83" s="29">
        <v>71287</v>
      </c>
      <c r="H83" s="29">
        <v>79502</v>
      </c>
      <c r="I83" s="29">
        <v>74854</v>
      </c>
      <c r="J83" s="29">
        <v>72735</v>
      </c>
      <c r="K83" s="29">
        <v>72807</v>
      </c>
      <c r="L83" s="29">
        <v>69457</v>
      </c>
      <c r="M83" s="29">
        <v>71502</v>
      </c>
      <c r="N83" s="29">
        <v>71868</v>
      </c>
      <c r="O83" s="29">
        <v>80005</v>
      </c>
      <c r="P83" s="29">
        <v>80127</v>
      </c>
      <c r="Q83" s="29">
        <v>78613</v>
      </c>
      <c r="R83" s="29">
        <v>79213</v>
      </c>
      <c r="S83" s="29">
        <v>75171</v>
      </c>
      <c r="T83" s="29">
        <v>69435</v>
      </c>
      <c r="U83" s="29">
        <v>69444</v>
      </c>
      <c r="V83" s="29">
        <v>72854</v>
      </c>
      <c r="W83" s="29">
        <v>78815</v>
      </c>
      <c r="X83" s="29">
        <v>89148</v>
      </c>
      <c r="Y83" s="29">
        <v>101132</v>
      </c>
      <c r="Z83" s="29">
        <v>111920</v>
      </c>
      <c r="AA83" s="29">
        <v>117358</v>
      </c>
      <c r="AB83" s="29">
        <v>113072</v>
      </c>
      <c r="AC83" s="29">
        <v>120939</v>
      </c>
      <c r="AD83" s="29">
        <v>135737</v>
      </c>
      <c r="AE83" s="29">
        <v>135319</v>
      </c>
    </row>
    <row r="84" spans="2:31" ht="11.45" customHeight="1" x14ac:dyDescent="0.25">
      <c r="B84" s="22" t="s">
        <v>66</v>
      </c>
      <c r="C84" s="28">
        <v>73967</v>
      </c>
      <c r="D84" s="28">
        <v>75191</v>
      </c>
      <c r="E84" s="28">
        <v>76642</v>
      </c>
      <c r="F84" s="28">
        <v>77152</v>
      </c>
      <c r="G84" s="28">
        <v>77550</v>
      </c>
      <c r="H84" s="28">
        <v>82677</v>
      </c>
      <c r="I84" s="28">
        <v>84628</v>
      </c>
      <c r="J84" s="28">
        <v>91171</v>
      </c>
      <c r="K84" s="28">
        <v>99916</v>
      </c>
      <c r="L84" s="28">
        <v>61319</v>
      </c>
      <c r="M84" s="28">
        <v>51706</v>
      </c>
      <c r="N84" s="28">
        <v>57547</v>
      </c>
      <c r="O84" s="28">
        <v>63413</v>
      </c>
      <c r="P84" s="28">
        <v>60557</v>
      </c>
      <c r="Q84" s="28">
        <v>55096</v>
      </c>
      <c r="R84" s="28">
        <v>52835</v>
      </c>
      <c r="S84" s="28">
        <v>51862</v>
      </c>
      <c r="T84" s="28">
        <v>47762</v>
      </c>
      <c r="U84" s="28">
        <v>49231</v>
      </c>
      <c r="V84" s="28">
        <v>58537</v>
      </c>
      <c r="W84" s="28">
        <v>62393</v>
      </c>
      <c r="X84" s="28">
        <v>55324</v>
      </c>
      <c r="Y84" s="28">
        <v>46643</v>
      </c>
      <c r="Z84" s="28">
        <v>51744</v>
      </c>
      <c r="AA84" s="28">
        <v>61897</v>
      </c>
      <c r="AB84" s="28">
        <v>59591</v>
      </c>
      <c r="AC84" s="28">
        <v>54326</v>
      </c>
      <c r="AD84" s="28">
        <v>69083</v>
      </c>
      <c r="AE84" s="28">
        <v>70937</v>
      </c>
    </row>
    <row r="85" spans="2:31" ht="11.45" customHeight="1" x14ac:dyDescent="0.25">
      <c r="B85" s="22" t="s">
        <v>67</v>
      </c>
      <c r="C85" s="29">
        <v>2412</v>
      </c>
      <c r="D85" s="29">
        <v>2536</v>
      </c>
      <c r="E85" s="29">
        <v>3105</v>
      </c>
      <c r="F85" s="29">
        <v>3555</v>
      </c>
      <c r="G85" s="29">
        <v>4047</v>
      </c>
      <c r="H85" s="29">
        <v>4274</v>
      </c>
      <c r="I85" s="29">
        <v>4897</v>
      </c>
      <c r="J85" s="29">
        <v>5537</v>
      </c>
      <c r="K85" s="29">
        <v>6314</v>
      </c>
      <c r="L85" s="29">
        <v>6485</v>
      </c>
      <c r="M85" s="29">
        <v>6513</v>
      </c>
      <c r="N85" s="29">
        <v>7075</v>
      </c>
      <c r="O85" s="29">
        <v>7788</v>
      </c>
      <c r="P85" s="29">
        <v>8715</v>
      </c>
      <c r="Q85" s="29">
        <v>9135</v>
      </c>
      <c r="R85" s="29">
        <v>9156</v>
      </c>
      <c r="S85" s="29">
        <v>8813</v>
      </c>
      <c r="T85" s="29">
        <v>8652</v>
      </c>
      <c r="U85" s="29">
        <v>8763</v>
      </c>
      <c r="V85" s="29">
        <v>8955</v>
      </c>
      <c r="W85" s="29">
        <v>9127</v>
      </c>
      <c r="X85" s="29">
        <v>9138</v>
      </c>
      <c r="Y85" s="29">
        <v>9742</v>
      </c>
      <c r="Z85" s="29">
        <v>10182</v>
      </c>
      <c r="AA85" s="29">
        <v>10669</v>
      </c>
      <c r="AB85" s="29">
        <v>10823</v>
      </c>
      <c r="AC85" s="29">
        <v>11504</v>
      </c>
      <c r="AD85" s="29">
        <v>12262</v>
      </c>
      <c r="AE85" s="29">
        <v>12660</v>
      </c>
    </row>
    <row r="86" spans="2:31" ht="11.45" customHeight="1" x14ac:dyDescent="0.25">
      <c r="B86" s="22" t="s">
        <v>68</v>
      </c>
      <c r="C86" s="28">
        <v>35969</v>
      </c>
      <c r="D86" s="28">
        <v>34964</v>
      </c>
      <c r="E86" s="28">
        <v>33339</v>
      </c>
      <c r="F86" s="28">
        <v>31293</v>
      </c>
      <c r="G86" s="28">
        <v>31072</v>
      </c>
      <c r="H86" s="28">
        <v>34652</v>
      </c>
      <c r="I86" s="28">
        <v>34396</v>
      </c>
      <c r="J86" s="28">
        <v>29438</v>
      </c>
      <c r="K86" s="28">
        <v>31803</v>
      </c>
      <c r="L86" s="28">
        <v>30216</v>
      </c>
      <c r="M86" s="28">
        <v>36063</v>
      </c>
      <c r="N86" s="28">
        <v>36235</v>
      </c>
      <c r="O86" s="28">
        <v>41010</v>
      </c>
      <c r="P86" s="28">
        <v>35784</v>
      </c>
      <c r="Q86" s="28">
        <v>34566</v>
      </c>
      <c r="R86" s="28">
        <v>39845</v>
      </c>
      <c r="S86" s="28">
        <v>42679</v>
      </c>
      <c r="T86" s="28">
        <v>43568</v>
      </c>
      <c r="U86" s="28">
        <v>39827</v>
      </c>
      <c r="V86" s="28">
        <v>38525</v>
      </c>
      <c r="W86" s="28">
        <v>38396</v>
      </c>
      <c r="X86" s="28">
        <v>42400</v>
      </c>
      <c r="Y86" s="28">
        <v>45631</v>
      </c>
      <c r="Z86" s="28">
        <v>47919</v>
      </c>
      <c r="AA86" s="28">
        <v>47249</v>
      </c>
      <c r="AB86" s="28">
        <v>45320</v>
      </c>
      <c r="AC86" s="28">
        <v>43362</v>
      </c>
      <c r="AD86" s="28">
        <v>44011</v>
      </c>
      <c r="AE86" s="28">
        <v>45461</v>
      </c>
    </row>
    <row r="87" spans="2:31" ht="11.45" customHeight="1" x14ac:dyDescent="0.25">
      <c r="B87" s="22" t="s">
        <v>69</v>
      </c>
      <c r="C87" s="29">
        <v>29400</v>
      </c>
      <c r="D87" s="29">
        <v>28200</v>
      </c>
      <c r="E87" s="29">
        <v>29600</v>
      </c>
      <c r="F87" s="29">
        <v>30000</v>
      </c>
      <c r="G87" s="29">
        <v>31400</v>
      </c>
      <c r="H87" s="29">
        <v>32300</v>
      </c>
      <c r="I87" s="29">
        <v>33200</v>
      </c>
      <c r="J87" s="29">
        <v>35100</v>
      </c>
      <c r="K87" s="29">
        <v>35500</v>
      </c>
      <c r="L87" s="29">
        <v>35700</v>
      </c>
      <c r="M87" s="29">
        <v>37300</v>
      </c>
      <c r="N87" s="29">
        <v>38000</v>
      </c>
      <c r="O87" s="29">
        <v>39200</v>
      </c>
      <c r="P87" s="29">
        <v>39600</v>
      </c>
      <c r="Q87" s="29">
        <v>41500</v>
      </c>
      <c r="R87" s="29">
        <v>41700</v>
      </c>
      <c r="S87" s="29">
        <v>39400</v>
      </c>
      <c r="T87" s="29">
        <v>39200</v>
      </c>
      <c r="U87" s="29">
        <v>38800</v>
      </c>
      <c r="V87" s="29">
        <v>38600</v>
      </c>
      <c r="W87" s="29">
        <v>41000</v>
      </c>
      <c r="X87" s="29">
        <v>41200</v>
      </c>
      <c r="Y87" s="29">
        <v>41100</v>
      </c>
      <c r="Z87" s="29">
        <v>42300</v>
      </c>
      <c r="AA87" s="29">
        <v>42000</v>
      </c>
      <c r="AB87" s="29">
        <v>43400</v>
      </c>
      <c r="AC87" s="29">
        <v>44000</v>
      </c>
      <c r="AD87" s="29">
        <v>44600</v>
      </c>
      <c r="AE87" s="29">
        <v>44800</v>
      </c>
    </row>
    <row r="88" spans="2:31" ht="11.45" customHeight="1" x14ac:dyDescent="0.25">
      <c r="B88" s="22" t="s">
        <v>70</v>
      </c>
      <c r="C88" s="28">
        <v>103380</v>
      </c>
      <c r="D88" s="28">
        <v>100700</v>
      </c>
      <c r="E88" s="28">
        <v>95520</v>
      </c>
      <c r="F88" s="28">
        <v>86500</v>
      </c>
      <c r="G88" s="28">
        <v>88760</v>
      </c>
      <c r="H88" s="28">
        <v>88460</v>
      </c>
      <c r="I88" s="28">
        <v>86550</v>
      </c>
      <c r="J88" s="28">
        <v>88910</v>
      </c>
      <c r="K88" s="28">
        <v>89350</v>
      </c>
      <c r="L88" s="28">
        <v>96090</v>
      </c>
      <c r="M88" s="28">
        <v>95360</v>
      </c>
      <c r="N88" s="28">
        <v>99910</v>
      </c>
      <c r="O88" s="28">
        <v>108290</v>
      </c>
      <c r="P88" s="28">
        <v>110850</v>
      </c>
      <c r="Q88" s="28">
        <v>111020</v>
      </c>
      <c r="R88" s="28">
        <v>113650</v>
      </c>
      <c r="S88" s="28">
        <v>116870</v>
      </c>
      <c r="T88" s="28">
        <v>118210</v>
      </c>
      <c r="U88" s="28">
        <v>121510</v>
      </c>
      <c r="V88" s="28">
        <v>122380</v>
      </c>
      <c r="W88" s="28">
        <v>127440</v>
      </c>
      <c r="X88" s="28">
        <v>129340</v>
      </c>
      <c r="Y88" s="28">
        <v>133410</v>
      </c>
      <c r="Z88" s="28">
        <v>139120</v>
      </c>
      <c r="AA88" s="28">
        <v>141990</v>
      </c>
      <c r="AB88" s="28">
        <v>136910</v>
      </c>
      <c r="AC88" s="28">
        <v>143270</v>
      </c>
      <c r="AD88" s="28">
        <v>144840</v>
      </c>
      <c r="AE88" s="28">
        <v>145260</v>
      </c>
    </row>
    <row r="89" spans="2:31" ht="11.45" customHeight="1" x14ac:dyDescent="0.25">
      <c r="B89" s="22" t="s">
        <v>71</v>
      </c>
      <c r="C89" s="29">
        <v>866</v>
      </c>
      <c r="D89" s="29">
        <v>962</v>
      </c>
      <c r="E89" s="29">
        <v>963</v>
      </c>
      <c r="F89" s="29">
        <v>871</v>
      </c>
      <c r="G89" s="29">
        <v>815</v>
      </c>
      <c r="H89" s="29">
        <v>878</v>
      </c>
      <c r="I89" s="29">
        <v>1029</v>
      </c>
      <c r="J89" s="29">
        <v>1185</v>
      </c>
      <c r="K89" s="29">
        <v>1315</v>
      </c>
      <c r="L89" s="29">
        <v>1472</v>
      </c>
      <c r="M89" s="29">
        <v>1657</v>
      </c>
      <c r="N89" s="29">
        <v>1841</v>
      </c>
      <c r="O89" s="29">
        <v>1961</v>
      </c>
      <c r="P89" s="29">
        <v>1990</v>
      </c>
      <c r="Q89" s="29">
        <v>1351</v>
      </c>
      <c r="R89" s="29">
        <v>1400</v>
      </c>
      <c r="S89" s="29">
        <v>1447</v>
      </c>
      <c r="T89" s="29">
        <v>1545</v>
      </c>
      <c r="U89" s="29">
        <v>1666</v>
      </c>
      <c r="V89" s="29">
        <v>1764</v>
      </c>
      <c r="W89" s="29">
        <v>1830</v>
      </c>
      <c r="X89" s="29">
        <v>1933</v>
      </c>
      <c r="Y89" s="29">
        <v>2065</v>
      </c>
      <c r="Z89" s="29">
        <v>2269</v>
      </c>
      <c r="AA89" s="29">
        <v>2335</v>
      </c>
      <c r="AB89" s="29">
        <v>2401</v>
      </c>
      <c r="AC89" s="29">
        <v>2347</v>
      </c>
      <c r="AD89" s="29">
        <v>2450</v>
      </c>
      <c r="AE89" s="29">
        <v>2567</v>
      </c>
    </row>
    <row r="90" spans="2:31" ht="11.45" customHeight="1" x14ac:dyDescent="0.25">
      <c r="B90" s="22" t="s">
        <v>72</v>
      </c>
      <c r="C90" s="28" t="s">
        <v>132</v>
      </c>
      <c r="D90" s="28" t="s">
        <v>132</v>
      </c>
      <c r="E90" s="28" t="s">
        <v>132</v>
      </c>
      <c r="F90" s="28" t="s">
        <v>132</v>
      </c>
      <c r="G90" s="28" t="s">
        <v>132</v>
      </c>
      <c r="H90" s="28" t="s">
        <v>132</v>
      </c>
      <c r="I90" s="28" t="s">
        <v>132</v>
      </c>
      <c r="J90" s="28" t="s">
        <v>132</v>
      </c>
      <c r="K90" s="28" t="s">
        <v>132</v>
      </c>
      <c r="L90" s="28" t="s">
        <v>132</v>
      </c>
      <c r="M90" s="28" t="s">
        <v>132</v>
      </c>
      <c r="N90" s="28" t="s">
        <v>132</v>
      </c>
      <c r="O90" s="28" t="s">
        <v>132</v>
      </c>
      <c r="P90" s="28" t="s">
        <v>132</v>
      </c>
      <c r="Q90" s="28" t="s">
        <v>132</v>
      </c>
      <c r="R90" s="28" t="s">
        <v>132</v>
      </c>
      <c r="S90" s="28" t="s">
        <v>132</v>
      </c>
      <c r="T90" s="28" t="s">
        <v>132</v>
      </c>
      <c r="U90" s="28" t="s">
        <v>132</v>
      </c>
      <c r="V90" s="28" t="s">
        <v>132</v>
      </c>
      <c r="W90" s="28" t="s">
        <v>132</v>
      </c>
      <c r="X90" s="28" t="s">
        <v>132</v>
      </c>
      <c r="Y90" s="28" t="s">
        <v>132</v>
      </c>
      <c r="Z90" s="28" t="s">
        <v>132</v>
      </c>
      <c r="AA90" s="28" t="s">
        <v>132</v>
      </c>
      <c r="AB90" s="28" t="s">
        <v>132</v>
      </c>
      <c r="AC90" s="28" t="s">
        <v>132</v>
      </c>
      <c r="AD90" s="28" t="s">
        <v>132</v>
      </c>
      <c r="AE90" s="28" t="s">
        <v>132</v>
      </c>
    </row>
    <row r="91" spans="2:31" ht="11.45" customHeight="1" x14ac:dyDescent="0.25">
      <c r="B91" s="22" t="s">
        <v>73</v>
      </c>
      <c r="C91" s="29">
        <v>13000</v>
      </c>
      <c r="D91" s="29">
        <v>14000</v>
      </c>
      <c r="E91" s="29">
        <v>17000</v>
      </c>
      <c r="F91" s="29">
        <v>18000</v>
      </c>
      <c r="G91" s="29">
        <v>22000</v>
      </c>
      <c r="H91" s="29">
        <v>24000</v>
      </c>
      <c r="I91" s="29">
        <v>24000</v>
      </c>
      <c r="J91" s="29">
        <v>26000</v>
      </c>
      <c r="K91" s="29">
        <v>25000</v>
      </c>
      <c r="L91" s="29">
        <v>27000</v>
      </c>
      <c r="M91" s="29">
        <v>28000</v>
      </c>
      <c r="N91" s="29">
        <v>30000</v>
      </c>
      <c r="O91" s="29">
        <v>35000</v>
      </c>
      <c r="P91" s="29">
        <v>39000</v>
      </c>
      <c r="Q91" s="29">
        <v>37000</v>
      </c>
      <c r="R91" s="29">
        <v>38000</v>
      </c>
      <c r="S91" s="29">
        <v>39000</v>
      </c>
      <c r="T91" s="29">
        <v>41000</v>
      </c>
      <c r="U91" s="29">
        <v>40000</v>
      </c>
      <c r="V91" s="29">
        <v>41000</v>
      </c>
      <c r="W91" s="29">
        <v>42000</v>
      </c>
      <c r="X91" s="29">
        <v>43000</v>
      </c>
      <c r="Y91" s="29">
        <v>43000</v>
      </c>
      <c r="Z91" s="29">
        <v>44000</v>
      </c>
      <c r="AA91" s="29">
        <v>44000</v>
      </c>
      <c r="AB91" s="29">
        <v>45000</v>
      </c>
      <c r="AC91" s="29">
        <v>45000</v>
      </c>
      <c r="AD91" s="29">
        <v>47000</v>
      </c>
      <c r="AE91" s="29">
        <v>47000</v>
      </c>
    </row>
    <row r="92" spans="2:31" ht="11.45" customHeight="1" x14ac:dyDescent="0.25">
      <c r="B92" s="22" t="s">
        <v>74</v>
      </c>
      <c r="C92" s="28">
        <v>37014</v>
      </c>
      <c r="D92" s="28">
        <v>37772</v>
      </c>
      <c r="E92" s="28">
        <v>37424</v>
      </c>
      <c r="F92" s="28">
        <v>39008</v>
      </c>
      <c r="G92" s="28">
        <v>40051</v>
      </c>
      <c r="H92" s="28">
        <v>38278</v>
      </c>
      <c r="I92" s="28">
        <v>40961</v>
      </c>
      <c r="J92" s="28">
        <v>43039</v>
      </c>
      <c r="K92" s="28">
        <v>43255</v>
      </c>
      <c r="L92" s="28">
        <v>44052</v>
      </c>
      <c r="M92" s="28">
        <v>42262</v>
      </c>
      <c r="N92" s="28">
        <v>41394</v>
      </c>
      <c r="O92" s="28">
        <v>42910</v>
      </c>
      <c r="P92" s="28">
        <v>44266</v>
      </c>
      <c r="Q92" s="28">
        <v>43838</v>
      </c>
      <c r="R92" s="28">
        <v>51707</v>
      </c>
      <c r="S92" s="28">
        <v>51161</v>
      </c>
      <c r="T92" s="28">
        <v>57381</v>
      </c>
      <c r="U92" s="28">
        <v>59264</v>
      </c>
      <c r="V92" s="28">
        <v>60313</v>
      </c>
      <c r="W92" s="28">
        <v>57555</v>
      </c>
      <c r="X92" s="28">
        <v>64777</v>
      </c>
      <c r="Y92" s="28">
        <v>65193</v>
      </c>
      <c r="Z92" s="28">
        <v>67245</v>
      </c>
      <c r="AA92" s="28">
        <v>66819</v>
      </c>
      <c r="AB92" s="28">
        <v>72414</v>
      </c>
      <c r="AC92" s="28">
        <v>74104</v>
      </c>
      <c r="AD92" s="28">
        <v>71603</v>
      </c>
      <c r="AE92" s="28">
        <v>71470</v>
      </c>
    </row>
    <row r="93" spans="2:31" ht="11.45" customHeight="1" x14ac:dyDescent="0.25">
      <c r="B93" s="22" t="s">
        <v>75</v>
      </c>
      <c r="C93" s="29">
        <v>389542</v>
      </c>
      <c r="D93" s="29">
        <v>381130</v>
      </c>
      <c r="E93" s="29">
        <v>384817</v>
      </c>
      <c r="F93" s="29">
        <v>394844</v>
      </c>
      <c r="G93" s="29">
        <v>424509</v>
      </c>
      <c r="H93" s="29">
        <v>432941</v>
      </c>
      <c r="I93" s="29">
        <v>457939</v>
      </c>
      <c r="J93" s="29">
        <v>464805</v>
      </c>
      <c r="K93" s="29">
        <v>486924</v>
      </c>
      <c r="L93" s="29">
        <v>509991</v>
      </c>
      <c r="M93" s="29">
        <v>570766</v>
      </c>
      <c r="N93" s="29">
        <v>643923</v>
      </c>
      <c r="O93" s="29">
        <v>675024</v>
      </c>
      <c r="P93" s="29">
        <v>681009</v>
      </c>
      <c r="Q93" s="29">
        <v>687972</v>
      </c>
      <c r="R93" s="29">
        <v>714997</v>
      </c>
      <c r="S93" s="29">
        <v>696205</v>
      </c>
      <c r="T93" s="29">
        <v>740310</v>
      </c>
      <c r="U93" s="29">
        <v>769305</v>
      </c>
      <c r="V93" s="29">
        <v>792773</v>
      </c>
      <c r="W93" s="29">
        <v>823794</v>
      </c>
      <c r="X93" s="29">
        <v>843561</v>
      </c>
      <c r="Y93" s="29">
        <v>845890</v>
      </c>
      <c r="Z93" s="29">
        <v>859016</v>
      </c>
      <c r="AA93" s="29">
        <v>878466</v>
      </c>
      <c r="AB93" s="29" t="s">
        <v>132</v>
      </c>
      <c r="AC93" s="29" t="s">
        <v>132</v>
      </c>
      <c r="AD93" s="29" t="s">
        <v>132</v>
      </c>
      <c r="AE93" s="29" t="s">
        <v>132</v>
      </c>
    </row>
    <row r="96" spans="2:31" ht="11.45" customHeight="1" x14ac:dyDescent="0.25">
      <c r="B96" s="5" t="s">
        <v>129</v>
      </c>
      <c r="C96" s="4" t="s">
        <v>97</v>
      </c>
      <c r="D96" s="4" t="s">
        <v>98</v>
      </c>
      <c r="E96" s="4" t="s">
        <v>99</v>
      </c>
      <c r="F96" s="4" t="s">
        <v>100</v>
      </c>
      <c r="G96" s="4" t="s">
        <v>101</v>
      </c>
      <c r="H96" s="4" t="s">
        <v>102</v>
      </c>
      <c r="I96" s="4" t="s">
        <v>103</v>
      </c>
      <c r="J96" s="4" t="s">
        <v>104</v>
      </c>
      <c r="K96" s="4" t="s">
        <v>105</v>
      </c>
      <c r="L96" s="4" t="s">
        <v>106</v>
      </c>
      <c r="M96" s="4" t="s">
        <v>107</v>
      </c>
      <c r="N96" s="4" t="s">
        <v>108</v>
      </c>
      <c r="O96" s="4" t="s">
        <v>109</v>
      </c>
      <c r="P96" s="4" t="s">
        <v>110</v>
      </c>
      <c r="Q96" s="4" t="s">
        <v>111</v>
      </c>
      <c r="R96" s="4" t="s">
        <v>112</v>
      </c>
      <c r="S96" s="4" t="s">
        <v>113</v>
      </c>
      <c r="T96" s="4" t="s">
        <v>114</v>
      </c>
      <c r="U96" s="4" t="s">
        <v>115</v>
      </c>
      <c r="V96" s="4" t="s">
        <v>116</v>
      </c>
      <c r="W96" s="4" t="s">
        <v>117</v>
      </c>
      <c r="X96" s="4" t="s">
        <v>118</v>
      </c>
      <c r="Y96" s="4" t="s">
        <v>119</v>
      </c>
      <c r="Z96" s="4" t="s">
        <v>120</v>
      </c>
      <c r="AA96" s="4" t="s">
        <v>121</v>
      </c>
      <c r="AB96" s="4" t="s">
        <v>122</v>
      </c>
      <c r="AC96" s="4" t="s">
        <v>123</v>
      </c>
      <c r="AD96" s="4" t="s">
        <v>124</v>
      </c>
      <c r="AE96" s="4" t="s">
        <v>125</v>
      </c>
    </row>
    <row r="97" spans="2:31" ht="11.45" customHeight="1" x14ac:dyDescent="0.25">
      <c r="B97" s="6" t="s">
        <v>130</v>
      </c>
      <c r="C97" s="8" t="s">
        <v>131</v>
      </c>
    </row>
    <row r="98" spans="2:31" ht="11.45" customHeight="1" x14ac:dyDescent="0.25">
      <c r="B98" s="7" t="s">
        <v>42</v>
      </c>
      <c r="C98" s="10">
        <f>C12/C60*1000</f>
        <v>354.79317405092519</v>
      </c>
      <c r="D98" s="10">
        <f t="shared" ref="D98:AE107" si="0">D12/D60*1000</f>
        <v>361.79185813563817</v>
      </c>
      <c r="E98" s="10">
        <f t="shared" si="0"/>
        <v>364.26732950828858</v>
      </c>
      <c r="F98" s="10">
        <f t="shared" si="0"/>
        <v>359.65667332937409</v>
      </c>
      <c r="G98" s="10">
        <f t="shared" si="0"/>
        <v>347.44946510813929</v>
      </c>
      <c r="H98" s="10">
        <f t="shared" si="0"/>
        <v>353.29294997350712</v>
      </c>
      <c r="I98" s="10">
        <f t="shared" si="0"/>
        <v>367.2632264655204</v>
      </c>
      <c r="J98" s="10">
        <f t="shared" si="0"/>
        <v>363.84804706259007</v>
      </c>
      <c r="K98" s="10">
        <f t="shared" si="0"/>
        <v>365.15252035081159</v>
      </c>
      <c r="L98" s="10">
        <f t="shared" si="0"/>
        <v>367.6485295303392</v>
      </c>
      <c r="M98" s="10">
        <f t="shared" si="0"/>
        <v>372.71566773430465</v>
      </c>
      <c r="N98" s="10">
        <f t="shared" si="0"/>
        <v>373.26990566061198</v>
      </c>
      <c r="O98" s="10">
        <f t="shared" si="0"/>
        <v>367.85233042450886</v>
      </c>
      <c r="P98" s="10">
        <f t="shared" si="0"/>
        <v>364.17762005998424</v>
      </c>
      <c r="Q98" s="10">
        <f t="shared" si="0"/>
        <v>380.30407639613338</v>
      </c>
      <c r="R98" s="10">
        <f t="shared" si="0"/>
        <v>376.52668451764237</v>
      </c>
      <c r="S98" s="10">
        <f t="shared" si="0"/>
        <v>387.38840470809629</v>
      </c>
      <c r="T98" s="10">
        <f t="shared" si="0"/>
        <v>397.91497195701498</v>
      </c>
      <c r="U98" s="10">
        <f t="shared" si="0"/>
        <v>411.34529652226837</v>
      </c>
      <c r="V98" s="10">
        <f t="shared" si="0"/>
        <v>410.08079961842913</v>
      </c>
      <c r="W98" s="10">
        <f t="shared" si="0"/>
        <v>408.94649900877869</v>
      </c>
      <c r="X98" s="10">
        <f t="shared" si="0"/>
        <v>403.35231986402545</v>
      </c>
      <c r="Y98" s="10">
        <f t="shared" si="0"/>
        <v>405.79847365411143</v>
      </c>
      <c r="Z98" s="10">
        <f t="shared" si="0"/>
        <v>398.50139653514293</v>
      </c>
      <c r="AA98" s="10">
        <f t="shared" si="0"/>
        <v>392.71593246814837</v>
      </c>
      <c r="AB98" s="10">
        <f t="shared" si="0"/>
        <v>416.68102602344294</v>
      </c>
      <c r="AC98" s="10">
        <f t="shared" si="0"/>
        <v>399.53741263301413</v>
      </c>
      <c r="AD98" s="10">
        <f t="shared" si="0"/>
        <v>389.10422944752844</v>
      </c>
      <c r="AE98" s="10">
        <f t="shared" si="0"/>
        <v>395.33280333891236</v>
      </c>
    </row>
    <row r="99" spans="2:31" ht="11.45" customHeight="1" x14ac:dyDescent="0.25">
      <c r="B99" s="22" t="s">
        <v>43</v>
      </c>
      <c r="C99" s="10">
        <f t="shared" ref="C99:R114" si="1">C13/C61*1000</f>
        <v>449.40128749486371</v>
      </c>
      <c r="D99" s="10">
        <f t="shared" si="1"/>
        <v>456.3666059156381</v>
      </c>
      <c r="E99" s="10">
        <f t="shared" si="1"/>
        <v>460.43045929006655</v>
      </c>
      <c r="F99" s="10">
        <f t="shared" si="1"/>
        <v>447.42263579965191</v>
      </c>
      <c r="G99" s="10">
        <f t="shared" si="1"/>
        <v>425.47071758560696</v>
      </c>
      <c r="H99" s="10">
        <f t="shared" si="1"/>
        <v>433.47586085141938</v>
      </c>
      <c r="I99" s="10">
        <f t="shared" si="1"/>
        <v>443.51809296623009</v>
      </c>
      <c r="J99" s="10">
        <f t="shared" si="1"/>
        <v>444.61657735533134</v>
      </c>
      <c r="K99" s="10">
        <f t="shared" si="1"/>
        <v>445.42678962638013</v>
      </c>
      <c r="L99" s="10">
        <f t="shared" si="1"/>
        <v>445.47352956285903</v>
      </c>
      <c r="M99" s="10">
        <f t="shared" si="1"/>
        <v>445.42684969767276</v>
      </c>
      <c r="N99" s="10">
        <f t="shared" si="1"/>
        <v>442.83879133490933</v>
      </c>
      <c r="O99" s="10">
        <f t="shared" si="1"/>
        <v>437.16764308246957</v>
      </c>
      <c r="P99" s="10">
        <f t="shared" si="1"/>
        <v>438.93194605810436</v>
      </c>
      <c r="Q99" s="10">
        <f t="shared" si="1"/>
        <v>467.62246454250226</v>
      </c>
      <c r="R99" s="10">
        <f t="shared" si="1"/>
        <v>467.31715315142674</v>
      </c>
      <c r="S99" s="10">
        <f t="shared" si="0"/>
        <v>476.92380048293813</v>
      </c>
      <c r="T99" s="10">
        <f t="shared" si="0"/>
        <v>481.84422133788672</v>
      </c>
      <c r="U99" s="10">
        <f t="shared" si="0"/>
        <v>498.51801571529654</v>
      </c>
      <c r="V99" s="10">
        <f t="shared" si="0"/>
        <v>502.81882211327854</v>
      </c>
      <c r="W99" s="10">
        <f t="shared" si="0"/>
        <v>506.18775069676281</v>
      </c>
      <c r="X99" s="10">
        <f t="shared" si="0"/>
        <v>492.14169758247334</v>
      </c>
      <c r="Y99" s="10">
        <f t="shared" si="0"/>
        <v>487.38193531621681</v>
      </c>
      <c r="Z99" s="10">
        <f t="shared" si="0"/>
        <v>477.9728960343312</v>
      </c>
      <c r="AA99" s="10">
        <f t="shared" si="0"/>
        <v>471.52005520012125</v>
      </c>
      <c r="AB99" s="10">
        <f t="shared" si="0"/>
        <v>497.5228034020123</v>
      </c>
      <c r="AC99" s="10">
        <f t="shared" si="0"/>
        <v>478.36157684623208</v>
      </c>
      <c r="AD99" s="10">
        <f t="shared" si="0"/>
        <v>466.61507086869727</v>
      </c>
      <c r="AE99" s="10">
        <f t="shared" si="0"/>
        <v>470.61727375172637</v>
      </c>
    </row>
    <row r="100" spans="2:31" ht="11.45" customHeight="1" x14ac:dyDescent="0.25">
      <c r="B100" s="22" t="s">
        <v>44</v>
      </c>
      <c r="C100" s="10">
        <f t="shared" si="1"/>
        <v>978.95716945996264</v>
      </c>
      <c r="D100" s="10">
        <f t="shared" si="0"/>
        <v>959.66514459665143</v>
      </c>
      <c r="E100" s="10">
        <f t="shared" si="0"/>
        <v>975.8797061877475</v>
      </c>
      <c r="F100" s="10">
        <f t="shared" si="0"/>
        <v>944.38423279637743</v>
      </c>
      <c r="G100" s="10">
        <f t="shared" si="0"/>
        <v>885.92123915223181</v>
      </c>
      <c r="H100" s="10">
        <f t="shared" si="0"/>
        <v>909.10022895806992</v>
      </c>
      <c r="I100" s="10">
        <f t="shared" si="0"/>
        <v>923.54657078895593</v>
      </c>
      <c r="J100" s="10">
        <f t="shared" si="0"/>
        <v>926.5332604835404</v>
      </c>
      <c r="K100" s="10">
        <f t="shared" si="0"/>
        <v>859.58194714707167</v>
      </c>
      <c r="L100" s="10">
        <f t="shared" si="0"/>
        <v>846.73063910930671</v>
      </c>
      <c r="M100" s="10">
        <f t="shared" si="0"/>
        <v>873.27479182437548</v>
      </c>
      <c r="N100" s="10">
        <f t="shared" si="0"/>
        <v>869.94327272727264</v>
      </c>
      <c r="O100" s="10">
        <f t="shared" si="0"/>
        <v>875.36951435256526</v>
      </c>
      <c r="P100" s="10">
        <f t="shared" si="0"/>
        <v>863.28192302348202</v>
      </c>
      <c r="Q100" s="10">
        <f t="shared" si="0"/>
        <v>895.64647931437037</v>
      </c>
      <c r="R100" s="10">
        <f t="shared" si="0"/>
        <v>960.01902346227018</v>
      </c>
      <c r="S100" s="10">
        <f t="shared" si="0"/>
        <v>996.44112107497267</v>
      </c>
      <c r="T100" s="10">
        <f t="shared" si="0"/>
        <v>994.793152639087</v>
      </c>
      <c r="U100" s="10">
        <f t="shared" si="0"/>
        <v>1007.7053298383573</v>
      </c>
      <c r="V100" s="10">
        <f t="shared" si="0"/>
        <v>1006.2924803107131</v>
      </c>
      <c r="W100" s="10">
        <f t="shared" si="0"/>
        <v>993.42775008571357</v>
      </c>
      <c r="X100" s="10">
        <f t="shared" si="0"/>
        <v>959.16041979010492</v>
      </c>
      <c r="Y100" s="10">
        <f t="shared" si="0"/>
        <v>940.81593792397587</v>
      </c>
      <c r="Z100" s="10">
        <f t="shared" si="0"/>
        <v>938.60727086533541</v>
      </c>
      <c r="AA100" s="10">
        <f t="shared" si="0"/>
        <v>926.69410948790812</v>
      </c>
      <c r="AB100" s="10">
        <f t="shared" si="0"/>
        <v>1044.4480855032646</v>
      </c>
      <c r="AC100" s="10">
        <f t="shared" si="0"/>
        <v>1004.9555006756441</v>
      </c>
      <c r="AD100" s="10">
        <f t="shared" si="0"/>
        <v>1042.1645820210565</v>
      </c>
      <c r="AE100" s="10">
        <f t="shared" si="0"/>
        <v>1071.3542613120117</v>
      </c>
    </row>
    <row r="101" spans="2:31" ht="11.45" customHeight="1" x14ac:dyDescent="0.25">
      <c r="B101" s="22" t="s">
        <v>45</v>
      </c>
      <c r="C101" s="10">
        <f t="shared" si="1"/>
        <v>232.24752374144796</v>
      </c>
      <c r="D101" s="10">
        <f t="shared" si="0"/>
        <v>266.61453496896536</v>
      </c>
      <c r="E101" s="10">
        <f t="shared" si="0"/>
        <v>149.22050216071329</v>
      </c>
      <c r="F101" s="10">
        <f t="shared" si="0"/>
        <v>179.78815659068383</v>
      </c>
      <c r="G101" s="10">
        <f t="shared" si="0"/>
        <v>153.60563799692292</v>
      </c>
      <c r="H101" s="10">
        <f t="shared" si="0"/>
        <v>146.94837958470794</v>
      </c>
      <c r="I101" s="10">
        <f t="shared" si="0"/>
        <v>127.48768909986246</v>
      </c>
      <c r="J101" s="10">
        <f t="shared" si="0"/>
        <v>141.70852185463451</v>
      </c>
      <c r="K101" s="10">
        <f t="shared" si="0"/>
        <v>129.28093112244898</v>
      </c>
      <c r="L101" s="10">
        <f t="shared" si="0"/>
        <v>112.6223703395126</v>
      </c>
      <c r="M101" s="10">
        <f t="shared" si="0"/>
        <v>123.03729651761796</v>
      </c>
      <c r="N101" s="10">
        <f t="shared" si="0"/>
        <v>126.58202868043678</v>
      </c>
      <c r="O101" s="10">
        <f t="shared" si="0"/>
        <v>120.63792120502896</v>
      </c>
      <c r="P101" s="10">
        <f t="shared" si="0"/>
        <v>98.584893479664302</v>
      </c>
      <c r="Q101" s="10">
        <f t="shared" si="0"/>
        <v>95.917202352882768</v>
      </c>
      <c r="R101" s="10">
        <f t="shared" si="0"/>
        <v>84.617822953868256</v>
      </c>
      <c r="S101" s="10">
        <f t="shared" si="0"/>
        <v>84.251852475581003</v>
      </c>
      <c r="T101" s="10">
        <f t="shared" si="0"/>
        <v>92.355144799120666</v>
      </c>
      <c r="U101" s="10">
        <f t="shared" si="0"/>
        <v>93.109193141587809</v>
      </c>
      <c r="V101" s="10">
        <f t="shared" si="0"/>
        <v>93.823213755623058</v>
      </c>
      <c r="W101" s="10">
        <f t="shared" si="0"/>
        <v>100.25281434840679</v>
      </c>
      <c r="X101" s="10">
        <f t="shared" si="0"/>
        <v>104.61578315239149</v>
      </c>
      <c r="Y101" s="10">
        <f t="shared" si="0"/>
        <v>109.7364298221362</v>
      </c>
      <c r="Z101" s="10">
        <f t="shared" si="0"/>
        <v>124.12203326041445</v>
      </c>
      <c r="AA101" s="10">
        <f t="shared" si="0"/>
        <v>133.0405098947268</v>
      </c>
      <c r="AB101" s="10">
        <f t="shared" si="0"/>
        <v>128.74416997754363</v>
      </c>
      <c r="AC101" s="10">
        <f t="shared" si="0"/>
        <v>146.98649253534848</v>
      </c>
      <c r="AD101" s="10">
        <f t="shared" si="0"/>
        <v>137.85964160776754</v>
      </c>
      <c r="AE101" s="10">
        <f t="shared" si="0"/>
        <v>132.19740984091439</v>
      </c>
    </row>
    <row r="102" spans="2:31" ht="11.45" customHeight="1" x14ac:dyDescent="0.25">
      <c r="B102" s="22" t="s">
        <v>46</v>
      </c>
      <c r="C102" s="10">
        <f t="shared" si="1"/>
        <v>162.80068186122861</v>
      </c>
      <c r="D102" s="10">
        <f t="shared" si="0"/>
        <v>159.53872695904838</v>
      </c>
      <c r="E102" s="10">
        <f t="shared" si="0"/>
        <v>141.59797661497637</v>
      </c>
      <c r="F102" s="10">
        <f t="shared" si="0"/>
        <v>135.04047994848719</v>
      </c>
      <c r="G102" s="10">
        <f t="shared" si="0"/>
        <v>135.85976955877462</v>
      </c>
      <c r="H102" s="10">
        <f t="shared" si="0"/>
        <v>135.89508345957171</v>
      </c>
      <c r="I102" s="10">
        <f t="shared" si="0"/>
        <v>153.15905708387345</v>
      </c>
      <c r="J102" s="10">
        <f t="shared" si="0"/>
        <v>128.15154592718639</v>
      </c>
      <c r="K102" s="10">
        <f t="shared" si="0"/>
        <v>125.30205538858743</v>
      </c>
      <c r="L102" s="10">
        <f t="shared" si="0"/>
        <v>129.07246049811201</v>
      </c>
      <c r="M102" s="10">
        <f t="shared" si="0"/>
        <v>125.63578703421358</v>
      </c>
      <c r="N102" s="10">
        <f t="shared" si="0"/>
        <v>120.08700964299783</v>
      </c>
      <c r="O102" s="10">
        <f t="shared" si="0"/>
        <v>116.12758988503765</v>
      </c>
      <c r="P102" s="10">
        <f t="shared" si="0"/>
        <v>113.843206131247</v>
      </c>
      <c r="Q102" s="10">
        <f t="shared" si="0"/>
        <v>111.10269792307186</v>
      </c>
      <c r="R102" s="10">
        <f t="shared" si="0"/>
        <v>114.21423835071434</v>
      </c>
      <c r="S102" s="10">
        <f t="shared" si="0"/>
        <v>134.14989016961434</v>
      </c>
      <c r="T102" s="10">
        <f t="shared" si="0"/>
        <v>140.87379887681118</v>
      </c>
      <c r="U102" s="10">
        <f t="shared" si="0"/>
        <v>147.62541204674855</v>
      </c>
      <c r="V102" s="10">
        <f t="shared" si="0"/>
        <v>152.40387476050503</v>
      </c>
      <c r="W102" s="10">
        <f t="shared" si="0"/>
        <v>155.83154270645113</v>
      </c>
      <c r="X102" s="10">
        <f t="shared" si="0"/>
        <v>152.41236391232013</v>
      </c>
      <c r="Y102" s="10">
        <f t="shared" si="0"/>
        <v>142.97194060713977</v>
      </c>
      <c r="Z102" s="10">
        <f t="shared" si="0"/>
        <v>140.5613979866564</v>
      </c>
      <c r="AA102" s="10">
        <f t="shared" si="0"/>
        <v>140.14126381656823</v>
      </c>
      <c r="AB102" s="10">
        <f t="shared" si="0"/>
        <v>146.88920538840424</v>
      </c>
      <c r="AC102" s="10">
        <f t="shared" si="0"/>
        <v>130.30648243422019</v>
      </c>
      <c r="AD102" s="10">
        <f t="shared" si="0"/>
        <v>123.84292679607024</v>
      </c>
      <c r="AE102" s="10">
        <f t="shared" si="0"/>
        <v>126.88346404072567</v>
      </c>
    </row>
    <row r="103" spans="2:31" ht="11.45" customHeight="1" x14ac:dyDescent="0.25">
      <c r="B103" s="22" t="s">
        <v>47</v>
      </c>
      <c r="C103" s="10">
        <f t="shared" si="1"/>
        <v>517.05372915679254</v>
      </c>
      <c r="D103" s="10">
        <f t="shared" si="0"/>
        <v>495.86408461069408</v>
      </c>
      <c r="E103" s="10">
        <f t="shared" si="0"/>
        <v>461.64897323441409</v>
      </c>
      <c r="F103" s="10">
        <f t="shared" si="0"/>
        <v>463.85463852607199</v>
      </c>
      <c r="G103" s="10">
        <f t="shared" si="0"/>
        <v>468.78900354855813</v>
      </c>
      <c r="H103" s="10">
        <f t="shared" si="0"/>
        <v>486.59054805401115</v>
      </c>
      <c r="I103" s="10">
        <f t="shared" si="0"/>
        <v>477.17059481598056</v>
      </c>
      <c r="J103" s="10">
        <f t="shared" si="0"/>
        <v>468.77223379352296</v>
      </c>
      <c r="K103" s="10">
        <f t="shared" si="0"/>
        <v>465.69083248583468</v>
      </c>
      <c r="L103" s="10">
        <f t="shared" si="0"/>
        <v>472.04743864272774</v>
      </c>
      <c r="M103" s="10">
        <f t="shared" si="0"/>
        <v>456.52822151224706</v>
      </c>
      <c r="N103" s="10">
        <f t="shared" si="0"/>
        <v>402.13337999936368</v>
      </c>
      <c r="O103" s="10">
        <f t="shared" si="0"/>
        <v>395.89666361335793</v>
      </c>
      <c r="P103" s="10">
        <f t="shared" si="0"/>
        <v>383.52641687753419</v>
      </c>
      <c r="Q103" s="10">
        <f t="shared" si="0"/>
        <v>425.19422504208211</v>
      </c>
      <c r="R103" s="10">
        <f t="shared" si="0"/>
        <v>410.62493394331955</v>
      </c>
      <c r="S103" s="10">
        <f t="shared" si="0"/>
        <v>418.19386145098389</v>
      </c>
      <c r="T103" s="10">
        <f t="shared" si="0"/>
        <v>420.23985741473587</v>
      </c>
      <c r="U103" s="10">
        <f t="shared" si="0"/>
        <v>410.29179222484112</v>
      </c>
      <c r="V103" s="10">
        <f t="shared" si="0"/>
        <v>426.66302997242173</v>
      </c>
      <c r="W103" s="10">
        <f t="shared" si="0"/>
        <v>431.41326888361755</v>
      </c>
      <c r="X103" s="10">
        <f t="shared" si="0"/>
        <v>425.56988867291039</v>
      </c>
      <c r="Y103" s="10">
        <f t="shared" si="0"/>
        <v>438.59888278089761</v>
      </c>
      <c r="Z103" s="10">
        <f t="shared" si="0"/>
        <v>451.25826226412266</v>
      </c>
      <c r="AA103" s="10">
        <f t="shared" si="0"/>
        <v>465.29352272555735</v>
      </c>
      <c r="AB103" s="10">
        <f t="shared" si="0"/>
        <v>471.50025087807325</v>
      </c>
      <c r="AC103" s="10">
        <f t="shared" si="0"/>
        <v>459.7587957138519</v>
      </c>
      <c r="AD103" s="10">
        <f t="shared" si="0"/>
        <v>450.35929662402077</v>
      </c>
      <c r="AE103" s="10">
        <f t="shared" si="0"/>
        <v>460.39103440419234</v>
      </c>
    </row>
    <row r="104" spans="2:31" ht="11.45" customHeight="1" x14ac:dyDescent="0.25">
      <c r="B104" s="22" t="s">
        <v>48</v>
      </c>
      <c r="C104" s="10">
        <f t="shared" si="1"/>
        <v>403.95159697319639</v>
      </c>
      <c r="D104" s="10">
        <f t="shared" si="0"/>
        <v>422.90119732477046</v>
      </c>
      <c r="E104" s="10">
        <f t="shared" si="0"/>
        <v>419.62572712175137</v>
      </c>
      <c r="F104" s="10">
        <f t="shared" si="0"/>
        <v>402.37919827358581</v>
      </c>
      <c r="G104" s="10">
        <f t="shared" si="0"/>
        <v>386.58715123640053</v>
      </c>
      <c r="H104" s="10">
        <f t="shared" si="0"/>
        <v>403.00170590997408</v>
      </c>
      <c r="I104" s="10">
        <f t="shared" si="0"/>
        <v>426.46655159889565</v>
      </c>
      <c r="J104" s="10">
        <f t="shared" si="0"/>
        <v>444.9934010725097</v>
      </c>
      <c r="K104" s="10">
        <f t="shared" si="0"/>
        <v>462.24565279408733</v>
      </c>
      <c r="L104" s="10">
        <f t="shared" si="0"/>
        <v>466.7161374788875</v>
      </c>
      <c r="M104" s="10">
        <f t="shared" si="0"/>
        <v>483.34990400152395</v>
      </c>
      <c r="N104" s="10">
        <f t="shared" si="0"/>
        <v>478.75918456831317</v>
      </c>
      <c r="O104" s="10">
        <f t="shared" si="0"/>
        <v>487.04057977538201</v>
      </c>
      <c r="P104" s="10">
        <f t="shared" si="0"/>
        <v>496.18062346941252</v>
      </c>
      <c r="Q104" s="10">
        <f t="shared" si="0"/>
        <v>527.36259577295402</v>
      </c>
      <c r="R104" s="10">
        <f t="shared" si="0"/>
        <v>516.88182024602975</v>
      </c>
      <c r="S104" s="10">
        <f t="shared" si="0"/>
        <v>548.91167888165035</v>
      </c>
      <c r="T104" s="10">
        <f t="shared" si="0"/>
        <v>539.86612085343688</v>
      </c>
      <c r="U104" s="10">
        <f t="shared" si="0"/>
        <v>558.22459365096233</v>
      </c>
      <c r="V104" s="10">
        <f t="shared" si="0"/>
        <v>560.56028263434609</v>
      </c>
      <c r="W104" s="10">
        <f t="shared" si="0"/>
        <v>575.3816388768555</v>
      </c>
      <c r="X104" s="10">
        <f t="shared" si="0"/>
        <v>580.51062976403091</v>
      </c>
      <c r="Y104" s="10">
        <f t="shared" si="0"/>
        <v>572.33753151190683</v>
      </c>
      <c r="Z104" s="10">
        <f t="shared" si="0"/>
        <v>567.59818294866523</v>
      </c>
      <c r="AA104" s="10">
        <f t="shared" si="0"/>
        <v>566.90018257419422</v>
      </c>
      <c r="AB104" s="10">
        <f t="shared" si="0"/>
        <v>584.61074251711295</v>
      </c>
      <c r="AC104" s="10">
        <f t="shared" si="0"/>
        <v>576.68908637165987</v>
      </c>
      <c r="AD104" s="10">
        <f t="shared" si="0"/>
        <v>567.65639488389661</v>
      </c>
      <c r="AE104" s="10">
        <f t="shared" si="0"/>
        <v>566.81365599020432</v>
      </c>
    </row>
    <row r="105" spans="2:31" ht="11.45" customHeight="1" x14ac:dyDescent="0.25">
      <c r="B105" s="22" t="s">
        <v>49</v>
      </c>
      <c r="C105" s="10">
        <f t="shared" si="1"/>
        <v>50.185055048020615</v>
      </c>
      <c r="D105" s="10">
        <f t="shared" si="0"/>
        <v>54.056500404935456</v>
      </c>
      <c r="E105" s="10">
        <f t="shared" si="0"/>
        <v>80.669710806697097</v>
      </c>
      <c r="F105" s="10">
        <f t="shared" si="0"/>
        <v>73.460403463789845</v>
      </c>
      <c r="G105" s="10">
        <f t="shared" si="0"/>
        <v>66.24671682322041</v>
      </c>
      <c r="H105" s="10">
        <f t="shared" si="0"/>
        <v>72.30357645733595</v>
      </c>
      <c r="I105" s="10">
        <f t="shared" si="0"/>
        <v>73.819541841982243</v>
      </c>
      <c r="J105" s="10">
        <f t="shared" si="0"/>
        <v>57.84826094791854</v>
      </c>
      <c r="K105" s="10">
        <f t="shared" si="0"/>
        <v>73.975827259970117</v>
      </c>
      <c r="L105" s="10">
        <f t="shared" si="0"/>
        <v>89.988998899889978</v>
      </c>
      <c r="M105" s="10">
        <f t="shared" si="0"/>
        <v>94.481036863911612</v>
      </c>
      <c r="N105" s="10">
        <f t="shared" si="0"/>
        <v>95.585312271158074</v>
      </c>
      <c r="O105" s="10">
        <f t="shared" si="0"/>
        <v>102.63585889742582</v>
      </c>
      <c r="P105" s="10">
        <f t="shared" si="0"/>
        <v>102.85033167495854</v>
      </c>
      <c r="Q105" s="10">
        <f t="shared" si="0"/>
        <v>119.00988843813387</v>
      </c>
      <c r="R105" s="10">
        <f t="shared" si="0"/>
        <v>110.98234979497236</v>
      </c>
      <c r="S105" s="10">
        <f t="shared" si="0"/>
        <v>111.31302933423075</v>
      </c>
      <c r="T105" s="10">
        <f t="shared" si="0"/>
        <v>131.98192697521063</v>
      </c>
      <c r="U105" s="10">
        <f t="shared" si="0"/>
        <v>126.15451720189741</v>
      </c>
      <c r="V105" s="10">
        <f t="shared" si="0"/>
        <v>132.36751810903547</v>
      </c>
      <c r="W105" s="10">
        <f t="shared" si="0"/>
        <v>165.0754898811436</v>
      </c>
      <c r="X105" s="10">
        <f t="shared" si="0"/>
        <v>152.2935779816514</v>
      </c>
      <c r="Y105" s="10">
        <f t="shared" si="0"/>
        <v>175.42914421751661</v>
      </c>
      <c r="Z105" s="10">
        <f t="shared" si="0"/>
        <v>177.98360549925775</v>
      </c>
      <c r="AA105" s="10">
        <f t="shared" si="0"/>
        <v>161.74411933448076</v>
      </c>
      <c r="AB105" s="10">
        <f t="shared" si="0"/>
        <v>197.51417059345761</v>
      </c>
      <c r="AC105" s="10">
        <f t="shared" si="0"/>
        <v>184.47429763219239</v>
      </c>
      <c r="AD105" s="10">
        <f t="shared" si="0"/>
        <v>181.38885441231227</v>
      </c>
      <c r="AE105" s="10">
        <f t="shared" si="0"/>
        <v>142.09718670076725</v>
      </c>
    </row>
    <row r="106" spans="2:31" ht="11.45" customHeight="1" x14ac:dyDescent="0.25">
      <c r="B106" s="22" t="s">
        <v>50</v>
      </c>
      <c r="C106" s="10">
        <f t="shared" si="1"/>
        <v>1032.8562426861104</v>
      </c>
      <c r="D106" s="10">
        <f t="shared" si="0"/>
        <v>1095.7050243111833</v>
      </c>
      <c r="E106" s="10">
        <f t="shared" si="0"/>
        <v>1164.4029377096745</v>
      </c>
      <c r="F106" s="10">
        <f t="shared" si="0"/>
        <v>1304.6128500823725</v>
      </c>
      <c r="G106" s="10">
        <f t="shared" si="0"/>
        <v>1262.9075975359342</v>
      </c>
      <c r="H106" s="10">
        <f t="shared" si="0"/>
        <v>1273.1863664790494</v>
      </c>
      <c r="I106" s="10">
        <f t="shared" si="0"/>
        <v>1194.1366931794184</v>
      </c>
      <c r="J106" s="10">
        <f t="shared" si="0"/>
        <v>1214.7575166476088</v>
      </c>
      <c r="K106" s="10">
        <f t="shared" si="0"/>
        <v>1486.8703976435936</v>
      </c>
      <c r="L106" s="10">
        <f t="shared" si="0"/>
        <v>1749.7542891628591</v>
      </c>
      <c r="M106" s="10">
        <f t="shared" si="0"/>
        <v>1432.9501915708813</v>
      </c>
      <c r="N106" s="10">
        <f t="shared" si="0"/>
        <v>1277.8969608321145</v>
      </c>
      <c r="O106" s="10">
        <f t="shared" si="0"/>
        <v>1110.9301881386687</v>
      </c>
      <c r="P106" s="10">
        <f t="shared" si="0"/>
        <v>1063.4270578647106</v>
      </c>
      <c r="Q106" s="10">
        <f t="shared" si="0"/>
        <v>1194.5022103231431</v>
      </c>
      <c r="R106" s="10">
        <f t="shared" si="0"/>
        <v>1154.3661614560215</v>
      </c>
      <c r="S106" s="10">
        <f t="shared" si="0"/>
        <v>1113.8758004107767</v>
      </c>
      <c r="T106" s="10">
        <f t="shared" si="0"/>
        <v>1035.9501141361841</v>
      </c>
      <c r="U106" s="10">
        <f t="shared" si="0"/>
        <v>1260.9157533786056</v>
      </c>
      <c r="V106" s="10">
        <f t="shared" si="0"/>
        <v>1102.4073650503203</v>
      </c>
      <c r="W106" s="10">
        <f t="shared" si="0"/>
        <v>978.1949967282427</v>
      </c>
      <c r="X106" s="10">
        <f t="shared" si="0"/>
        <v>957.30264143406407</v>
      </c>
      <c r="Y106" s="10">
        <f t="shared" si="0"/>
        <v>1046.3326801885296</v>
      </c>
      <c r="Z106" s="10">
        <f t="shared" si="0"/>
        <v>1098.5257850605578</v>
      </c>
      <c r="AA106" s="10">
        <f t="shared" si="0"/>
        <v>1188.9687554344678</v>
      </c>
      <c r="AB106" s="10">
        <f t="shared" si="0"/>
        <v>1027.1984671238404</v>
      </c>
      <c r="AC106" s="10">
        <f t="shared" si="0"/>
        <v>1043.2225413760088</v>
      </c>
      <c r="AD106" s="10">
        <f t="shared" si="0"/>
        <v>1076.8128351886071</v>
      </c>
      <c r="AE106" s="10">
        <f t="shared" si="0"/>
        <v>1411.1827384123603</v>
      </c>
    </row>
    <row r="107" spans="2:31" ht="11.45" customHeight="1" x14ac:dyDescent="0.25">
      <c r="B107" s="22" t="s">
        <v>51</v>
      </c>
      <c r="C107" s="10">
        <f t="shared" si="1"/>
        <v>2455.1069900142652</v>
      </c>
      <c r="D107" s="10">
        <f t="shared" si="0"/>
        <v>2177.9917291289735</v>
      </c>
      <c r="E107" s="10">
        <f t="shared" si="0"/>
        <v>2552.7100871363168</v>
      </c>
      <c r="F107" s="10">
        <f t="shared" si="0"/>
        <v>2202.265451859148</v>
      </c>
      <c r="G107" s="10">
        <f t="shared" si="0"/>
        <v>2811.3171355498721</v>
      </c>
      <c r="H107" s="10">
        <f t="shared" si="0"/>
        <v>2621.888778267672</v>
      </c>
      <c r="I107" s="10">
        <f t="shared" si="0"/>
        <v>2275.1957919345409</v>
      </c>
      <c r="J107" s="10">
        <f t="shared" si="0"/>
        <v>1933.7615191287352</v>
      </c>
      <c r="K107" s="10">
        <f t="shared" si="0"/>
        <v>1933.7530502684235</v>
      </c>
      <c r="L107" s="10">
        <f t="shared" si="0"/>
        <v>1389.3429602888089</v>
      </c>
      <c r="M107" s="10">
        <f t="shared" si="0"/>
        <v>1481.0199132926741</v>
      </c>
      <c r="N107" s="10">
        <f t="shared" si="0"/>
        <v>1377.6983973740105</v>
      </c>
      <c r="O107" s="10">
        <f t="shared" si="0"/>
        <v>1338.4885970569267</v>
      </c>
      <c r="P107" s="10">
        <f t="shared" si="0"/>
        <v>1146.357156082207</v>
      </c>
      <c r="Q107" s="10">
        <f t="shared" si="0"/>
        <v>1098.8786543852623</v>
      </c>
      <c r="R107" s="10">
        <f t="shared" si="0"/>
        <v>954.8648754045937</v>
      </c>
      <c r="S107" s="10">
        <f t="shared" si="0"/>
        <v>901.10614440487927</v>
      </c>
      <c r="T107" s="10">
        <f t="shared" si="0"/>
        <v>753.02256851155289</v>
      </c>
      <c r="U107" s="10">
        <f t="shared" si="0"/>
        <v>949.27476341997613</v>
      </c>
      <c r="V107" s="10">
        <f t="shared" ref="V107:AE122" si="2">V21/V69*1000</f>
        <v>875.92806586739857</v>
      </c>
      <c r="W107" s="10">
        <f t="shared" si="2"/>
        <v>831.08556832694762</v>
      </c>
      <c r="X107" s="10">
        <f t="shared" si="2"/>
        <v>704.22918025657759</v>
      </c>
      <c r="Y107" s="10">
        <f t="shared" si="2"/>
        <v>674.72373580485817</v>
      </c>
      <c r="Z107" s="10">
        <f t="shared" si="2"/>
        <v>659.21314374125109</v>
      </c>
      <c r="AA107" s="10">
        <f t="shared" si="2"/>
        <v>599.36150119076945</v>
      </c>
      <c r="AB107" s="10">
        <f t="shared" si="2"/>
        <v>623.83163536396603</v>
      </c>
      <c r="AC107" s="10">
        <f t="shared" si="2"/>
        <v>541.84452377335572</v>
      </c>
      <c r="AD107" s="10">
        <f t="shared" si="2"/>
        <v>556.4960216756665</v>
      </c>
      <c r="AE107" s="10">
        <f t="shared" si="2"/>
        <v>563.22948258432132</v>
      </c>
    </row>
    <row r="108" spans="2:31" ht="11.45" customHeight="1" x14ac:dyDescent="0.25">
      <c r="B108" s="22" t="s">
        <v>52</v>
      </c>
      <c r="C108" s="10">
        <f t="shared" si="1"/>
        <v>745.82567983758474</v>
      </c>
      <c r="D108" s="10">
        <f t="shared" si="1"/>
        <v>695.66706845143688</v>
      </c>
      <c r="E108" s="10">
        <f t="shared" si="1"/>
        <v>561.37817416330222</v>
      </c>
      <c r="F108" s="10">
        <f t="shared" si="1"/>
        <v>441.80835849356424</v>
      </c>
      <c r="G108" s="10">
        <f t="shared" si="1"/>
        <v>388.11657846088133</v>
      </c>
      <c r="H108" s="10">
        <f t="shared" si="1"/>
        <v>327.07145253270716</v>
      </c>
      <c r="I108" s="10">
        <f t="shared" si="1"/>
        <v>319.83198017607833</v>
      </c>
      <c r="J108" s="10">
        <f t="shared" si="1"/>
        <v>329.50039835811231</v>
      </c>
      <c r="K108" s="10">
        <f t="shared" si="1"/>
        <v>318.65941120417273</v>
      </c>
      <c r="L108" s="10">
        <f t="shared" si="1"/>
        <v>317.97672761814295</v>
      </c>
      <c r="M108" s="10">
        <f t="shared" si="1"/>
        <v>309.60066109164882</v>
      </c>
      <c r="N108" s="10">
        <f t="shared" si="1"/>
        <v>292.71480415622796</v>
      </c>
      <c r="O108" s="10">
        <f t="shared" si="1"/>
        <v>312.97099452478227</v>
      </c>
      <c r="P108" s="10">
        <f t="shared" si="1"/>
        <v>303.12916224099268</v>
      </c>
      <c r="Q108" s="10">
        <f t="shared" si="1"/>
        <v>348.27900650685461</v>
      </c>
      <c r="R108" s="10">
        <f t="shared" si="1"/>
        <v>364.63575573502391</v>
      </c>
      <c r="S108" s="10">
        <f t="shared" ref="D108:AD117" si="3">S22/S70*1000</f>
        <v>379.48003240229878</v>
      </c>
      <c r="T108" s="10">
        <f t="shared" si="3"/>
        <v>412.39477915445002</v>
      </c>
      <c r="U108" s="10">
        <f t="shared" si="3"/>
        <v>460.57381233039189</v>
      </c>
      <c r="V108" s="10">
        <f t="shared" si="3"/>
        <v>428.35985162438686</v>
      </c>
      <c r="W108" s="10">
        <f t="shared" si="3"/>
        <v>402.03141381399865</v>
      </c>
      <c r="X108" s="10">
        <f t="shared" si="3"/>
        <v>376.03904703799054</v>
      </c>
      <c r="Y108" s="10">
        <f t="shared" si="3"/>
        <v>370.46536665687916</v>
      </c>
      <c r="Z108" s="10">
        <f t="shared" si="3"/>
        <v>346.52197816582452</v>
      </c>
      <c r="AA108" s="10">
        <f t="shared" si="3"/>
        <v>339.24819700612107</v>
      </c>
      <c r="AB108" s="10">
        <f t="shared" si="3"/>
        <v>360.94763279229295</v>
      </c>
      <c r="AC108" s="10">
        <f t="shared" si="3"/>
        <v>338.722973320059</v>
      </c>
      <c r="AD108" s="10">
        <f t="shared" si="3"/>
        <v>324.20358240668918</v>
      </c>
      <c r="AE108" s="10">
        <f t="shared" si="2"/>
        <v>329.61864638616839</v>
      </c>
    </row>
    <row r="109" spans="2:31" ht="11.45" customHeight="1" x14ac:dyDescent="0.25">
      <c r="B109" s="22" t="s">
        <v>53</v>
      </c>
      <c r="C109" s="10">
        <f t="shared" si="1"/>
        <v>396.33115295621405</v>
      </c>
      <c r="D109" s="10">
        <f t="shared" si="3"/>
        <v>414.27843836314133</v>
      </c>
      <c r="E109" s="10">
        <f t="shared" si="3"/>
        <v>426.36513405983766</v>
      </c>
      <c r="F109" s="10">
        <f t="shared" si="3"/>
        <v>427.89243790845836</v>
      </c>
      <c r="G109" s="10">
        <f t="shared" si="3"/>
        <v>405.6908158121052</v>
      </c>
      <c r="H109" s="10">
        <f t="shared" si="3"/>
        <v>444.24336271372619</v>
      </c>
      <c r="I109" s="10">
        <f t="shared" si="3"/>
        <v>448.17708624839088</v>
      </c>
      <c r="J109" s="10">
        <f t="shared" si="3"/>
        <v>439.65106910327813</v>
      </c>
      <c r="K109" s="10">
        <f t="shared" si="3"/>
        <v>445.98424017818706</v>
      </c>
      <c r="L109" s="10">
        <f t="shared" si="3"/>
        <v>449.73278157845976</v>
      </c>
      <c r="M109" s="10">
        <f t="shared" si="3"/>
        <v>448.4221124886181</v>
      </c>
      <c r="N109" s="10">
        <f t="shared" si="3"/>
        <v>465.12983031851076</v>
      </c>
      <c r="O109" s="10">
        <f t="shared" si="3"/>
        <v>461.99158894714157</v>
      </c>
      <c r="P109" s="10">
        <f t="shared" si="3"/>
        <v>458.59982978723406</v>
      </c>
      <c r="Q109" s="10">
        <f t="shared" si="3"/>
        <v>500.70152860170867</v>
      </c>
      <c r="R109" s="10">
        <f t="shared" si="3"/>
        <v>511.85318501358188</v>
      </c>
      <c r="S109" s="10">
        <f t="shared" si="3"/>
        <v>495.52373232459695</v>
      </c>
      <c r="T109" s="10">
        <f t="shared" si="3"/>
        <v>497.27659695375223</v>
      </c>
      <c r="U109" s="10">
        <f t="shared" si="3"/>
        <v>505.89225708448259</v>
      </c>
      <c r="V109" s="10">
        <f t="shared" si="3"/>
        <v>531.60927769944772</v>
      </c>
      <c r="W109" s="10">
        <f t="shared" si="3"/>
        <v>543.28048475248715</v>
      </c>
      <c r="X109" s="10">
        <f t="shared" si="3"/>
        <v>530.57889103983803</v>
      </c>
      <c r="Y109" s="10">
        <f t="shared" si="3"/>
        <v>522.4034904508203</v>
      </c>
      <c r="Z109" s="10">
        <f t="shared" si="3"/>
        <v>523.60820111112287</v>
      </c>
      <c r="AA109" s="10">
        <f t="shared" si="3"/>
        <v>522.92212581682134</v>
      </c>
      <c r="AB109" s="10">
        <f t="shared" si="3"/>
        <v>545.28073676352346</v>
      </c>
      <c r="AC109" s="10">
        <f t="shared" si="3"/>
        <v>505.19668496914829</v>
      </c>
      <c r="AD109" s="10">
        <f t="shared" si="3"/>
        <v>492.16346048457552</v>
      </c>
      <c r="AE109" s="10">
        <f t="shared" si="2"/>
        <v>499.18513736007861</v>
      </c>
    </row>
    <row r="110" spans="2:31" ht="11.45" customHeight="1" x14ac:dyDescent="0.25">
      <c r="B110" s="22" t="s">
        <v>54</v>
      </c>
      <c r="C110" s="10">
        <f t="shared" si="1"/>
        <v>693.050193050193</v>
      </c>
      <c r="D110" s="10">
        <f t="shared" si="3"/>
        <v>703.89167045971783</v>
      </c>
      <c r="E110" s="10">
        <f t="shared" si="3"/>
        <v>708.75283446712012</v>
      </c>
      <c r="F110" s="10">
        <f t="shared" si="3"/>
        <v>729.06976744186045</v>
      </c>
      <c r="G110" s="10">
        <f t="shared" si="3"/>
        <v>728.67613376087957</v>
      </c>
      <c r="H110" s="10">
        <f t="shared" si="3"/>
        <v>744.23647569048171</v>
      </c>
      <c r="I110" s="10">
        <f t="shared" si="3"/>
        <v>743.0754979157017</v>
      </c>
      <c r="J110" s="10">
        <f t="shared" si="3"/>
        <v>792.25058004640368</v>
      </c>
      <c r="K110" s="10">
        <f t="shared" si="3"/>
        <v>737.22906927326812</v>
      </c>
      <c r="L110" s="10">
        <f t="shared" si="3"/>
        <v>714.2539425798625</v>
      </c>
      <c r="M110" s="10">
        <f t="shared" si="3"/>
        <v>696.16204690831546</v>
      </c>
      <c r="N110" s="10">
        <f t="shared" si="3"/>
        <v>670.34240561896399</v>
      </c>
      <c r="O110" s="10">
        <f t="shared" si="3"/>
        <v>642.51662072320414</v>
      </c>
      <c r="P110" s="10">
        <f t="shared" si="3"/>
        <v>585.61545113865668</v>
      </c>
      <c r="Q110" s="10">
        <f t="shared" si="3"/>
        <v>477.27698431280731</v>
      </c>
      <c r="R110" s="10">
        <f t="shared" si="3"/>
        <v>516.88491563837829</v>
      </c>
      <c r="S110" s="10">
        <f t="shared" si="3"/>
        <v>676.94959776719759</v>
      </c>
      <c r="T110" s="10">
        <f t="shared" si="3"/>
        <v>988.02766515621272</v>
      </c>
      <c r="U110" s="10">
        <f t="shared" si="3"/>
        <v>464.34990331020362</v>
      </c>
      <c r="V110" s="10">
        <f t="shared" si="3"/>
        <v>414.22339454194992</v>
      </c>
      <c r="W110" s="10">
        <f t="shared" si="3"/>
        <v>438.17061510676723</v>
      </c>
      <c r="X110" s="10">
        <f t="shared" si="3"/>
        <v>326.22899324642691</v>
      </c>
      <c r="Y110" s="10">
        <f t="shared" si="3"/>
        <v>299.15242062921993</v>
      </c>
      <c r="Z110" s="10">
        <f t="shared" si="3"/>
        <v>321.90073105040403</v>
      </c>
      <c r="AA110" s="10">
        <f t="shared" si="3"/>
        <v>207.9530005826374</v>
      </c>
      <c r="AB110" s="10">
        <f t="shared" si="3"/>
        <v>197.66433099766434</v>
      </c>
      <c r="AC110" s="10">
        <f t="shared" si="3"/>
        <v>264.68459474636552</v>
      </c>
      <c r="AD110" s="10">
        <f t="shared" si="3"/>
        <v>226.06439260341614</v>
      </c>
      <c r="AE110" s="10">
        <f t="shared" si="2"/>
        <v>212.28699959103923</v>
      </c>
    </row>
    <row r="111" spans="2:31" ht="11.45" customHeight="1" x14ac:dyDescent="0.25">
      <c r="B111" s="22" t="s">
        <v>55</v>
      </c>
      <c r="C111" s="10">
        <f t="shared" si="1"/>
        <v>694.90345959004128</v>
      </c>
      <c r="D111" s="10">
        <f t="shared" si="3"/>
        <v>655.89403330362063</v>
      </c>
      <c r="E111" s="10">
        <f t="shared" si="3"/>
        <v>686.81949670487415</v>
      </c>
      <c r="F111" s="10">
        <f t="shared" si="3"/>
        <v>680.84153347363633</v>
      </c>
      <c r="G111" s="10">
        <f t="shared" si="3"/>
        <v>641.28527810005232</v>
      </c>
      <c r="H111" s="10">
        <f t="shared" si="3"/>
        <v>621.74192649099348</v>
      </c>
      <c r="I111" s="10">
        <f t="shared" si="3"/>
        <v>605.67968544582493</v>
      </c>
      <c r="J111" s="10">
        <f t="shared" si="3"/>
        <v>590.4169636902983</v>
      </c>
      <c r="K111" s="10">
        <f t="shared" si="3"/>
        <v>575.14952782844841</v>
      </c>
      <c r="L111" s="10">
        <f t="shared" si="3"/>
        <v>564.09044325565674</v>
      </c>
      <c r="M111" s="10">
        <f t="shared" si="3"/>
        <v>589.01060199070344</v>
      </c>
      <c r="N111" s="10">
        <f t="shared" si="3"/>
        <v>562.53511733785638</v>
      </c>
      <c r="O111" s="10">
        <f t="shared" si="3"/>
        <v>521.50597911898251</v>
      </c>
      <c r="P111" s="10">
        <f t="shared" si="3"/>
        <v>538.92716684696336</v>
      </c>
      <c r="Q111" s="10">
        <f t="shared" si="3"/>
        <v>557.59395425905916</v>
      </c>
      <c r="R111" s="10">
        <f t="shared" si="3"/>
        <v>531.92578456103672</v>
      </c>
      <c r="S111" s="10">
        <f t="shared" si="3"/>
        <v>535.57225055905917</v>
      </c>
      <c r="T111" s="10">
        <f t="shared" si="3"/>
        <v>549.30923199651897</v>
      </c>
      <c r="U111" s="10">
        <f t="shared" si="3"/>
        <v>556.31863033600041</v>
      </c>
      <c r="V111" s="10">
        <f t="shared" si="3"/>
        <v>574.41128588774006</v>
      </c>
      <c r="W111" s="10">
        <f t="shared" si="3"/>
        <v>582.64338030001568</v>
      </c>
      <c r="X111" s="10">
        <f t="shared" si="3"/>
        <v>561.69595605416987</v>
      </c>
      <c r="Y111" s="10">
        <f t="shared" si="3"/>
        <v>570.3553160153507</v>
      </c>
      <c r="Z111" s="10">
        <f t="shared" si="3"/>
        <v>575.61359976770586</v>
      </c>
      <c r="AA111" s="10">
        <f t="shared" si="3"/>
        <v>557.52649103039664</v>
      </c>
      <c r="AB111" s="10">
        <f t="shared" si="3"/>
        <v>637.82591135510313</v>
      </c>
      <c r="AC111" s="10">
        <f t="shared" si="3"/>
        <v>618.21795572954147</v>
      </c>
      <c r="AD111" s="10">
        <f t="shared" si="3"/>
        <v>598.67151292410381</v>
      </c>
      <c r="AE111" s="10">
        <f t="shared" si="2"/>
        <v>591.00269156769207</v>
      </c>
    </row>
    <row r="112" spans="2:31" ht="11.45" customHeight="1" x14ac:dyDescent="0.25">
      <c r="B112" s="22" t="s">
        <v>56</v>
      </c>
      <c r="C112" s="10">
        <f t="shared" si="1"/>
        <v>577.20238095238096</v>
      </c>
      <c r="D112" s="10">
        <f t="shared" si="3"/>
        <v>562.2385528547203</v>
      </c>
      <c r="E112" s="10">
        <f t="shared" si="3"/>
        <v>548.30371567043619</v>
      </c>
      <c r="F112" s="10">
        <f t="shared" si="3"/>
        <v>540.18499486125393</v>
      </c>
      <c r="G112" s="10">
        <f t="shared" si="3"/>
        <v>550.1027749229188</v>
      </c>
      <c r="H112" s="10">
        <f t="shared" si="3"/>
        <v>554.17910447761199</v>
      </c>
      <c r="I112" s="10">
        <f t="shared" si="3"/>
        <v>553.18532818532822</v>
      </c>
      <c r="J112" s="10">
        <f t="shared" si="3"/>
        <v>586.72302337145697</v>
      </c>
      <c r="K112" s="10">
        <f t="shared" si="3"/>
        <v>559.72602739726028</v>
      </c>
      <c r="L112" s="10">
        <f t="shared" si="3"/>
        <v>520.64595257563371</v>
      </c>
      <c r="M112" s="10">
        <f t="shared" si="3"/>
        <v>475.78491519307113</v>
      </c>
      <c r="N112" s="10">
        <f t="shared" si="3"/>
        <v>466.29403794037938</v>
      </c>
      <c r="O112" s="10">
        <f t="shared" si="3"/>
        <v>415.55426581543821</v>
      </c>
      <c r="P112" s="10">
        <f t="shared" si="3"/>
        <v>398.54799677332619</v>
      </c>
      <c r="Q112" s="10">
        <f t="shared" si="3"/>
        <v>429.22259507829978</v>
      </c>
      <c r="R112" s="10">
        <f t="shared" si="3"/>
        <v>465.04997060552608</v>
      </c>
      <c r="S112" s="10">
        <f t="shared" si="3"/>
        <v>491.34560092006899</v>
      </c>
      <c r="T112" s="10">
        <f t="shared" si="3"/>
        <v>504.77568740955138</v>
      </c>
      <c r="U112" s="10">
        <f t="shared" si="3"/>
        <v>615.48784911135294</v>
      </c>
      <c r="V112" s="10">
        <f t="shared" si="3"/>
        <v>537.96736913664176</v>
      </c>
      <c r="W112" s="10">
        <f t="shared" si="3"/>
        <v>464.91228070175441</v>
      </c>
      <c r="X112" s="10">
        <f t="shared" si="3"/>
        <v>445.17963298009823</v>
      </c>
      <c r="Y112" s="10">
        <f t="shared" si="3"/>
        <v>412.83511269276391</v>
      </c>
      <c r="Z112" s="10">
        <f t="shared" si="3"/>
        <v>409.94697773064689</v>
      </c>
      <c r="AA112" s="10">
        <f t="shared" si="3"/>
        <v>406.06875360092187</v>
      </c>
      <c r="AB112" s="10">
        <f t="shared" si="3"/>
        <v>426.06625669510021</v>
      </c>
      <c r="AC112" s="10">
        <f t="shared" si="3"/>
        <v>416.77901257059568</v>
      </c>
      <c r="AD112" s="10">
        <f t="shared" si="3"/>
        <v>437.36970118137594</v>
      </c>
      <c r="AE112" s="10">
        <f t="shared" si="2"/>
        <v>434.34931506849313</v>
      </c>
    </row>
    <row r="113" spans="2:31" ht="11.45" customHeight="1" x14ac:dyDescent="0.25">
      <c r="B113" s="22" t="s">
        <v>57</v>
      </c>
      <c r="C113" s="10">
        <f t="shared" si="1"/>
        <v>13.816947136236339</v>
      </c>
      <c r="D113" s="10">
        <f t="shared" si="3"/>
        <v>12.579762989972654</v>
      </c>
      <c r="E113" s="10">
        <f t="shared" si="3"/>
        <v>13.540167512091541</v>
      </c>
      <c r="F113" s="10">
        <f t="shared" si="3"/>
        <v>15.307585679460828</v>
      </c>
      <c r="G113" s="10">
        <f t="shared" si="3"/>
        <v>18.226314514174945</v>
      </c>
      <c r="H113" s="10">
        <f t="shared" si="3"/>
        <v>18.803731926533803</v>
      </c>
      <c r="I113" s="10">
        <f t="shared" si="3"/>
        <v>25.43872806359682</v>
      </c>
      <c r="J113" s="10">
        <f t="shared" si="3"/>
        <v>22.57964912280702</v>
      </c>
      <c r="K113" s="10">
        <f t="shared" si="3"/>
        <v>25.12534670364839</v>
      </c>
      <c r="L113" s="10">
        <f t="shared" si="3"/>
        <v>28.890253890253888</v>
      </c>
      <c r="M113" s="10">
        <f t="shared" si="3"/>
        <v>27.876314920515121</v>
      </c>
      <c r="N113" s="10">
        <f t="shared" si="3"/>
        <v>29.337147672587765</v>
      </c>
      <c r="O113" s="10">
        <f t="shared" si="3"/>
        <v>30.868082874377127</v>
      </c>
      <c r="P113" s="10">
        <f t="shared" si="3"/>
        <v>30.015862225243595</v>
      </c>
      <c r="Q113" s="10">
        <f t="shared" si="3"/>
        <v>40.436627397065443</v>
      </c>
      <c r="R113" s="10">
        <f t="shared" si="3"/>
        <v>47.137540581201996</v>
      </c>
      <c r="S113" s="10">
        <f t="shared" si="3"/>
        <v>52.505682719247233</v>
      </c>
      <c r="T113" s="10">
        <f t="shared" si="3"/>
        <v>54.92689295039164</v>
      </c>
      <c r="U113" s="10">
        <f t="shared" si="3"/>
        <v>55.338972351975755</v>
      </c>
      <c r="V113" s="10">
        <f t="shared" si="3"/>
        <v>58.541656229647813</v>
      </c>
      <c r="W113" s="10">
        <f t="shared" si="3"/>
        <v>54.175157811024405</v>
      </c>
      <c r="X113" s="10">
        <f t="shared" si="3"/>
        <v>55.234861346915679</v>
      </c>
      <c r="Y113" s="10">
        <f t="shared" si="3"/>
        <v>55.831049409595039</v>
      </c>
      <c r="Z113" s="10">
        <f t="shared" si="3"/>
        <v>55.190088667557397</v>
      </c>
      <c r="AA113" s="10">
        <f t="shared" si="3"/>
        <v>50.23496346261944</v>
      </c>
      <c r="AB113" s="10">
        <f t="shared" si="3"/>
        <v>55.057681833935732</v>
      </c>
      <c r="AC113" s="10">
        <f t="shared" si="3"/>
        <v>61.188078835137652</v>
      </c>
      <c r="AD113" s="10">
        <f t="shared" si="3"/>
        <v>65.108866095987267</v>
      </c>
      <c r="AE113" s="10">
        <f t="shared" si="2"/>
        <v>65.982154078170169</v>
      </c>
    </row>
    <row r="114" spans="2:31" ht="11.45" customHeight="1" x14ac:dyDescent="0.25">
      <c r="B114" s="22" t="s">
        <v>58</v>
      </c>
      <c r="C114" s="10">
        <f t="shared" si="1"/>
        <v>167.92887029288704</v>
      </c>
      <c r="D114" s="10">
        <f t="shared" si="3"/>
        <v>163.25664066357263</v>
      </c>
      <c r="E114" s="10">
        <f t="shared" si="3"/>
        <v>155.66688722941677</v>
      </c>
      <c r="F114" s="10">
        <f t="shared" si="3"/>
        <v>156.05815831987076</v>
      </c>
      <c r="G114" s="10">
        <f t="shared" si="3"/>
        <v>158.62660944206007</v>
      </c>
      <c r="H114" s="10">
        <f t="shared" si="3"/>
        <v>152.35567894178166</v>
      </c>
      <c r="I114" s="10">
        <f t="shared" si="3"/>
        <v>163.71809006869648</v>
      </c>
      <c r="J114" s="10">
        <f t="shared" si="3"/>
        <v>151.74164323648861</v>
      </c>
      <c r="K114" s="10">
        <f t="shared" si="3"/>
        <v>143.59985657941914</v>
      </c>
      <c r="L114" s="10">
        <f t="shared" si="3"/>
        <v>121.06166342523738</v>
      </c>
      <c r="M114" s="10">
        <f t="shared" si="3"/>
        <v>108.80518958060946</v>
      </c>
      <c r="N114" s="10">
        <f t="shared" si="3"/>
        <v>115.64980033361978</v>
      </c>
      <c r="O114" s="10">
        <f t="shared" si="3"/>
        <v>117.27121799064246</v>
      </c>
      <c r="P114" s="10">
        <f t="shared" si="3"/>
        <v>114.55218824804662</v>
      </c>
      <c r="Q114" s="10">
        <f t="shared" si="3"/>
        <v>111.55778894472363</v>
      </c>
      <c r="R114" s="10">
        <f t="shared" si="3"/>
        <v>97.502071251035616</v>
      </c>
      <c r="S114" s="10">
        <f t="shared" si="3"/>
        <v>104.85222761358624</v>
      </c>
      <c r="T114" s="10">
        <f t="shared" si="3"/>
        <v>96.803851162056588</v>
      </c>
      <c r="U114" s="10">
        <f t="shared" si="3"/>
        <v>86.9593868137204</v>
      </c>
      <c r="V114" s="10">
        <f t="shared" si="3"/>
        <v>91.401093051316636</v>
      </c>
      <c r="W114" s="10">
        <f t="shared" si="3"/>
        <v>99.24992499249926</v>
      </c>
      <c r="X114" s="10">
        <f t="shared" si="3"/>
        <v>98.298243700229094</v>
      </c>
      <c r="Y114" s="10">
        <f t="shared" si="3"/>
        <v>103.16810671517356</v>
      </c>
      <c r="Z114" s="10">
        <f t="shared" si="3"/>
        <v>101.47741958017534</v>
      </c>
      <c r="AA114" s="10">
        <f t="shared" si="3"/>
        <v>118.11942347288949</v>
      </c>
      <c r="AB114" s="10">
        <f t="shared" si="3"/>
        <v>140.54292753218982</v>
      </c>
      <c r="AC114" s="10">
        <f t="shared" si="3"/>
        <v>134.3545046599931</v>
      </c>
      <c r="AD114" s="10">
        <f t="shared" si="3"/>
        <v>119.47927775530468</v>
      </c>
      <c r="AE114" s="10">
        <f t="shared" si="2"/>
        <v>134.31857531535991</v>
      </c>
    </row>
    <row r="115" spans="2:31" ht="11.45" customHeight="1" x14ac:dyDescent="0.25">
      <c r="B115" s="22" t="s">
        <v>59</v>
      </c>
      <c r="C115" s="10">
        <f t="shared" ref="C115:R130" si="4">C29/C77*1000</f>
        <v>2224.3349753694579</v>
      </c>
      <c r="D115" s="10">
        <f t="shared" si="3"/>
        <v>1412.9617627997407</v>
      </c>
      <c r="E115" s="10">
        <f t="shared" si="3"/>
        <v>1273.0702263493904</v>
      </c>
      <c r="F115" s="10">
        <f t="shared" si="3"/>
        <v>1198.8384371700106</v>
      </c>
      <c r="G115" s="10">
        <f t="shared" si="3"/>
        <v>1207.4657186389031</v>
      </c>
      <c r="H115" s="10">
        <f t="shared" si="3"/>
        <v>1237.5294672324376</v>
      </c>
      <c r="I115" s="10">
        <f t="shared" si="3"/>
        <v>1150.5686433793662</v>
      </c>
      <c r="J115" s="10">
        <f t="shared" si="3"/>
        <v>1158.9321557607386</v>
      </c>
      <c r="K115" s="10">
        <f t="shared" si="3"/>
        <v>1151.3006885998468</v>
      </c>
      <c r="L115" s="10">
        <f t="shared" si="3"/>
        <v>1090.9257898603969</v>
      </c>
      <c r="M115" s="10">
        <f t="shared" si="3"/>
        <v>901.89220183486236</v>
      </c>
      <c r="N115" s="10">
        <f t="shared" si="3"/>
        <v>842.71052631578959</v>
      </c>
      <c r="O115" s="10">
        <f t="shared" si="3"/>
        <v>826.63096397273614</v>
      </c>
      <c r="P115" s="10">
        <f t="shared" si="3"/>
        <v>820.91676718938481</v>
      </c>
      <c r="Q115" s="10">
        <f t="shared" si="3"/>
        <v>784.36994219653172</v>
      </c>
      <c r="R115" s="10">
        <f t="shared" si="3"/>
        <v>817.92941176470583</v>
      </c>
      <c r="S115" s="10">
        <f t="shared" si="3"/>
        <v>776.36160714285711</v>
      </c>
      <c r="T115" s="10">
        <f t="shared" si="3"/>
        <v>785.3763440860215</v>
      </c>
      <c r="U115" s="10">
        <f t="shared" si="3"/>
        <v>793.7039907012786</v>
      </c>
      <c r="V115" s="10">
        <f t="shared" si="3"/>
        <v>794.31646525679753</v>
      </c>
      <c r="W115" s="10">
        <f t="shared" si="3"/>
        <v>762.04585537918877</v>
      </c>
      <c r="X115" s="10">
        <f t="shared" si="3"/>
        <v>744.75901584091662</v>
      </c>
      <c r="Y115" s="10">
        <f t="shared" si="3"/>
        <v>732.76582075168642</v>
      </c>
      <c r="Z115" s="10">
        <f t="shared" si="3"/>
        <v>672.90697674418607</v>
      </c>
      <c r="AA115" s="10">
        <f t="shared" si="3"/>
        <v>665.29028682277942</v>
      </c>
      <c r="AB115" s="10">
        <f t="shared" si="3"/>
        <v>678.98061737257717</v>
      </c>
      <c r="AC115" s="10">
        <f t="shared" si="3"/>
        <v>673.14612868047982</v>
      </c>
      <c r="AD115" s="10">
        <f t="shared" si="3"/>
        <v>652.1833781534126</v>
      </c>
      <c r="AE115" s="10">
        <f t="shared" si="2"/>
        <v>658.70481542981213</v>
      </c>
    </row>
    <row r="116" spans="2:31" ht="11.45" customHeight="1" x14ac:dyDescent="0.25">
      <c r="B116" s="22" t="s">
        <v>60</v>
      </c>
      <c r="C116" s="10">
        <f t="shared" si="4"/>
        <v>71.873210211535394</v>
      </c>
      <c r="D116" s="10">
        <f t="shared" si="3"/>
        <v>70.443191550099911</v>
      </c>
      <c r="E116" s="10">
        <f t="shared" si="3"/>
        <v>71.580647464039686</v>
      </c>
      <c r="F116" s="10">
        <f t="shared" si="3"/>
        <v>69.934960099635589</v>
      </c>
      <c r="G116" s="10">
        <f t="shared" si="3"/>
        <v>70.30768679704849</v>
      </c>
      <c r="H116" s="10">
        <f t="shared" si="3"/>
        <v>71.967471714534383</v>
      </c>
      <c r="I116" s="10">
        <f t="shared" si="3"/>
        <v>72.351856826581951</v>
      </c>
      <c r="J116" s="10">
        <f t="shared" si="3"/>
        <v>67.186072658281219</v>
      </c>
      <c r="K116" s="10">
        <f t="shared" si="3"/>
        <v>70.757619333978269</v>
      </c>
      <c r="L116" s="10">
        <f t="shared" si="3"/>
        <v>71.985938373858147</v>
      </c>
      <c r="M116" s="10">
        <f t="shared" si="3"/>
        <v>76.977921089166571</v>
      </c>
      <c r="N116" s="10">
        <f t="shared" si="3"/>
        <v>81.502382410093958</v>
      </c>
      <c r="O116" s="10">
        <f t="shared" si="3"/>
        <v>82.571534745447792</v>
      </c>
      <c r="P116" s="10">
        <f t="shared" si="3"/>
        <v>78.128798116559153</v>
      </c>
      <c r="Q116" s="10">
        <f t="shared" si="3"/>
        <v>83.2733892418766</v>
      </c>
      <c r="R116" s="10">
        <f t="shared" si="3"/>
        <v>90.884878743396598</v>
      </c>
      <c r="S116" s="10">
        <f t="shared" si="3"/>
        <v>93.962781997605035</v>
      </c>
      <c r="T116" s="10">
        <f t="shared" si="3"/>
        <v>95.409912161679642</v>
      </c>
      <c r="U116" s="10">
        <f t="shared" si="3"/>
        <v>98.512977321539068</v>
      </c>
      <c r="V116" s="10">
        <f t="shared" si="3"/>
        <v>99.284651692409412</v>
      </c>
      <c r="W116" s="10">
        <f t="shared" si="3"/>
        <v>97.453116042912129</v>
      </c>
      <c r="X116" s="10">
        <f t="shared" si="3"/>
        <v>96.472209543204229</v>
      </c>
      <c r="Y116" s="10">
        <f t="shared" si="3"/>
        <v>93.644878554180636</v>
      </c>
      <c r="Z116" s="10">
        <f t="shared" si="3"/>
        <v>91.073130292629628</v>
      </c>
      <c r="AA116" s="10">
        <f t="shared" si="3"/>
        <v>92.989557937347627</v>
      </c>
      <c r="AB116" s="10">
        <f t="shared" si="3"/>
        <v>105.35307026980507</v>
      </c>
      <c r="AC116" s="10">
        <f t="shared" si="3"/>
        <v>101.36996354918413</v>
      </c>
      <c r="AD116" s="10">
        <f t="shared" si="3"/>
        <v>104.9107793293305</v>
      </c>
      <c r="AE116" s="10">
        <f t="shared" si="2"/>
        <v>109.45060120164371</v>
      </c>
    </row>
    <row r="117" spans="2:31" ht="11.45" customHeight="1" x14ac:dyDescent="0.25">
      <c r="B117" s="22" t="s">
        <v>61</v>
      </c>
      <c r="C117" s="10" t="e">
        <f t="shared" si="4"/>
        <v>#VALUE!</v>
      </c>
      <c r="D117" s="10" t="e">
        <f t="shared" si="3"/>
        <v>#VALUE!</v>
      </c>
      <c r="E117" s="10" t="e">
        <f t="shared" si="3"/>
        <v>#VALUE!</v>
      </c>
      <c r="F117" s="10" t="e">
        <f t="shared" si="3"/>
        <v>#VALUE!</v>
      </c>
      <c r="G117" s="10" t="e">
        <f t="shared" si="3"/>
        <v>#VALUE!</v>
      </c>
      <c r="H117" s="10">
        <f t="shared" si="3"/>
        <v>110.51290219815228</v>
      </c>
      <c r="I117" s="10">
        <f t="shared" si="3"/>
        <v>105.33214179326781</v>
      </c>
      <c r="J117" s="10">
        <f t="shared" si="3"/>
        <v>109.84136310223266</v>
      </c>
      <c r="K117" s="10">
        <f t="shared" si="3"/>
        <v>121.93472508085857</v>
      </c>
      <c r="L117" s="10">
        <f t="shared" si="3"/>
        <v>127.65832106038292</v>
      </c>
      <c r="M117" s="10">
        <f t="shared" si="3"/>
        <v>122.00113700966459</v>
      </c>
      <c r="N117" s="10">
        <f t="shared" si="3"/>
        <v>136.08774038461539</v>
      </c>
      <c r="O117" s="10">
        <f t="shared" si="3"/>
        <v>135.93984962406014</v>
      </c>
      <c r="P117" s="10">
        <f t="shared" si="3"/>
        <v>167.14826281389747</v>
      </c>
      <c r="Q117" s="10">
        <f t="shared" si="3"/>
        <v>192.9080675422139</v>
      </c>
      <c r="R117" s="10">
        <f t="shared" si="3"/>
        <v>190.1423116973273</v>
      </c>
      <c r="S117" s="10">
        <f t="shared" si="3"/>
        <v>211.25509070714551</v>
      </c>
      <c r="T117" s="10">
        <f t="shared" si="3"/>
        <v>240.1422362702489</v>
      </c>
      <c r="U117" s="10">
        <f t="shared" si="3"/>
        <v>241.4660831509847</v>
      </c>
      <c r="V117" s="10">
        <f t="shared" si="3"/>
        <v>256.01974933535894</v>
      </c>
      <c r="W117" s="10">
        <f t="shared" si="3"/>
        <v>281.66849615806802</v>
      </c>
      <c r="X117" s="10">
        <f t="shared" si="3"/>
        <v>189.70988213961922</v>
      </c>
      <c r="Y117" s="10">
        <f t="shared" si="3"/>
        <v>199.74375400384369</v>
      </c>
      <c r="Z117" s="10">
        <f t="shared" si="3"/>
        <v>162.38239247311827</v>
      </c>
      <c r="AA117" s="10">
        <f t="shared" si="3"/>
        <v>172.33311518324606</v>
      </c>
      <c r="AB117" s="10">
        <f t="shared" si="3"/>
        <v>172.71873826511452</v>
      </c>
      <c r="AC117" s="10">
        <f t="shared" si="3"/>
        <v>172.30046948356807</v>
      </c>
      <c r="AD117" s="10">
        <f t="shared" si="3"/>
        <v>154.15434654050858</v>
      </c>
      <c r="AE117" s="10">
        <f t="shared" si="2"/>
        <v>199.953300124533</v>
      </c>
    </row>
    <row r="118" spans="2:31" ht="11.45" customHeight="1" x14ac:dyDescent="0.25">
      <c r="B118" s="22" t="s">
        <v>62</v>
      </c>
      <c r="C118" s="10">
        <f t="shared" si="4"/>
        <v>378.82468395838163</v>
      </c>
      <c r="D118" s="10">
        <f t="shared" si="4"/>
        <v>364.71314372181462</v>
      </c>
      <c r="E118" s="10">
        <f t="shared" si="4"/>
        <v>382.6515977861269</v>
      </c>
      <c r="F118" s="10">
        <f t="shared" si="4"/>
        <v>373.88594126003881</v>
      </c>
      <c r="G118" s="10">
        <f t="shared" si="4"/>
        <v>376.20316514331012</v>
      </c>
      <c r="H118" s="10">
        <f t="shared" si="4"/>
        <v>388.32664795407965</v>
      </c>
      <c r="I118" s="10">
        <f t="shared" si="4"/>
        <v>383.52669096723235</v>
      </c>
      <c r="J118" s="10">
        <f t="shared" si="4"/>
        <v>371.02443245631798</v>
      </c>
      <c r="K118" s="10">
        <f t="shared" si="4"/>
        <v>368.56435187742852</v>
      </c>
      <c r="L118" s="10">
        <f t="shared" si="4"/>
        <v>364.36572187617799</v>
      </c>
      <c r="M118" s="10">
        <f t="shared" si="4"/>
        <v>369.57347840504769</v>
      </c>
      <c r="N118" s="10">
        <f t="shared" si="4"/>
        <v>373.38002723316396</v>
      </c>
      <c r="O118" s="10">
        <f t="shared" si="4"/>
        <v>362.96659104970098</v>
      </c>
      <c r="P118" s="10">
        <f t="shared" si="4"/>
        <v>355.36540317481445</v>
      </c>
      <c r="Q118" s="10">
        <f t="shared" si="4"/>
        <v>354.3791229307555</v>
      </c>
      <c r="R118" s="10">
        <f t="shared" si="4"/>
        <v>381.23021022579809</v>
      </c>
      <c r="S118" s="10">
        <f t="shared" ref="D118:AE127" si="5">S32/S80*1000</f>
        <v>382.29386064161258</v>
      </c>
      <c r="T118" s="10">
        <f t="shared" si="5"/>
        <v>397.96285470162343</v>
      </c>
      <c r="U118" s="10">
        <f t="shared" si="5"/>
        <v>406.77350853948491</v>
      </c>
      <c r="V118" s="10">
        <f t="shared" si="5"/>
        <v>418.32452552731951</v>
      </c>
      <c r="W118" s="10">
        <f t="shared" si="5"/>
        <v>426.53570633212087</v>
      </c>
      <c r="X118" s="10">
        <f t="shared" si="5"/>
        <v>423.37252600106387</v>
      </c>
      <c r="Y118" s="10">
        <f t="shared" si="5"/>
        <v>420.3107319263583</v>
      </c>
      <c r="Z118" s="10">
        <f t="shared" si="5"/>
        <v>425.86947360870772</v>
      </c>
      <c r="AA118" s="10">
        <f t="shared" si="5"/>
        <v>427.24890362605623</v>
      </c>
      <c r="AB118" s="10">
        <f t="shared" si="5"/>
        <v>424.80003574779931</v>
      </c>
      <c r="AC118" s="10">
        <f t="shared" si="5"/>
        <v>419.34173100365706</v>
      </c>
      <c r="AD118" s="10">
        <f t="shared" si="5"/>
        <v>427.67192300164248</v>
      </c>
      <c r="AE118" s="10">
        <f t="shared" si="2"/>
        <v>429.30055604331278</v>
      </c>
    </row>
    <row r="119" spans="2:31" ht="11.45" customHeight="1" x14ac:dyDescent="0.25">
      <c r="B119" s="22" t="s">
        <v>63</v>
      </c>
      <c r="C119" s="10">
        <f t="shared" si="4"/>
        <v>279.99646767926527</v>
      </c>
      <c r="D119" s="10">
        <f t="shared" si="5"/>
        <v>260.56458606657623</v>
      </c>
      <c r="E119" s="10">
        <f t="shared" si="5"/>
        <v>276.79805565794322</v>
      </c>
      <c r="F119" s="10">
        <f t="shared" si="5"/>
        <v>280.486622394101</v>
      </c>
      <c r="G119" s="10">
        <f t="shared" si="5"/>
        <v>258.5143068270454</v>
      </c>
      <c r="H119" s="10">
        <f t="shared" si="5"/>
        <v>270.34743903468063</v>
      </c>
      <c r="I119" s="10">
        <f t="shared" si="5"/>
        <v>288.75769389738491</v>
      </c>
      <c r="J119" s="10">
        <f t="shared" si="5"/>
        <v>293.28500867412902</v>
      </c>
      <c r="K119" s="10">
        <f t="shared" si="5"/>
        <v>275.62222807266244</v>
      </c>
      <c r="L119" s="10">
        <f t="shared" si="5"/>
        <v>288.0770334535913</v>
      </c>
      <c r="M119" s="10">
        <f t="shared" si="5"/>
        <v>255.46003945618313</v>
      </c>
      <c r="N119" s="10">
        <f t="shared" si="5"/>
        <v>274.70604941777901</v>
      </c>
      <c r="O119" s="10">
        <f t="shared" si="5"/>
        <v>261.95704439814074</v>
      </c>
      <c r="P119" s="10">
        <f t="shared" si="5"/>
        <v>257.43356394945613</v>
      </c>
      <c r="Q119" s="10">
        <f t="shared" si="5"/>
        <v>267.57860747432687</v>
      </c>
      <c r="R119" s="10">
        <f t="shared" si="5"/>
        <v>269.53109347642402</v>
      </c>
      <c r="S119" s="10">
        <f t="shared" si="5"/>
        <v>283.05670144072366</v>
      </c>
      <c r="T119" s="10">
        <f t="shared" si="5"/>
        <v>274.49120328321061</v>
      </c>
      <c r="U119" s="10">
        <f t="shared" si="5"/>
        <v>285.62315700788349</v>
      </c>
      <c r="V119" s="10">
        <f t="shared" si="5"/>
        <v>297.22173253887109</v>
      </c>
      <c r="W119" s="10">
        <f t="shared" si="5"/>
        <v>297.11594587423724</v>
      </c>
      <c r="X119" s="10">
        <f t="shared" si="5"/>
        <v>305.81358780134963</v>
      </c>
      <c r="Y119" s="10">
        <f t="shared" si="5"/>
        <v>311.22483947767114</v>
      </c>
      <c r="Z119" s="10">
        <f t="shared" si="5"/>
        <v>291.89680626569134</v>
      </c>
      <c r="AA119" s="10">
        <f t="shared" si="5"/>
        <v>291.43746584756008</v>
      </c>
      <c r="AB119" s="10">
        <f t="shared" si="5"/>
        <v>312.33490295164813</v>
      </c>
      <c r="AC119" s="10">
        <f t="shared" si="5"/>
        <v>298.52229213407333</v>
      </c>
      <c r="AD119" s="10">
        <f t="shared" si="5"/>
        <v>298.69247077651562</v>
      </c>
      <c r="AE119" s="10">
        <f t="shared" si="2"/>
        <v>306.31405209219292</v>
      </c>
    </row>
    <row r="120" spans="2:31" ht="11.45" customHeight="1" x14ac:dyDescent="0.25">
      <c r="B120" s="22" t="s">
        <v>64</v>
      </c>
      <c r="C120" s="10">
        <f t="shared" si="4"/>
        <v>36.322073132077641</v>
      </c>
      <c r="D120" s="10">
        <f t="shared" si="5"/>
        <v>42.215097058028995</v>
      </c>
      <c r="E120" s="10">
        <f t="shared" si="5"/>
        <v>46.35788660540419</v>
      </c>
      <c r="F120" s="10">
        <f t="shared" si="5"/>
        <v>49.665491089942869</v>
      </c>
      <c r="G120" s="10">
        <f t="shared" si="5"/>
        <v>55.834459101504557</v>
      </c>
      <c r="H120" s="10">
        <f t="shared" si="5"/>
        <v>54.683068656019003</v>
      </c>
      <c r="I120" s="10">
        <f t="shared" si="5"/>
        <v>59.884295598581311</v>
      </c>
      <c r="J120" s="10">
        <f t="shared" si="5"/>
        <v>61.636825003647914</v>
      </c>
      <c r="K120" s="10">
        <f t="shared" si="5"/>
        <v>64.676500119186059</v>
      </c>
      <c r="L120" s="10">
        <f t="shared" si="5"/>
        <v>59.66129361354826</v>
      </c>
      <c r="M120" s="10">
        <f t="shared" si="5"/>
        <v>66.658340075386718</v>
      </c>
      <c r="N120" s="10">
        <f t="shared" si="5"/>
        <v>76.63345892930451</v>
      </c>
      <c r="O120" s="10">
        <f t="shared" si="5"/>
        <v>73.238866869187419</v>
      </c>
      <c r="P120" s="10">
        <f t="shared" si="5"/>
        <v>67.78085449997009</v>
      </c>
      <c r="Q120" s="10">
        <f t="shared" si="5"/>
        <v>62.404283235010112</v>
      </c>
      <c r="R120" s="10">
        <f t="shared" si="5"/>
        <v>63.21770497960123</v>
      </c>
      <c r="S120" s="10">
        <f t="shared" si="5"/>
        <v>67.954187843338133</v>
      </c>
      <c r="T120" s="10">
        <f t="shared" si="5"/>
        <v>81.90581752319946</v>
      </c>
      <c r="U120" s="10">
        <f t="shared" si="5"/>
        <v>82.74956410426185</v>
      </c>
      <c r="V120" s="10">
        <f t="shared" si="5"/>
        <v>75.732664908683759</v>
      </c>
      <c r="W120" s="10">
        <f t="shared" si="5"/>
        <v>69.544226543339846</v>
      </c>
      <c r="X120" s="10">
        <f t="shared" si="5"/>
        <v>78.317337849705183</v>
      </c>
      <c r="Y120" s="10">
        <f t="shared" si="5"/>
        <v>89.076907846354018</v>
      </c>
      <c r="Z120" s="10">
        <f t="shared" si="5"/>
        <v>89.979868483379306</v>
      </c>
      <c r="AA120" s="10">
        <f t="shared" si="5"/>
        <v>94.774160494373788</v>
      </c>
      <c r="AB120" s="10">
        <f t="shared" si="5"/>
        <v>111.35315453274237</v>
      </c>
      <c r="AC120" s="10">
        <f t="shared" si="5"/>
        <v>101.20022606013583</v>
      </c>
      <c r="AD120" s="10">
        <f t="shared" si="5"/>
        <v>99.049309820854887</v>
      </c>
      <c r="AE120" s="10">
        <f t="shared" si="2"/>
        <v>107.77871739292436</v>
      </c>
    </row>
    <row r="121" spans="2:31" ht="11.45" customHeight="1" x14ac:dyDescent="0.25">
      <c r="B121" s="22" t="s">
        <v>65</v>
      </c>
      <c r="C121" s="10">
        <f t="shared" si="4"/>
        <v>332.039456145028</v>
      </c>
      <c r="D121" s="10">
        <f t="shared" si="5"/>
        <v>328.56599467478128</v>
      </c>
      <c r="E121" s="10">
        <f t="shared" si="5"/>
        <v>313.50522580955897</v>
      </c>
      <c r="F121" s="10">
        <f t="shared" si="5"/>
        <v>291.08696297615865</v>
      </c>
      <c r="G121" s="10">
        <f t="shared" si="5"/>
        <v>279.37632387391812</v>
      </c>
      <c r="H121" s="10">
        <f t="shared" si="5"/>
        <v>254.21750396216447</v>
      </c>
      <c r="I121" s="10">
        <f t="shared" si="5"/>
        <v>274.95257434472438</v>
      </c>
      <c r="J121" s="10">
        <f t="shared" si="5"/>
        <v>282.77170550629</v>
      </c>
      <c r="K121" s="10">
        <f t="shared" si="5"/>
        <v>279.91539275069704</v>
      </c>
      <c r="L121" s="10">
        <f t="shared" si="5"/>
        <v>287.6484731560534</v>
      </c>
      <c r="M121" s="10">
        <f t="shared" si="5"/>
        <v>285.54725741937284</v>
      </c>
      <c r="N121" s="10">
        <f t="shared" si="5"/>
        <v>283.79389992764516</v>
      </c>
      <c r="O121" s="10">
        <f t="shared" si="5"/>
        <v>258.78382601087429</v>
      </c>
      <c r="P121" s="10">
        <f t="shared" si="5"/>
        <v>261.99158835348879</v>
      </c>
      <c r="Q121" s="10">
        <f t="shared" si="5"/>
        <v>269.72002086168953</v>
      </c>
      <c r="R121" s="10">
        <f t="shared" si="5"/>
        <v>281.89186118440159</v>
      </c>
      <c r="S121" s="10">
        <f t="shared" si="5"/>
        <v>299.84036397014808</v>
      </c>
      <c r="T121" s="10">
        <f t="shared" si="5"/>
        <v>319.31014617988046</v>
      </c>
      <c r="U121" s="10">
        <f t="shared" si="5"/>
        <v>322.66430505155228</v>
      </c>
      <c r="V121" s="10">
        <f t="shared" si="5"/>
        <v>307.07854064292974</v>
      </c>
      <c r="W121" s="10">
        <f t="shared" si="5"/>
        <v>286.13715663262076</v>
      </c>
      <c r="X121" s="10">
        <f t="shared" si="5"/>
        <v>257.14654282765736</v>
      </c>
      <c r="Y121" s="10">
        <f t="shared" si="5"/>
        <v>233.08646125855319</v>
      </c>
      <c r="Z121" s="10">
        <f t="shared" si="5"/>
        <v>211.57076483202286</v>
      </c>
      <c r="AA121" s="10">
        <f t="shared" si="5"/>
        <v>205.00945823889296</v>
      </c>
      <c r="AB121" s="10">
        <f t="shared" si="5"/>
        <v>208.38403848875055</v>
      </c>
      <c r="AC121" s="10">
        <f t="shared" si="5"/>
        <v>195.51344066016753</v>
      </c>
      <c r="AD121" s="10">
        <f t="shared" si="5"/>
        <v>177.98905235860525</v>
      </c>
      <c r="AE121" s="10">
        <f t="shared" si="2"/>
        <v>182.45257502641903</v>
      </c>
    </row>
    <row r="122" spans="2:31" ht="11.45" customHeight="1" x14ac:dyDescent="0.25">
      <c r="B122" s="22" t="s">
        <v>66</v>
      </c>
      <c r="C122" s="10">
        <f t="shared" si="4"/>
        <v>137.86283072180836</v>
      </c>
      <c r="D122" s="10">
        <f t="shared" si="5"/>
        <v>136.98181963266879</v>
      </c>
      <c r="E122" s="10">
        <f t="shared" si="5"/>
        <v>115.93251741864772</v>
      </c>
      <c r="F122" s="10">
        <f t="shared" si="5"/>
        <v>114.184985483202</v>
      </c>
      <c r="G122" s="10">
        <f t="shared" si="5"/>
        <v>116.17794970986462</v>
      </c>
      <c r="H122" s="10">
        <f t="shared" si="5"/>
        <v>113.59749386165439</v>
      </c>
      <c r="I122" s="10">
        <f t="shared" si="5"/>
        <v>113.91737959067922</v>
      </c>
      <c r="J122" s="10">
        <f t="shared" si="5"/>
        <v>121.08126487589256</v>
      </c>
      <c r="K122" s="10">
        <f t="shared" si="5"/>
        <v>111.50666559910324</v>
      </c>
      <c r="L122" s="10">
        <f t="shared" si="5"/>
        <v>196.05016389699767</v>
      </c>
      <c r="M122" s="10">
        <f t="shared" si="5"/>
        <v>262.19974471047846</v>
      </c>
      <c r="N122" s="10">
        <f t="shared" si="5"/>
        <v>255.57022955149699</v>
      </c>
      <c r="O122" s="10">
        <f t="shared" si="5"/>
        <v>322.33769100972984</v>
      </c>
      <c r="P122" s="10">
        <f t="shared" si="5"/>
        <v>256.71350958600988</v>
      </c>
      <c r="Q122" s="10">
        <f t="shared" si="5"/>
        <v>277.55009438071727</v>
      </c>
      <c r="R122" s="10">
        <f t="shared" si="5"/>
        <v>214.14781868079871</v>
      </c>
      <c r="S122" s="10">
        <f t="shared" si="5"/>
        <v>221.93513555204194</v>
      </c>
      <c r="T122" s="10">
        <f t="shared" si="5"/>
        <v>252.97726225869937</v>
      </c>
      <c r="U122" s="10">
        <f t="shared" si="5"/>
        <v>245.8349413987122</v>
      </c>
      <c r="V122" s="10">
        <f t="shared" si="5"/>
        <v>218.14920477646615</v>
      </c>
      <c r="W122" s="10">
        <f t="shared" si="5"/>
        <v>222.5377846873848</v>
      </c>
      <c r="X122" s="10">
        <f t="shared" si="5"/>
        <v>253.86089219868413</v>
      </c>
      <c r="Y122" s="10">
        <f t="shared" si="5"/>
        <v>329.23482623330403</v>
      </c>
      <c r="Z122" s="10">
        <f t="shared" si="5"/>
        <v>308.12074829931976</v>
      </c>
      <c r="AA122" s="10">
        <f t="shared" si="5"/>
        <v>288.3823125514968</v>
      </c>
      <c r="AB122" s="10">
        <f t="shared" si="5"/>
        <v>287.19605309526605</v>
      </c>
      <c r="AC122" s="10">
        <f t="shared" si="5"/>
        <v>345.29507050031293</v>
      </c>
      <c r="AD122" s="10">
        <f t="shared" si="5"/>
        <v>299.92038562309108</v>
      </c>
      <c r="AE122" s="10">
        <f t="shared" si="2"/>
        <v>296.80984535573816</v>
      </c>
    </row>
    <row r="123" spans="2:31" ht="11.45" customHeight="1" x14ac:dyDescent="0.25">
      <c r="B123" s="22" t="s">
        <v>67</v>
      </c>
      <c r="C123" s="10">
        <f t="shared" si="4"/>
        <v>871.89054726368158</v>
      </c>
      <c r="D123" s="10">
        <f t="shared" si="5"/>
        <v>840.14195583596211</v>
      </c>
      <c r="E123" s="10">
        <f t="shared" si="5"/>
        <v>694.71819645732694</v>
      </c>
      <c r="F123" s="10">
        <f t="shared" si="5"/>
        <v>615.86497890295368</v>
      </c>
      <c r="G123" s="10">
        <f t="shared" si="5"/>
        <v>549.64170990857428</v>
      </c>
      <c r="H123" s="10">
        <f t="shared" si="5"/>
        <v>526.81328965839953</v>
      </c>
      <c r="I123" s="10">
        <f t="shared" si="5"/>
        <v>467.51072084949976</v>
      </c>
      <c r="J123" s="10">
        <f t="shared" si="5"/>
        <v>422.50316055625791</v>
      </c>
      <c r="K123" s="10">
        <f t="shared" si="5"/>
        <v>375.76813430471969</v>
      </c>
      <c r="L123" s="10">
        <f t="shared" si="5"/>
        <v>369.96144949884348</v>
      </c>
      <c r="M123" s="10">
        <f t="shared" si="5"/>
        <v>378.87302318440044</v>
      </c>
      <c r="N123" s="10">
        <f t="shared" si="5"/>
        <v>359.90106007067141</v>
      </c>
      <c r="O123" s="10">
        <f t="shared" si="5"/>
        <v>342.5141242937853</v>
      </c>
      <c r="P123" s="10">
        <f t="shared" si="5"/>
        <v>323.79804934021803</v>
      </c>
      <c r="Q123" s="10">
        <f t="shared" si="5"/>
        <v>308.03503010399561</v>
      </c>
      <c r="R123" s="10">
        <f t="shared" si="5"/>
        <v>311.80646570554825</v>
      </c>
      <c r="S123" s="10">
        <f t="shared" si="5"/>
        <v>321.93350731873363</v>
      </c>
      <c r="T123" s="10">
        <f t="shared" si="5"/>
        <v>328.67545076282937</v>
      </c>
      <c r="U123" s="10">
        <f t="shared" si="5"/>
        <v>326.47495150062764</v>
      </c>
      <c r="V123" s="10">
        <f t="shared" si="5"/>
        <v>323.36125069793411</v>
      </c>
      <c r="W123" s="10">
        <f t="shared" si="5"/>
        <v>318.3411854935905</v>
      </c>
      <c r="X123" s="10">
        <f t="shared" si="5"/>
        <v>316.5025169621361</v>
      </c>
      <c r="Y123" s="10">
        <f t="shared" si="5"/>
        <v>301.69369739273247</v>
      </c>
      <c r="Z123" s="10">
        <f t="shared" si="5"/>
        <v>294.598310744451</v>
      </c>
      <c r="AA123" s="10">
        <f t="shared" si="5"/>
        <v>286.58730902615054</v>
      </c>
      <c r="AB123" s="10">
        <f t="shared" si="5"/>
        <v>282.58338723089713</v>
      </c>
      <c r="AC123" s="10">
        <f t="shared" si="5"/>
        <v>273.39186369958276</v>
      </c>
      <c r="AD123" s="10">
        <f t="shared" si="5"/>
        <v>263.83950415919099</v>
      </c>
      <c r="AE123" s="10">
        <f t="shared" si="5"/>
        <v>257.43285939968405</v>
      </c>
    </row>
    <row r="124" spans="2:31" ht="11.45" customHeight="1" x14ac:dyDescent="0.25">
      <c r="B124" s="22" t="s">
        <v>68</v>
      </c>
      <c r="C124" s="10">
        <f t="shared" si="4"/>
        <v>219.03027607106119</v>
      </c>
      <c r="D124" s="10">
        <f t="shared" si="5"/>
        <v>226.79041299622469</v>
      </c>
      <c r="E124" s="10">
        <f t="shared" si="5"/>
        <v>216.7701490746573</v>
      </c>
      <c r="F124" s="10">
        <f t="shared" si="5"/>
        <v>227.70907231649252</v>
      </c>
      <c r="G124" s="10">
        <f t="shared" si="5"/>
        <v>181.27574665293514</v>
      </c>
      <c r="H124" s="10">
        <f t="shared" si="5"/>
        <v>176.60163915502713</v>
      </c>
      <c r="I124" s="10">
        <f t="shared" si="5"/>
        <v>183.06779858123036</v>
      </c>
      <c r="J124" s="10">
        <f t="shared" si="5"/>
        <v>207.20837013384062</v>
      </c>
      <c r="K124" s="10">
        <f t="shared" si="5"/>
        <v>176.18778102694716</v>
      </c>
      <c r="L124" s="10">
        <f t="shared" si="5"/>
        <v>199.68890653958169</v>
      </c>
      <c r="M124" s="10">
        <f t="shared" si="5"/>
        <v>144.80215178992319</v>
      </c>
      <c r="N124" s="10">
        <f t="shared" si="5"/>
        <v>148.25169035462949</v>
      </c>
      <c r="O124" s="10">
        <f t="shared" si="5"/>
        <v>163.4772006827603</v>
      </c>
      <c r="P124" s="10">
        <f t="shared" si="5"/>
        <v>213.48088531187122</v>
      </c>
      <c r="Q124" s="10">
        <f t="shared" si="5"/>
        <v>220.32054620146965</v>
      </c>
      <c r="R124" s="10">
        <f t="shared" si="5"/>
        <v>186.99209436566696</v>
      </c>
      <c r="S124" s="10">
        <f t="shared" si="5"/>
        <v>179.17711286581223</v>
      </c>
      <c r="T124" s="10">
        <f t="shared" si="5"/>
        <v>187.67443995593098</v>
      </c>
      <c r="U124" s="10">
        <f t="shared" si="5"/>
        <v>246.63921460315865</v>
      </c>
      <c r="V124" s="10">
        <f t="shared" si="5"/>
        <v>183.9870214146658</v>
      </c>
      <c r="W124" s="10">
        <f t="shared" si="5"/>
        <v>187.47786227732055</v>
      </c>
      <c r="X124" s="10">
        <f t="shared" si="5"/>
        <v>194.84433962264151</v>
      </c>
      <c r="Y124" s="10">
        <f t="shared" si="5"/>
        <v>184.99923297758104</v>
      </c>
      <c r="Z124" s="10">
        <f t="shared" si="5"/>
        <v>180.32721884847348</v>
      </c>
      <c r="AA124" s="10">
        <f t="shared" si="5"/>
        <v>180.02920696734324</v>
      </c>
      <c r="AB124" s="10">
        <f t="shared" si="5"/>
        <v>194.90511915269198</v>
      </c>
      <c r="AC124" s="10">
        <f t="shared" si="5"/>
        <v>213.0229232968959</v>
      </c>
      <c r="AD124" s="10">
        <f t="shared" si="5"/>
        <v>218.98389039103864</v>
      </c>
      <c r="AE124" s="10">
        <f t="shared" si="5"/>
        <v>201.21202789203932</v>
      </c>
    </row>
    <row r="125" spans="2:31" ht="11.45" customHeight="1" x14ac:dyDescent="0.25">
      <c r="B125" s="22" t="s">
        <v>69</v>
      </c>
      <c r="C125" s="10">
        <f t="shared" si="4"/>
        <v>577.90816326530614</v>
      </c>
      <c r="D125" s="10">
        <f t="shared" si="5"/>
        <v>623.00354609929082</v>
      </c>
      <c r="E125" s="10">
        <f t="shared" si="5"/>
        <v>611.91216216216219</v>
      </c>
      <c r="F125" s="10">
        <f t="shared" si="5"/>
        <v>614.33333333333326</v>
      </c>
      <c r="G125" s="10">
        <f t="shared" si="5"/>
        <v>608.00955414012731</v>
      </c>
      <c r="H125" s="10">
        <f t="shared" si="5"/>
        <v>610.88544891640856</v>
      </c>
      <c r="I125" s="10">
        <f t="shared" si="5"/>
        <v>607.20180722891564</v>
      </c>
      <c r="J125" s="10">
        <f t="shared" si="5"/>
        <v>587.1196581196582</v>
      </c>
      <c r="K125" s="10">
        <f t="shared" si="5"/>
        <v>587.45915492957749</v>
      </c>
      <c r="L125" s="10">
        <f t="shared" si="5"/>
        <v>594.67507002801119</v>
      </c>
      <c r="M125" s="10">
        <f t="shared" si="5"/>
        <v>577.18766756032164</v>
      </c>
      <c r="N125" s="10">
        <f t="shared" si="5"/>
        <v>579.60263157894747</v>
      </c>
      <c r="O125" s="10">
        <f t="shared" si="5"/>
        <v>575.98214285714289</v>
      </c>
      <c r="P125" s="10">
        <f t="shared" si="5"/>
        <v>599.17424242424249</v>
      </c>
      <c r="Q125" s="10">
        <f t="shared" si="5"/>
        <v>560.92771084337346</v>
      </c>
      <c r="R125" s="10">
        <f t="shared" si="5"/>
        <v>550.13908872901675</v>
      </c>
      <c r="S125" s="10">
        <f t="shared" si="5"/>
        <v>610.19035532994928</v>
      </c>
      <c r="T125" s="10">
        <f t="shared" si="5"/>
        <v>607.44132653061217</v>
      </c>
      <c r="U125" s="10">
        <f t="shared" si="5"/>
        <v>612.76804123711349</v>
      </c>
      <c r="V125" s="10">
        <f t="shared" si="5"/>
        <v>622.06217616580307</v>
      </c>
      <c r="W125" s="10">
        <f t="shared" si="5"/>
        <v>598.47317073170734</v>
      </c>
      <c r="X125" s="10">
        <f t="shared" si="5"/>
        <v>606.51213592233012</v>
      </c>
      <c r="Y125" s="10">
        <f t="shared" si="5"/>
        <v>619.81995133819942</v>
      </c>
      <c r="Z125" s="10">
        <f t="shared" si="5"/>
        <v>623.96217494089831</v>
      </c>
      <c r="AA125" s="10">
        <f t="shared" si="5"/>
        <v>641.75238095238092</v>
      </c>
      <c r="AB125" s="10">
        <f t="shared" si="5"/>
        <v>628.73271889400917</v>
      </c>
      <c r="AC125" s="10">
        <f t="shared" si="5"/>
        <v>641.1431818181818</v>
      </c>
      <c r="AD125" s="10">
        <f t="shared" si="5"/>
        <v>654.87443946188341</v>
      </c>
      <c r="AE125" s="10">
        <f t="shared" si="5"/>
        <v>680.14508928571422</v>
      </c>
    </row>
    <row r="126" spans="2:31" ht="11.45" customHeight="1" x14ac:dyDescent="0.25">
      <c r="B126" s="22" t="s">
        <v>70</v>
      </c>
      <c r="C126" s="10">
        <f t="shared" si="4"/>
        <v>278.05184755271813</v>
      </c>
      <c r="D126" s="10">
        <f t="shared" si="5"/>
        <v>285.60774577954322</v>
      </c>
      <c r="E126" s="10">
        <f t="shared" si="5"/>
        <v>300.41561976549411</v>
      </c>
      <c r="F126" s="10">
        <f t="shared" si="5"/>
        <v>332.19537572254336</v>
      </c>
      <c r="G126" s="10">
        <f t="shared" si="5"/>
        <v>328.42271293375393</v>
      </c>
      <c r="H126" s="10">
        <f t="shared" si="5"/>
        <v>342.9109201899164</v>
      </c>
      <c r="I126" s="10">
        <f t="shared" si="5"/>
        <v>353.42461005199311</v>
      </c>
      <c r="J126" s="10">
        <f t="shared" si="5"/>
        <v>339.57822517152175</v>
      </c>
      <c r="K126" s="10">
        <f t="shared" si="5"/>
        <v>341.65528819250142</v>
      </c>
      <c r="L126" s="10">
        <f t="shared" si="5"/>
        <v>311.1874284524925</v>
      </c>
      <c r="M126" s="10">
        <f t="shared" si="5"/>
        <v>313.29907718120808</v>
      </c>
      <c r="N126" s="10">
        <f t="shared" si="5"/>
        <v>317.12541287158439</v>
      </c>
      <c r="O126" s="10">
        <f t="shared" si="5"/>
        <v>291.41010250253947</v>
      </c>
      <c r="P126" s="10">
        <f t="shared" si="5"/>
        <v>303.57870996842581</v>
      </c>
      <c r="Q126" s="10">
        <f t="shared" si="5"/>
        <v>296.20518825436852</v>
      </c>
      <c r="R126" s="10">
        <f t="shared" si="5"/>
        <v>279.37087549494061</v>
      </c>
      <c r="S126" s="10">
        <f t="shared" si="5"/>
        <v>276.23598870539917</v>
      </c>
      <c r="T126" s="10">
        <f t="shared" si="5"/>
        <v>283.67735386177139</v>
      </c>
      <c r="U126" s="10">
        <f t="shared" si="5"/>
        <v>281.57682495267881</v>
      </c>
      <c r="V126" s="10">
        <f t="shared" si="5"/>
        <v>289.82104919104427</v>
      </c>
      <c r="W126" s="10">
        <f t="shared" si="5"/>
        <v>273.4447583176397</v>
      </c>
      <c r="X126" s="10">
        <f t="shared" si="5"/>
        <v>272.97819700015464</v>
      </c>
      <c r="Y126" s="10">
        <f t="shared" si="5"/>
        <v>273.5042350648377</v>
      </c>
      <c r="Z126" s="10">
        <f t="shared" si="5"/>
        <v>268.31009200690056</v>
      </c>
      <c r="AA126" s="10">
        <f t="shared" si="5"/>
        <v>271.60574688358338</v>
      </c>
      <c r="AB126" s="10">
        <f t="shared" si="5"/>
        <v>277.11562340223503</v>
      </c>
      <c r="AC126" s="10">
        <f t="shared" si="5"/>
        <v>265.56222516926078</v>
      </c>
      <c r="AD126" s="10">
        <f t="shared" si="5"/>
        <v>270.29204639602318</v>
      </c>
      <c r="AE126" s="10">
        <f t="shared" si="5"/>
        <v>275.03304419661299</v>
      </c>
    </row>
    <row r="127" spans="2:31" ht="11.45" customHeight="1" x14ac:dyDescent="0.25">
      <c r="B127" s="22" t="s">
        <v>71</v>
      </c>
      <c r="C127" s="10">
        <f t="shared" si="4"/>
        <v>1492.3787528868361</v>
      </c>
      <c r="D127" s="10">
        <f t="shared" si="5"/>
        <v>1404.7817047817048</v>
      </c>
      <c r="E127" s="10">
        <f t="shared" si="5"/>
        <v>1435.5140186915889</v>
      </c>
      <c r="F127" s="10">
        <f t="shared" si="5"/>
        <v>1645.1205510907005</v>
      </c>
      <c r="G127" s="10">
        <f t="shared" si="5"/>
        <v>1792.515337423313</v>
      </c>
      <c r="H127" s="10">
        <f t="shared" si="5"/>
        <v>1690.5466970387245</v>
      </c>
      <c r="I127" s="10">
        <f t="shared" si="5"/>
        <v>1460.2526724975703</v>
      </c>
      <c r="J127" s="10">
        <f t="shared" si="5"/>
        <v>1320.42194092827</v>
      </c>
      <c r="K127" s="10">
        <f t="shared" si="5"/>
        <v>1286.1596958174905</v>
      </c>
      <c r="L127" s="10">
        <f t="shared" si="5"/>
        <v>1228.6684782608695</v>
      </c>
      <c r="M127" s="10">
        <f t="shared" si="5"/>
        <v>1056.3065781532889</v>
      </c>
      <c r="N127" s="10">
        <f t="shared" si="5"/>
        <v>900.27159152634442</v>
      </c>
      <c r="O127" s="10">
        <f t="shared" si="5"/>
        <v>875.31871494135646</v>
      </c>
      <c r="P127" s="10">
        <f t="shared" si="5"/>
        <v>866.38190954773859</v>
      </c>
      <c r="Q127" s="10">
        <f t="shared" si="5"/>
        <v>1271.7246484085863</v>
      </c>
      <c r="R127" s="10">
        <f t="shared" si="5"/>
        <v>1239.2857142857142</v>
      </c>
      <c r="S127" s="10">
        <f t="shared" si="5"/>
        <v>1222.8749136143747</v>
      </c>
      <c r="T127" s="10">
        <f t="shared" si="5"/>
        <v>1160.4530744336569</v>
      </c>
      <c r="U127" s="10">
        <f t="shared" si="5"/>
        <v>1097.2989195678272</v>
      </c>
      <c r="V127" s="10">
        <f t="shared" si="5"/>
        <v>1041.6099773242631</v>
      </c>
      <c r="W127" s="10">
        <f t="shared" si="5"/>
        <v>1015.2459016393442</v>
      </c>
      <c r="X127" s="10">
        <f t="shared" si="5"/>
        <v>983.1350232798759</v>
      </c>
      <c r="Y127" s="10">
        <f t="shared" si="5"/>
        <v>957.43341404358353</v>
      </c>
      <c r="Z127" s="10">
        <f t="shared" si="5"/>
        <v>885.98501542529755</v>
      </c>
      <c r="AA127" s="10">
        <f t="shared" ref="D127:AE131" si="6">AA41/AA89*1000</f>
        <v>914.6895074946467</v>
      </c>
      <c r="AB127" s="10">
        <f t="shared" si="6"/>
        <v>881.13286130778829</v>
      </c>
      <c r="AC127" s="10">
        <f t="shared" si="6"/>
        <v>928.7601193012357</v>
      </c>
      <c r="AD127" s="10">
        <f t="shared" si="6"/>
        <v>892.7755102040818</v>
      </c>
      <c r="AE127" s="10">
        <f t="shared" si="6"/>
        <v>895.98753408648224</v>
      </c>
    </row>
    <row r="128" spans="2:31" ht="11.45" customHeight="1" x14ac:dyDescent="0.25">
      <c r="B128" s="22" t="s">
        <v>72</v>
      </c>
      <c r="C128" s="10" t="e">
        <f t="shared" si="4"/>
        <v>#VALUE!</v>
      </c>
      <c r="D128" s="10" t="e">
        <f t="shared" si="6"/>
        <v>#VALUE!</v>
      </c>
      <c r="E128" s="10" t="e">
        <f t="shared" si="6"/>
        <v>#VALUE!</v>
      </c>
      <c r="F128" s="10" t="e">
        <f t="shared" si="6"/>
        <v>#VALUE!</v>
      </c>
      <c r="G128" s="10" t="e">
        <f t="shared" si="6"/>
        <v>#VALUE!</v>
      </c>
      <c r="H128" s="10" t="e">
        <f t="shared" si="6"/>
        <v>#VALUE!</v>
      </c>
      <c r="I128" s="10" t="e">
        <f t="shared" si="6"/>
        <v>#VALUE!</v>
      </c>
      <c r="J128" s="10" t="e">
        <f t="shared" si="6"/>
        <v>#VALUE!</v>
      </c>
      <c r="K128" s="10" t="e">
        <f t="shared" si="6"/>
        <v>#VALUE!</v>
      </c>
      <c r="L128" s="10" t="e">
        <f t="shared" si="6"/>
        <v>#VALUE!</v>
      </c>
      <c r="M128" s="10" t="e">
        <f t="shared" si="6"/>
        <v>#VALUE!</v>
      </c>
      <c r="N128" s="10" t="e">
        <f t="shared" si="6"/>
        <v>#VALUE!</v>
      </c>
      <c r="O128" s="10" t="e">
        <f t="shared" si="6"/>
        <v>#VALUE!</v>
      </c>
      <c r="P128" s="10" t="e">
        <f t="shared" si="6"/>
        <v>#VALUE!</v>
      </c>
      <c r="Q128" s="10" t="e">
        <f t="shared" si="6"/>
        <v>#VALUE!</v>
      </c>
      <c r="R128" s="10" t="e">
        <f t="shared" si="6"/>
        <v>#VALUE!</v>
      </c>
      <c r="S128" s="10" t="e">
        <f t="shared" si="6"/>
        <v>#VALUE!</v>
      </c>
      <c r="T128" s="10" t="e">
        <f t="shared" si="6"/>
        <v>#VALUE!</v>
      </c>
      <c r="U128" s="10" t="e">
        <f t="shared" si="6"/>
        <v>#VALUE!</v>
      </c>
      <c r="V128" s="10" t="e">
        <f t="shared" si="6"/>
        <v>#VALUE!</v>
      </c>
      <c r="W128" s="10" t="e">
        <f t="shared" si="6"/>
        <v>#VALUE!</v>
      </c>
      <c r="X128" s="10" t="e">
        <f t="shared" si="6"/>
        <v>#VALUE!</v>
      </c>
      <c r="Y128" s="10" t="e">
        <f t="shared" si="6"/>
        <v>#VALUE!</v>
      </c>
      <c r="Z128" s="10" t="e">
        <f t="shared" si="6"/>
        <v>#VALUE!</v>
      </c>
      <c r="AA128" s="10" t="e">
        <f t="shared" si="6"/>
        <v>#VALUE!</v>
      </c>
      <c r="AB128" s="10" t="e">
        <f t="shared" si="6"/>
        <v>#VALUE!</v>
      </c>
      <c r="AC128" s="10" t="e">
        <f t="shared" si="6"/>
        <v>#VALUE!</v>
      </c>
      <c r="AD128" s="10" t="e">
        <f t="shared" si="6"/>
        <v>#VALUE!</v>
      </c>
      <c r="AE128" s="10" t="e">
        <f t="shared" si="6"/>
        <v>#VALUE!</v>
      </c>
    </row>
    <row r="129" spans="2:31" ht="11.45" customHeight="1" x14ac:dyDescent="0.25">
      <c r="B129" s="22" t="s">
        <v>73</v>
      </c>
      <c r="C129" s="10">
        <f t="shared" si="4"/>
        <v>842.19230769230774</v>
      </c>
      <c r="D129" s="10">
        <f t="shared" si="6"/>
        <v>808.9571428571428</v>
      </c>
      <c r="E129" s="10">
        <f t="shared" si="6"/>
        <v>682.48235294117649</v>
      </c>
      <c r="F129" s="10">
        <f t="shared" si="6"/>
        <v>686.02777777777783</v>
      </c>
      <c r="G129" s="10">
        <f t="shared" si="6"/>
        <v>616.98636363636376</v>
      </c>
      <c r="H129" s="10">
        <f t="shared" si="6"/>
        <v>564.6875</v>
      </c>
      <c r="I129" s="10">
        <f t="shared" si="6"/>
        <v>587.9</v>
      </c>
      <c r="J129" s="10">
        <f t="shared" si="6"/>
        <v>557.48461538461538</v>
      </c>
      <c r="K129" s="10">
        <f t="shared" si="6"/>
        <v>575.62</v>
      </c>
      <c r="L129" s="10">
        <f t="shared" si="6"/>
        <v>550.87407407407409</v>
      </c>
      <c r="M129" s="10">
        <f t="shared" si="6"/>
        <v>538.33571428571429</v>
      </c>
      <c r="N129" s="10">
        <f t="shared" si="6"/>
        <v>523.54999999999995</v>
      </c>
      <c r="O129" s="10">
        <f t="shared" si="6"/>
        <v>468.84571428571428</v>
      </c>
      <c r="P129" s="10">
        <f t="shared" si="6"/>
        <v>425.1102564102564</v>
      </c>
      <c r="Q129" s="10">
        <f t="shared" si="6"/>
        <v>453.00270270270266</v>
      </c>
      <c r="R129" s="10">
        <f t="shared" si="6"/>
        <v>451.29736842105262</v>
      </c>
      <c r="S129" s="10">
        <f t="shared" si="6"/>
        <v>455.77179487179484</v>
      </c>
      <c r="T129" s="10">
        <f t="shared" si="6"/>
        <v>446.65609756097564</v>
      </c>
      <c r="U129" s="10">
        <f t="shared" si="6"/>
        <v>474.02749999999997</v>
      </c>
      <c r="V129" s="10">
        <f t="shared" si="6"/>
        <v>470.95121951219511</v>
      </c>
      <c r="W129" s="10">
        <f t="shared" si="6"/>
        <v>476.9785714285714</v>
      </c>
      <c r="X129" s="10">
        <f t="shared" si="6"/>
        <v>472.51395348837207</v>
      </c>
      <c r="Y129" s="10">
        <f t="shared" si="6"/>
        <v>477.43255813953482</v>
      </c>
      <c r="Z129" s="10">
        <f t="shared" si="6"/>
        <v>474.43181818181819</v>
      </c>
      <c r="AA129" s="10">
        <f t="shared" si="6"/>
        <v>498.2</v>
      </c>
      <c r="AB129" s="10">
        <f t="shared" si="6"/>
        <v>485.74666666666667</v>
      </c>
      <c r="AC129" s="10">
        <f t="shared" si="6"/>
        <v>513.56000000000006</v>
      </c>
      <c r="AD129" s="10">
        <f t="shared" si="6"/>
        <v>512.41276595744694</v>
      </c>
      <c r="AE129" s="10">
        <f t="shared" si="6"/>
        <v>517.52127659574467</v>
      </c>
    </row>
    <row r="130" spans="2:31" ht="11.45" customHeight="1" x14ac:dyDescent="0.25">
      <c r="B130" s="22" t="s">
        <v>74</v>
      </c>
      <c r="C130" s="10">
        <f t="shared" si="4"/>
        <v>2590.4144377802995</v>
      </c>
      <c r="D130" s="10">
        <f t="shared" si="6"/>
        <v>2606.8701683786931</v>
      </c>
      <c r="E130" s="10">
        <f t="shared" si="6"/>
        <v>1128.5191321077384</v>
      </c>
      <c r="F130" s="10">
        <f t="shared" si="6"/>
        <v>1126.8278301886794</v>
      </c>
      <c r="G130" s="10">
        <f t="shared" si="6"/>
        <v>1129.1278619759805</v>
      </c>
      <c r="H130" s="10">
        <f t="shared" si="6"/>
        <v>1186.3158994722817</v>
      </c>
      <c r="I130" s="10">
        <f t="shared" si="6"/>
        <v>1125.8978052293644</v>
      </c>
      <c r="J130" s="10">
        <f t="shared" si="6"/>
        <v>1023.7412579288554</v>
      </c>
      <c r="K130" s="10">
        <f t="shared" si="6"/>
        <v>1033.2400878511157</v>
      </c>
      <c r="L130" s="10">
        <f t="shared" si="6"/>
        <v>994.67220557522944</v>
      </c>
      <c r="M130" s="10">
        <f t="shared" si="6"/>
        <v>1058.0852775543042</v>
      </c>
      <c r="N130" s="10">
        <f t="shared" si="6"/>
        <v>1073.0226602889309</v>
      </c>
      <c r="O130" s="10">
        <f t="shared" si="6"/>
        <v>1041.7501747844324</v>
      </c>
      <c r="P130" s="10">
        <f t="shared" si="6"/>
        <v>1046.6656124339222</v>
      </c>
      <c r="Q130" s="10">
        <f t="shared" si="6"/>
        <v>1023.269765956476</v>
      </c>
      <c r="R130" s="10">
        <f t="shared" si="6"/>
        <v>865.07822925329253</v>
      </c>
      <c r="S130" s="10">
        <f t="shared" si="6"/>
        <v>886.74576337444546</v>
      </c>
      <c r="T130" s="10">
        <f t="shared" si="6"/>
        <v>765.11214513514926</v>
      </c>
      <c r="U130" s="10">
        <f t="shared" si="6"/>
        <v>739.37297516198691</v>
      </c>
      <c r="V130" s="10">
        <f t="shared" si="6"/>
        <v>729.72493492281933</v>
      </c>
      <c r="W130" s="10">
        <f t="shared" si="6"/>
        <v>763.0944314134307</v>
      </c>
      <c r="X130" s="10">
        <f t="shared" si="6"/>
        <v>688.63176744832265</v>
      </c>
      <c r="Y130" s="10">
        <f t="shared" si="6"/>
        <v>683.57952540916972</v>
      </c>
      <c r="Z130" s="10">
        <f t="shared" si="6"/>
        <v>659.79329318164923</v>
      </c>
      <c r="AA130" s="10">
        <f t="shared" si="6"/>
        <v>691.67302713300114</v>
      </c>
      <c r="AB130" s="10">
        <f t="shared" si="6"/>
        <v>633.45761869251794</v>
      </c>
      <c r="AC130" s="10">
        <f t="shared" si="6"/>
        <v>632.44359278851346</v>
      </c>
      <c r="AD130" s="10">
        <f t="shared" si="6"/>
        <v>666.20113682387603</v>
      </c>
      <c r="AE130" s="10">
        <f t="shared" si="6"/>
        <v>672.6878410521897</v>
      </c>
    </row>
    <row r="131" spans="2:31" ht="11.45" customHeight="1" x14ac:dyDescent="0.25">
      <c r="B131" s="22" t="s">
        <v>75</v>
      </c>
      <c r="C131" s="10" t="e">
        <f t="shared" ref="C131" si="7">C45/C93*1000</f>
        <v>#VALUE!</v>
      </c>
      <c r="D131" s="10" t="e">
        <f t="shared" si="6"/>
        <v>#VALUE!</v>
      </c>
      <c r="E131" s="10" t="e">
        <f t="shared" si="6"/>
        <v>#VALUE!</v>
      </c>
      <c r="F131" s="10" t="e">
        <f t="shared" si="6"/>
        <v>#VALUE!</v>
      </c>
      <c r="G131" s="10" t="e">
        <f t="shared" si="6"/>
        <v>#VALUE!</v>
      </c>
      <c r="H131" s="10" t="e">
        <f t="shared" si="6"/>
        <v>#VALUE!</v>
      </c>
      <c r="I131" s="10" t="e">
        <f t="shared" si="6"/>
        <v>#VALUE!</v>
      </c>
      <c r="J131" s="10" t="e">
        <f t="shared" si="6"/>
        <v>#VALUE!</v>
      </c>
      <c r="K131" s="10" t="e">
        <f t="shared" si="6"/>
        <v>#VALUE!</v>
      </c>
      <c r="L131" s="10" t="e">
        <f t="shared" si="6"/>
        <v>#VALUE!</v>
      </c>
      <c r="M131" s="10" t="e">
        <f t="shared" si="6"/>
        <v>#VALUE!</v>
      </c>
      <c r="N131" s="10" t="e">
        <f t="shared" si="6"/>
        <v>#VALUE!</v>
      </c>
      <c r="O131" s="10" t="e">
        <f t="shared" si="6"/>
        <v>#VALUE!</v>
      </c>
      <c r="P131" s="10" t="e">
        <f t="shared" si="6"/>
        <v>#VALUE!</v>
      </c>
      <c r="Q131" s="10" t="e">
        <f t="shared" si="6"/>
        <v>#VALUE!</v>
      </c>
      <c r="R131" s="10" t="e">
        <f t="shared" si="6"/>
        <v>#VALUE!</v>
      </c>
      <c r="S131" s="10" t="e">
        <f t="shared" si="6"/>
        <v>#VALUE!</v>
      </c>
      <c r="T131" s="10" t="e">
        <f t="shared" si="6"/>
        <v>#VALUE!</v>
      </c>
      <c r="U131" s="10" t="e">
        <f t="shared" si="6"/>
        <v>#VALUE!</v>
      </c>
      <c r="V131" s="10" t="e">
        <f t="shared" si="6"/>
        <v>#VALUE!</v>
      </c>
      <c r="W131" s="10" t="e">
        <f t="shared" si="6"/>
        <v>#VALUE!</v>
      </c>
      <c r="X131" s="10" t="e">
        <f t="shared" si="6"/>
        <v>#VALUE!</v>
      </c>
      <c r="Y131" s="10" t="e">
        <f t="shared" si="6"/>
        <v>#VALUE!</v>
      </c>
      <c r="Z131" s="10" t="e">
        <f t="shared" si="6"/>
        <v>#VALUE!</v>
      </c>
      <c r="AA131" s="10" t="e">
        <f t="shared" si="6"/>
        <v>#VALUE!</v>
      </c>
      <c r="AB131" s="10" t="e">
        <f t="shared" si="6"/>
        <v>#VALUE!</v>
      </c>
      <c r="AC131" s="10" t="e">
        <f t="shared" si="6"/>
        <v>#VALUE!</v>
      </c>
      <c r="AD131" s="10" t="e">
        <f t="shared" si="6"/>
        <v>#VALUE!</v>
      </c>
      <c r="AE131" s="10" t="e">
        <f t="shared" si="6"/>
        <v>#VALUE!</v>
      </c>
    </row>
    <row r="134" spans="2:31" ht="18" customHeight="1" x14ac:dyDescent="0.25">
      <c r="B134" s="30"/>
      <c r="C134" s="34" t="s">
        <v>136</v>
      </c>
      <c r="D134" s="35" t="s">
        <v>137</v>
      </c>
      <c r="E134" s="35" t="s">
        <v>138</v>
      </c>
      <c r="F134" s="36" t="s">
        <v>139</v>
      </c>
    </row>
    <row r="135" spans="2:31" ht="18" customHeight="1" x14ac:dyDescent="0.25">
      <c r="B135" s="47" t="s">
        <v>140</v>
      </c>
      <c r="C135" s="48">
        <f>(H98/C98)^(1/4)*100-100</f>
        <v>-0.10587920856183075</v>
      </c>
      <c r="D135" s="49">
        <f>(AA98/H98)^(1/19)*100-100</f>
        <v>0.55833677993828701</v>
      </c>
      <c r="E135" s="49">
        <f>(AE98/AA98)^(1/4)*100-100</f>
        <v>0.16617336264030769</v>
      </c>
      <c r="F135" s="50">
        <f>(AE98/C98)^(1/28)*100-100</f>
        <v>0.38715085336356481</v>
      </c>
    </row>
    <row r="136" spans="2:31" ht="18" customHeight="1" x14ac:dyDescent="0.25">
      <c r="B136" s="51" t="s">
        <v>141</v>
      </c>
      <c r="C136" s="52">
        <f t="shared" ref="C136:C137" si="8">(H99/C99)^(1/4)*100-100</f>
        <v>-0.89794701566309243</v>
      </c>
      <c r="D136" s="53">
        <f t="shared" ref="D136:D137" si="9">(AA99/H99)^(1/19)*100-100</f>
        <v>0.44374758132636316</v>
      </c>
      <c r="E136" s="53">
        <f t="shared" ref="E136:E137" si="10">(AE99/AA99)^(1/4)*100-100</f>
        <v>-4.7899890174051052E-2</v>
      </c>
      <c r="F136" s="54">
        <f t="shared" ref="F136:F137" si="11">(AE99/C99)^(1/28)*100-100</f>
        <v>0.1648820553633783</v>
      </c>
    </row>
    <row r="137" spans="2:31" ht="18" customHeight="1" x14ac:dyDescent="0.25">
      <c r="B137" s="31" t="s">
        <v>44</v>
      </c>
      <c r="C137" s="39">
        <f t="shared" si="8"/>
        <v>-1.8337911585617235</v>
      </c>
      <c r="D137" s="37">
        <f t="shared" si="9"/>
        <v>0.10093607016865747</v>
      </c>
      <c r="E137" s="37">
        <f t="shared" si="10"/>
        <v>3.6929367884783915</v>
      </c>
      <c r="F137" s="40">
        <f t="shared" si="11"/>
        <v>0.32262968878117704</v>
      </c>
    </row>
    <row r="138" spans="2:31" ht="18" customHeight="1" x14ac:dyDescent="0.25">
      <c r="B138" s="31" t="s">
        <v>46</v>
      </c>
      <c r="C138" s="39">
        <f>(H102/C102)^(1/4)*100-100</f>
        <v>-4.415630165910116</v>
      </c>
      <c r="D138" s="37">
        <f>(AA102/H102)^(1/19)*100-100</f>
        <v>0.16206696718690239</v>
      </c>
      <c r="E138" s="37">
        <f>(AE102/AA102)^(1/4)*100-100</f>
        <v>-2.4539362154278024</v>
      </c>
      <c r="F138" s="40">
        <f>(AE102/C102)^(1/28)*100-100</f>
        <v>-0.88625505340080224</v>
      </c>
    </row>
    <row r="139" spans="2:31" ht="18" customHeight="1" x14ac:dyDescent="0.25">
      <c r="B139" s="31" t="s">
        <v>47</v>
      </c>
      <c r="C139" s="39">
        <f>(H103/C103)^(1/4)*100-100</f>
        <v>-1.5066297390707888</v>
      </c>
      <c r="D139" s="37">
        <f>(AA103/H103)^(1/19)*100-100</f>
        <v>-0.23527315353072709</v>
      </c>
      <c r="E139" s="37">
        <f>(AE103/AA103)^(1/4)*100-100</f>
        <v>-0.26445557218069382</v>
      </c>
      <c r="F139" s="40">
        <f>(AE103/C103)^(1/28)*100-100</f>
        <v>-0.41367980230324974</v>
      </c>
    </row>
    <row r="140" spans="2:31" ht="18" customHeight="1" x14ac:dyDescent="0.25">
      <c r="B140" s="31" t="s">
        <v>48</v>
      </c>
      <c r="C140" s="39">
        <f>(H104/C104)^(1/4)*100-100</f>
        <v>-5.8839341520780408E-2</v>
      </c>
      <c r="D140" s="37">
        <f>(AA104/H104)^(1/19)*100-100</f>
        <v>1.8122381884914489</v>
      </c>
      <c r="E140" s="37">
        <f>(AE104/AA104)^(1/4)*100-100</f>
        <v>-3.8159952837730771E-3</v>
      </c>
      <c r="F140" s="40">
        <f>(AE104/C104)^(1/28)*100-100</f>
        <v>1.217117096677157</v>
      </c>
    </row>
    <row r="141" spans="2:31" ht="18" customHeight="1" x14ac:dyDescent="0.25">
      <c r="B141" s="31" t="s">
        <v>51</v>
      </c>
      <c r="C141" s="39">
        <f>(H107/C107)^(1/4)*100-100</f>
        <v>1.6566890107498438</v>
      </c>
      <c r="D141" s="37">
        <f>(AA107/H107)^(1/19)*100-100</f>
        <v>-7.473297885928389</v>
      </c>
      <c r="E141" s="37">
        <f>(AE107/AA107)^(1/4)*100-100</f>
        <v>-1.5424251744370281</v>
      </c>
      <c r="F141" s="40">
        <f>(AE107/C107)^(1/28)*100-100</f>
        <v>-5.1221532339203435</v>
      </c>
    </row>
    <row r="142" spans="2:31" ht="18" customHeight="1" x14ac:dyDescent="0.25">
      <c r="B142" s="31" t="s">
        <v>52</v>
      </c>
      <c r="C142" s="39">
        <f>(H108/C108)^(1/4)*100-100</f>
        <v>-18.623065319305908</v>
      </c>
      <c r="D142" s="37">
        <f>(AA108/H108)^(1/19)*100-100</f>
        <v>0.1925711160139798</v>
      </c>
      <c r="E142" s="37">
        <f>(AE108/AA108)^(1/4)*100-100</f>
        <v>-0.71730536718929727</v>
      </c>
      <c r="F142" s="40">
        <f>(AE108/C108)^(1/28)*100-100</f>
        <v>-2.8741569726444425</v>
      </c>
    </row>
    <row r="143" spans="2:31" ht="18" customHeight="1" x14ac:dyDescent="0.25">
      <c r="B143" s="32" t="s">
        <v>53</v>
      </c>
      <c r="C143" s="41">
        <f>(H109/C109)^(1/4)*100-100</f>
        <v>2.8941501070523827</v>
      </c>
      <c r="D143" s="38">
        <f>(AA109/H109)^(1/19)*100-100</f>
        <v>0.86190385623719123</v>
      </c>
      <c r="E143" s="38">
        <f>(AE109/AA109)^(1/4)*100-100</f>
        <v>-1.154669681952754</v>
      </c>
      <c r="F143" s="42">
        <f>(AE109/C109)^(1/28)*100-100</f>
        <v>0.82742920405263476</v>
      </c>
    </row>
    <row r="144" spans="2:31" ht="18" customHeight="1" x14ac:dyDescent="0.25">
      <c r="B144" s="31" t="s">
        <v>54</v>
      </c>
      <c r="C144" s="39">
        <f>(H110/C110)^(1/4)*100-100</f>
        <v>1.7973718194823221</v>
      </c>
      <c r="D144" s="37">
        <f>(AA110/H110)^(1/19)*100-100</f>
        <v>-6.4905535051951233</v>
      </c>
      <c r="E144" s="37">
        <f>(AE110/AA110)^(1/4)*100-100</f>
        <v>0.51700778087018762</v>
      </c>
      <c r="F144" s="40">
        <f>(AE110/C110)^(1/28)*100-100</f>
        <v>-4.1375497570293192</v>
      </c>
    </row>
    <row r="145" spans="2:6" ht="18" customHeight="1" x14ac:dyDescent="0.25">
      <c r="B145" s="31" t="s">
        <v>55</v>
      </c>
      <c r="C145" s="39">
        <f>(H111/C111)^(1/4)*100-100</f>
        <v>-2.7428766004250633</v>
      </c>
      <c r="D145" s="37">
        <f>(AA111/H111)^(1/19)*100-100</f>
        <v>-0.57212068734239097</v>
      </c>
      <c r="E145" s="37">
        <f>(AE111/AA111)^(1/4)*100-100</f>
        <v>1.4684409938051175</v>
      </c>
      <c r="F145" s="40">
        <f>(AE111/C111)^(1/28)*100-100</f>
        <v>-0.57673175591291681</v>
      </c>
    </row>
    <row r="146" spans="2:6" ht="18" customHeight="1" x14ac:dyDescent="0.25">
      <c r="B146" s="31" t="s">
        <v>59</v>
      </c>
      <c r="C146" s="39">
        <f>(H115/C115)^(1/4)*100-100</f>
        <v>-13.63478877285506</v>
      </c>
      <c r="D146" s="37">
        <f>(AA115/H115)^(1/19)*100-100</f>
        <v>-3.2137965662859358</v>
      </c>
      <c r="E146" s="37">
        <f>(AE115/AA115)^(1/4)*100-100</f>
        <v>-0.24839002072080518</v>
      </c>
      <c r="F146" s="40">
        <f>(AE115/C115)^(1/28)*100-100</f>
        <v>-4.253112283879446</v>
      </c>
    </row>
    <row r="147" spans="2:6" ht="18" customHeight="1" x14ac:dyDescent="0.25">
      <c r="B147" s="31" t="s">
        <v>60</v>
      </c>
      <c r="C147" s="39">
        <f>(H116/C116)^(1/4)*100-100</f>
        <v>3.2771313287341286E-2</v>
      </c>
      <c r="D147" s="37">
        <f>(AA116/H116)^(1/19)*100-100</f>
        <v>1.3579425246203556</v>
      </c>
      <c r="E147" s="37">
        <f>(AE116/AA116)^(1/4)*100-100</f>
        <v>4.1588058226920595</v>
      </c>
      <c r="F147" s="40">
        <f>(AE116/C116)^(1/28)*100-100</f>
        <v>1.5133719457729882</v>
      </c>
    </row>
    <row r="148" spans="2:6" ht="18" customHeight="1" x14ac:dyDescent="0.25">
      <c r="B148" s="31" t="s">
        <v>62</v>
      </c>
      <c r="C148" s="39">
        <f t="shared" ref="C148:C157" si="12">(H118/C118)^(1/4)*100-100</f>
        <v>0.62125530674023821</v>
      </c>
      <c r="D148" s="37">
        <f t="shared" ref="D148:D157" si="13">(AA118/H118)^(1/19)*100-100</f>
        <v>0.50400212483047824</v>
      </c>
      <c r="E148" s="37">
        <f t="shared" ref="E148:E157" si="14">(AE118/AA118)^(1/4)*100-100</f>
        <v>0.11983460905287302</v>
      </c>
      <c r="F148" s="40">
        <f t="shared" ref="F148:F157" si="15">(AE118/C118)^(1/28)*100-100</f>
        <v>0.44772698596355553</v>
      </c>
    </row>
    <row r="149" spans="2:6" ht="18" customHeight="1" x14ac:dyDescent="0.25">
      <c r="B149" s="31" t="s">
        <v>63</v>
      </c>
      <c r="C149" s="39">
        <f t="shared" si="12"/>
        <v>-0.87289407989695178</v>
      </c>
      <c r="D149" s="37">
        <f t="shared" si="13"/>
        <v>0.39613789900101892</v>
      </c>
      <c r="E149" s="37">
        <f t="shared" si="14"/>
        <v>1.2524136339219609</v>
      </c>
      <c r="F149" s="40">
        <f t="shared" si="15"/>
        <v>0.32135059187740467</v>
      </c>
    </row>
    <row r="150" spans="2:6" ht="18" customHeight="1" x14ac:dyDescent="0.25">
      <c r="B150" s="31" t="s">
        <v>64</v>
      </c>
      <c r="C150" s="39">
        <f t="shared" si="12"/>
        <v>10.769593603614581</v>
      </c>
      <c r="D150" s="37">
        <f t="shared" si="13"/>
        <v>2.9367309833153712</v>
      </c>
      <c r="E150" s="37">
        <f t="shared" si="14"/>
        <v>3.2668111216792113</v>
      </c>
      <c r="F150" s="40">
        <f t="shared" si="15"/>
        <v>3.9609130493599451</v>
      </c>
    </row>
    <row r="151" spans="2:6" ht="18" customHeight="1" x14ac:dyDescent="0.25">
      <c r="B151" s="31" t="s">
        <v>65</v>
      </c>
      <c r="C151" s="39">
        <f t="shared" si="12"/>
        <v>-6.4585841562036137</v>
      </c>
      <c r="D151" s="37">
        <f t="shared" si="13"/>
        <v>-1.1258985171295137</v>
      </c>
      <c r="E151" s="37">
        <f t="shared" si="14"/>
        <v>-2.8720942251800921</v>
      </c>
      <c r="F151" s="40">
        <f t="shared" si="15"/>
        <v>-2.1157386374708409</v>
      </c>
    </row>
    <row r="152" spans="2:6" ht="18" customHeight="1" x14ac:dyDescent="0.25">
      <c r="B152" s="31" t="s">
        <v>66</v>
      </c>
      <c r="C152" s="39">
        <f t="shared" si="12"/>
        <v>-4.7246857986114321</v>
      </c>
      <c r="D152" s="37">
        <f t="shared" si="13"/>
        <v>5.025493279879953</v>
      </c>
      <c r="E152" s="37">
        <f t="shared" si="14"/>
        <v>0.72271427631169161</v>
      </c>
      <c r="F152" s="40">
        <f t="shared" si="15"/>
        <v>2.7765341543881732</v>
      </c>
    </row>
    <row r="153" spans="2:6" ht="18" customHeight="1" x14ac:dyDescent="0.25">
      <c r="B153" s="31" t="s">
        <v>67</v>
      </c>
      <c r="C153" s="39">
        <f t="shared" si="12"/>
        <v>-11.834497273626127</v>
      </c>
      <c r="D153" s="37">
        <f t="shared" si="13"/>
        <v>-3.1534347337710926</v>
      </c>
      <c r="E153" s="37">
        <f t="shared" si="14"/>
        <v>-2.6464581159239771</v>
      </c>
      <c r="F153" s="40">
        <f t="shared" si="15"/>
        <v>-4.2632581623016819</v>
      </c>
    </row>
    <row r="154" spans="2:6" ht="18" customHeight="1" x14ac:dyDescent="0.25">
      <c r="B154" s="31" t="s">
        <v>68</v>
      </c>
      <c r="C154" s="39">
        <f t="shared" si="12"/>
        <v>-5.2405252178255495</v>
      </c>
      <c r="D154" s="37">
        <f t="shared" si="13"/>
        <v>0.10122239949303946</v>
      </c>
      <c r="E154" s="37">
        <f t="shared" si="14"/>
        <v>2.8200338277918604</v>
      </c>
      <c r="F154" s="40">
        <f t="shared" si="15"/>
        <v>-0.30257969479043823</v>
      </c>
    </row>
    <row r="155" spans="2:6" ht="18" customHeight="1" x14ac:dyDescent="0.25">
      <c r="B155" s="31" t="s">
        <v>69</v>
      </c>
      <c r="C155" s="39">
        <f t="shared" si="12"/>
        <v>1.3970308141803827</v>
      </c>
      <c r="D155" s="37">
        <f t="shared" si="13"/>
        <v>0.25977403774963648</v>
      </c>
      <c r="E155" s="37">
        <f t="shared" si="14"/>
        <v>1.4631916664592097</v>
      </c>
      <c r="F155" s="40">
        <f t="shared" si="15"/>
        <v>0.58344966536394338</v>
      </c>
    </row>
    <row r="156" spans="2:6" ht="18" customHeight="1" x14ac:dyDescent="0.25">
      <c r="B156" s="31" t="s">
        <v>70</v>
      </c>
      <c r="C156" s="39">
        <f t="shared" si="12"/>
        <v>5.3813802782077147</v>
      </c>
      <c r="D156" s="37">
        <f t="shared" si="13"/>
        <v>-1.2194466436642699</v>
      </c>
      <c r="E156" s="37">
        <f t="shared" si="14"/>
        <v>0.31398430976435066</v>
      </c>
      <c r="F156" s="40">
        <f t="shared" si="15"/>
        <v>-3.8979355098533119E-2</v>
      </c>
    </row>
    <row r="157" spans="2:6" ht="18" customHeight="1" x14ac:dyDescent="0.25">
      <c r="B157" s="31" t="s">
        <v>71</v>
      </c>
      <c r="C157" s="39">
        <f t="shared" si="12"/>
        <v>3.1661036550479906</v>
      </c>
      <c r="D157" s="37">
        <f t="shared" si="13"/>
        <v>-3.1810555631200117</v>
      </c>
      <c r="E157" s="37">
        <f t="shared" si="14"/>
        <v>-0.51512295743546588</v>
      </c>
      <c r="F157" s="40">
        <f t="shared" si="15"/>
        <v>-1.8056425739011956</v>
      </c>
    </row>
    <row r="158" spans="2:6" ht="18" customHeight="1" x14ac:dyDescent="0.25">
      <c r="B158" s="31" t="s">
        <v>73</v>
      </c>
      <c r="C158" s="39">
        <f>(H129/C129)^(1/4)*100-100</f>
        <v>-9.5102838397983334</v>
      </c>
      <c r="D158" s="37">
        <f>(AA129/H129)^(1/19)*100-100</f>
        <v>-0.65715166224099164</v>
      </c>
      <c r="E158" s="37">
        <f>(AE129/AA129)^(1/4)*100-100</f>
        <v>0.95576442415877239</v>
      </c>
      <c r="F158" s="40">
        <f>(AE129/C129)^(1/28)*100-100</f>
        <v>-1.7240991390060572</v>
      </c>
    </row>
    <row r="159" spans="2:6" ht="18" customHeight="1" x14ac:dyDescent="0.25">
      <c r="B159" s="33" t="s">
        <v>74</v>
      </c>
      <c r="C159" s="43">
        <f>(H130/C130)^(1/4)*100-100</f>
        <v>-17.736387937283354</v>
      </c>
      <c r="D159" s="44">
        <f>(AA130/H130)^(1/19)*100-100</f>
        <v>-2.7995116732816427</v>
      </c>
      <c r="E159" s="44">
        <f>(AE130/AA130)^(1/4)*100-100</f>
        <v>-0.69338366977254395</v>
      </c>
      <c r="F159" s="45">
        <f>(AE130/C130)^(1/28)*100-100</f>
        <v>-4.7012295570028328</v>
      </c>
    </row>
    <row r="160" spans="2:6" ht="13.5" customHeight="1" x14ac:dyDescent="0.25">
      <c r="B160" s="46" t="s">
        <v>146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C152"/>
  <sheetViews>
    <sheetView topLeftCell="A122" workbookViewId="0">
      <selection activeCell="L140" sqref="L140"/>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2:29" ht="15" x14ac:dyDescent="0.25">
      <c r="B1" s="3" t="s">
        <v>126</v>
      </c>
    </row>
    <row r="2" spans="2:29" ht="15" x14ac:dyDescent="0.25">
      <c r="B2" s="2" t="s">
        <v>127</v>
      </c>
    </row>
    <row r="3" spans="2:29" ht="15" x14ac:dyDescent="0.25">
      <c r="B3" s="2" t="s">
        <v>128</v>
      </c>
    </row>
    <row r="4" spans="2:29" ht="11.45" customHeight="1" x14ac:dyDescent="0.25">
      <c r="B4" s="2" t="s">
        <v>20</v>
      </c>
    </row>
    <row r="5" spans="2:29" ht="15" x14ac:dyDescent="0.25">
      <c r="B5" s="1" t="s">
        <v>12</v>
      </c>
    </row>
    <row r="6" spans="2:29" ht="15" x14ac:dyDescent="0.25">
      <c r="B6" s="1" t="s">
        <v>13</v>
      </c>
    </row>
    <row r="7" spans="2:29" ht="15" x14ac:dyDescent="0.25">
      <c r="B7" s="1" t="s">
        <v>14</v>
      </c>
    </row>
    <row r="8" spans="2:29" ht="15" x14ac:dyDescent="0.25">
      <c r="B8" s="1" t="s">
        <v>15</v>
      </c>
    </row>
    <row r="9" spans="2:29" ht="11.45" customHeight="1" x14ac:dyDescent="0.25">
      <c r="B9" s="3" t="s">
        <v>32</v>
      </c>
    </row>
    <row r="10" spans="2:29" ht="15" x14ac:dyDescent="0.25">
      <c r="B10" s="114" t="s">
        <v>129</v>
      </c>
      <c r="C10" s="113" t="s">
        <v>101</v>
      </c>
      <c r="D10" s="113" t="s">
        <v>102</v>
      </c>
      <c r="E10" s="113" t="s">
        <v>103</v>
      </c>
      <c r="F10" s="113" t="s">
        <v>104</v>
      </c>
      <c r="G10" s="113" t="s">
        <v>105</v>
      </c>
      <c r="H10" s="113" t="s">
        <v>106</v>
      </c>
      <c r="I10" s="113" t="s">
        <v>107</v>
      </c>
      <c r="J10" s="113" t="s">
        <v>108</v>
      </c>
      <c r="K10" s="113" t="s">
        <v>109</v>
      </c>
      <c r="L10" s="113" t="s">
        <v>110</v>
      </c>
      <c r="M10" s="113" t="s">
        <v>111</v>
      </c>
      <c r="N10" s="113" t="s">
        <v>112</v>
      </c>
      <c r="O10" s="113" t="s">
        <v>113</v>
      </c>
      <c r="P10" s="113" t="s">
        <v>114</v>
      </c>
      <c r="Q10" s="113" t="s">
        <v>115</v>
      </c>
      <c r="R10" s="113" t="s">
        <v>116</v>
      </c>
      <c r="S10" s="113" t="s">
        <v>117</v>
      </c>
      <c r="T10" s="113" t="s">
        <v>118</v>
      </c>
      <c r="U10" s="113" t="s">
        <v>119</v>
      </c>
      <c r="V10" s="113" t="s">
        <v>120</v>
      </c>
      <c r="W10" s="113" t="s">
        <v>121</v>
      </c>
      <c r="X10" s="113" t="s">
        <v>122</v>
      </c>
      <c r="Y10" s="113" t="s">
        <v>123</v>
      </c>
      <c r="Z10" s="113" t="s">
        <v>124</v>
      </c>
      <c r="AA10" s="113" t="s">
        <v>125</v>
      </c>
      <c r="AB10" s="113" t="s">
        <v>196</v>
      </c>
      <c r="AC10" s="113" t="s">
        <v>200</v>
      </c>
    </row>
    <row r="11" spans="2:29" ht="15" x14ac:dyDescent="0.25">
      <c r="B11" s="115" t="s">
        <v>161</v>
      </c>
      <c r="C11" s="117" t="s">
        <v>131</v>
      </c>
      <c r="D11" s="117" t="s">
        <v>131</v>
      </c>
      <c r="E11" s="117" t="s">
        <v>131</v>
      </c>
      <c r="F11" s="117" t="s">
        <v>131</v>
      </c>
      <c r="G11" s="117" t="s">
        <v>131</v>
      </c>
      <c r="H11" s="117" t="s">
        <v>131</v>
      </c>
      <c r="I11" s="117" t="s">
        <v>131</v>
      </c>
      <c r="J11" s="117" t="s">
        <v>131</v>
      </c>
      <c r="K11" s="117" t="s">
        <v>131</v>
      </c>
      <c r="L11" s="117" t="s">
        <v>131</v>
      </c>
      <c r="M11" s="117" t="s">
        <v>131</v>
      </c>
      <c r="N11" s="117" t="s">
        <v>131</v>
      </c>
      <c r="O11" s="117" t="s">
        <v>131</v>
      </c>
      <c r="P11" s="117" t="s">
        <v>131</v>
      </c>
      <c r="Q11" s="117" t="s">
        <v>131</v>
      </c>
      <c r="R11" s="117" t="s">
        <v>131</v>
      </c>
      <c r="S11" s="117" t="s">
        <v>131</v>
      </c>
      <c r="T11" s="117" t="s">
        <v>131</v>
      </c>
      <c r="U11" s="117" t="s">
        <v>131</v>
      </c>
      <c r="V11" s="117" t="s">
        <v>131</v>
      </c>
      <c r="W11" s="117" t="s">
        <v>131</v>
      </c>
      <c r="X11" s="117" t="s">
        <v>131</v>
      </c>
      <c r="Y11" s="117" t="s">
        <v>131</v>
      </c>
      <c r="Z11" s="117" t="s">
        <v>131</v>
      </c>
      <c r="AA11" s="117" t="s">
        <v>131</v>
      </c>
      <c r="AB11" s="117" t="s">
        <v>131</v>
      </c>
      <c r="AC11" s="117" t="s">
        <v>131</v>
      </c>
    </row>
    <row r="12" spans="2:29" ht="15" x14ac:dyDescent="0.25">
      <c r="B12" s="116" t="s">
        <v>162</v>
      </c>
      <c r="C12" s="119">
        <v>924958.3</v>
      </c>
      <c r="D12" s="119">
        <v>981879.4</v>
      </c>
      <c r="E12" s="119">
        <v>1007334.2</v>
      </c>
      <c r="F12" s="119">
        <v>1019440.6</v>
      </c>
      <c r="G12" s="119">
        <v>1029167.3</v>
      </c>
      <c r="H12" s="119">
        <v>1036436.3</v>
      </c>
      <c r="I12" s="119">
        <v>1068722.2</v>
      </c>
      <c r="J12" s="119">
        <v>1116054.5</v>
      </c>
      <c r="K12" s="119">
        <v>1175586.6000000001</v>
      </c>
      <c r="L12" s="119">
        <v>1201277.5</v>
      </c>
      <c r="M12" s="119">
        <v>1124657.3</v>
      </c>
      <c r="N12" s="119">
        <v>1148057.1000000001</v>
      </c>
      <c r="O12" s="119">
        <v>1173485.6000000001</v>
      </c>
      <c r="P12" s="119">
        <v>1170857.8999999999</v>
      </c>
      <c r="Q12" s="119">
        <v>1191360.3999999999</v>
      </c>
      <c r="R12" s="119">
        <v>1224540.3</v>
      </c>
      <c r="S12" s="119">
        <v>1271319.1000000001</v>
      </c>
      <c r="T12" s="119">
        <v>1319424.7</v>
      </c>
      <c r="U12" s="119">
        <v>1388064.9</v>
      </c>
      <c r="V12" s="119">
        <v>1444726.5</v>
      </c>
      <c r="W12" s="119">
        <v>1471656.9</v>
      </c>
      <c r="X12" s="119">
        <v>1400224.3</v>
      </c>
      <c r="Y12" s="119">
        <v>1522065.7</v>
      </c>
      <c r="Z12" s="119">
        <v>1613741.6</v>
      </c>
      <c r="AA12" s="119">
        <v>1651372.1</v>
      </c>
      <c r="AB12" s="119">
        <v>1675084.7</v>
      </c>
      <c r="AC12" s="119">
        <v>1696295.8</v>
      </c>
    </row>
    <row r="13" spans="2:29" ht="15" x14ac:dyDescent="0.25">
      <c r="B13" s="116" t="s">
        <v>201</v>
      </c>
      <c r="C13" s="118">
        <v>855656.8</v>
      </c>
      <c r="D13" s="118">
        <v>905172.4</v>
      </c>
      <c r="E13" s="118">
        <v>927679.2</v>
      </c>
      <c r="F13" s="118">
        <v>939357.7</v>
      </c>
      <c r="G13" s="118">
        <v>947845.7</v>
      </c>
      <c r="H13" s="118">
        <v>951504.7</v>
      </c>
      <c r="I13" s="118">
        <v>979212.6</v>
      </c>
      <c r="J13" s="118">
        <v>1019375.4</v>
      </c>
      <c r="K13" s="118">
        <v>1073978.1000000001</v>
      </c>
      <c r="L13" s="118">
        <v>1096496.3999999999</v>
      </c>
      <c r="M13" s="118">
        <v>1022285.4</v>
      </c>
      <c r="N13" s="120">
        <v>1044162</v>
      </c>
      <c r="O13" s="118">
        <v>1065262.2</v>
      </c>
      <c r="P13" s="118">
        <v>1058310.1000000001</v>
      </c>
      <c r="Q13" s="118">
        <v>1072260.8999999999</v>
      </c>
      <c r="R13" s="118">
        <v>1101222.2</v>
      </c>
      <c r="S13" s="120">
        <v>1139855</v>
      </c>
      <c r="T13" s="118">
        <v>1182155.1000000001</v>
      </c>
      <c r="U13" s="118">
        <v>1240231.3999999999</v>
      </c>
      <c r="V13" s="118">
        <v>1290024.6000000001</v>
      </c>
      <c r="W13" s="118">
        <v>1310716.8</v>
      </c>
      <c r="X13" s="118">
        <v>1242848.3999999999</v>
      </c>
      <c r="Y13" s="118">
        <v>1350054.8</v>
      </c>
      <c r="Z13" s="120">
        <v>1430208</v>
      </c>
      <c r="AA13" s="118">
        <v>1461161.1</v>
      </c>
      <c r="AB13" s="118">
        <v>1482029.4</v>
      </c>
      <c r="AC13" s="118">
        <v>1496934.2</v>
      </c>
    </row>
    <row r="14" spans="2:29" ht="15" x14ac:dyDescent="0.25">
      <c r="B14" s="116" t="s">
        <v>163</v>
      </c>
      <c r="C14" s="119">
        <v>33541.9</v>
      </c>
      <c r="D14" s="119">
        <v>35327.1</v>
      </c>
      <c r="E14" s="119">
        <v>36246.400000000001</v>
      </c>
      <c r="F14" s="119">
        <v>36056.699999999997</v>
      </c>
      <c r="G14" s="119">
        <v>36867.5</v>
      </c>
      <c r="H14" s="119">
        <v>38278.5</v>
      </c>
      <c r="I14" s="119">
        <v>41788.199999999997</v>
      </c>
      <c r="J14" s="119">
        <v>44254.8</v>
      </c>
      <c r="K14" s="119">
        <v>47448.4</v>
      </c>
      <c r="L14" s="119">
        <v>48668.9</v>
      </c>
      <c r="M14" s="121">
        <v>47373</v>
      </c>
      <c r="N14" s="119">
        <v>48255.9</v>
      </c>
      <c r="O14" s="119">
        <v>50725.4</v>
      </c>
      <c r="P14" s="119">
        <v>49652.4</v>
      </c>
      <c r="Q14" s="119">
        <v>51406.8</v>
      </c>
      <c r="R14" s="119">
        <v>53527.199999999997</v>
      </c>
      <c r="S14" s="119">
        <v>56049.1</v>
      </c>
      <c r="T14" s="119">
        <v>57692.800000000003</v>
      </c>
      <c r="U14" s="121">
        <v>61129</v>
      </c>
      <c r="V14" s="119">
        <v>63946.5</v>
      </c>
      <c r="W14" s="119">
        <v>65969.5</v>
      </c>
      <c r="X14" s="119">
        <v>64800.800000000003</v>
      </c>
      <c r="Y14" s="119">
        <v>71139.100000000006</v>
      </c>
      <c r="Z14" s="119">
        <v>74362.899999999994</v>
      </c>
      <c r="AA14" s="119">
        <v>75667.5</v>
      </c>
      <c r="AB14" s="119">
        <v>78380.2</v>
      </c>
      <c r="AC14" s="119">
        <v>79798.3</v>
      </c>
    </row>
    <row r="15" spans="2:29" ht="15" x14ac:dyDescent="0.25">
      <c r="B15" s="116" t="s">
        <v>164</v>
      </c>
      <c r="C15" s="118">
        <v>1631.4</v>
      </c>
      <c r="D15" s="118">
        <v>1656.1</v>
      </c>
      <c r="E15" s="118">
        <v>1912.6</v>
      </c>
      <c r="F15" s="118">
        <v>1941.5</v>
      </c>
      <c r="G15" s="118">
        <v>2050.1</v>
      </c>
      <c r="H15" s="118">
        <v>2207.8000000000002</v>
      </c>
      <c r="I15" s="118">
        <v>2316.3000000000002</v>
      </c>
      <c r="J15" s="118">
        <v>2725.2</v>
      </c>
      <c r="K15" s="118">
        <v>3195.8</v>
      </c>
      <c r="L15" s="118">
        <v>2947.4</v>
      </c>
      <c r="M15" s="118">
        <v>3173.8</v>
      </c>
      <c r="N15" s="118">
        <v>2948.4</v>
      </c>
      <c r="O15" s="120">
        <v>3026</v>
      </c>
      <c r="P15" s="118">
        <v>2912.2</v>
      </c>
      <c r="Q15" s="118">
        <v>2856.9</v>
      </c>
      <c r="R15" s="118">
        <v>2859.3</v>
      </c>
      <c r="S15" s="120">
        <v>3107</v>
      </c>
      <c r="T15" s="118">
        <v>3121.6</v>
      </c>
      <c r="U15" s="118">
        <v>3155.5</v>
      </c>
      <c r="V15" s="118">
        <v>3424.4</v>
      </c>
      <c r="W15" s="118">
        <v>3878.6</v>
      </c>
      <c r="X15" s="118">
        <v>3741.2</v>
      </c>
      <c r="Y15" s="118">
        <v>4264.1000000000004</v>
      </c>
      <c r="Z15" s="118">
        <v>4496.3999999999996</v>
      </c>
      <c r="AA15" s="118">
        <v>4668.7</v>
      </c>
      <c r="AB15" s="118">
        <v>4844.1000000000004</v>
      </c>
      <c r="AC15" s="118">
        <v>4949.3999999999996</v>
      </c>
    </row>
    <row r="16" spans="2:29" ht="15" x14ac:dyDescent="0.25">
      <c r="B16" s="116" t="s">
        <v>165</v>
      </c>
      <c r="C16" s="119">
        <v>7898.6</v>
      </c>
      <c r="D16" s="119">
        <v>7783.1</v>
      </c>
      <c r="E16" s="119">
        <v>8084.3</v>
      </c>
      <c r="F16" s="119">
        <v>9050.4</v>
      </c>
      <c r="G16" s="119">
        <v>9054.2000000000007</v>
      </c>
      <c r="H16" s="119">
        <v>9525.9</v>
      </c>
      <c r="I16" s="119">
        <v>9883.4</v>
      </c>
      <c r="J16" s="119">
        <v>9635.6</v>
      </c>
      <c r="K16" s="119">
        <v>10658.8</v>
      </c>
      <c r="L16" s="119">
        <v>10787.2</v>
      </c>
      <c r="M16" s="119">
        <v>10122.4</v>
      </c>
      <c r="N16" s="119">
        <v>10363.799999999999</v>
      </c>
      <c r="O16" s="119">
        <v>10123.700000000001</v>
      </c>
      <c r="P16" s="119">
        <v>10939.9</v>
      </c>
      <c r="Q16" s="119">
        <v>11241.5</v>
      </c>
      <c r="R16" s="119">
        <v>11497.9</v>
      </c>
      <c r="S16" s="119">
        <v>11904.1</v>
      </c>
      <c r="T16" s="119">
        <v>12578.2</v>
      </c>
      <c r="U16" s="119">
        <v>13442.9</v>
      </c>
      <c r="V16" s="119">
        <v>13972.2</v>
      </c>
      <c r="W16" s="119">
        <v>14676.9</v>
      </c>
      <c r="X16" s="119">
        <v>13786.4</v>
      </c>
      <c r="Y16" s="119">
        <v>15142.8</v>
      </c>
      <c r="Z16" s="119">
        <v>16328.4</v>
      </c>
      <c r="AA16" s="119">
        <v>16720.599999999999</v>
      </c>
      <c r="AB16" s="121">
        <v>17120</v>
      </c>
      <c r="AC16" s="119">
        <v>17417.2</v>
      </c>
    </row>
    <row r="17" spans="2:29" ht="15" x14ac:dyDescent="0.25">
      <c r="B17" s="116" t="s">
        <v>166</v>
      </c>
      <c r="C17" s="118">
        <v>17753.3</v>
      </c>
      <c r="D17" s="118">
        <v>18766.5</v>
      </c>
      <c r="E17" s="120">
        <v>19317</v>
      </c>
      <c r="F17" s="118">
        <v>18595.400000000001</v>
      </c>
      <c r="G17" s="118">
        <v>18474.2</v>
      </c>
      <c r="H17" s="118">
        <v>19318.400000000001</v>
      </c>
      <c r="I17" s="118">
        <v>21245.3</v>
      </c>
      <c r="J17" s="118">
        <v>21763.200000000001</v>
      </c>
      <c r="K17" s="118">
        <v>21099.9</v>
      </c>
      <c r="L17" s="118">
        <v>21634.1</v>
      </c>
      <c r="M17" s="118">
        <v>20188.599999999999</v>
      </c>
      <c r="N17" s="118">
        <v>20074.5</v>
      </c>
      <c r="O17" s="118">
        <v>20370.3</v>
      </c>
      <c r="P17" s="118">
        <v>20397.099999999999</v>
      </c>
      <c r="Q17" s="118">
        <v>21604.7</v>
      </c>
      <c r="R17" s="118">
        <v>21796.5</v>
      </c>
      <c r="S17" s="118">
        <v>23099.599999999999</v>
      </c>
      <c r="T17" s="118">
        <v>25363.599999999999</v>
      </c>
      <c r="U17" s="118">
        <v>25818.7</v>
      </c>
      <c r="V17" s="118">
        <v>26496.5</v>
      </c>
      <c r="W17" s="118">
        <v>26384.3</v>
      </c>
      <c r="X17" s="118">
        <v>25716.5</v>
      </c>
      <c r="Y17" s="118">
        <v>29582.3</v>
      </c>
      <c r="Z17" s="118">
        <v>28526.400000000001</v>
      </c>
      <c r="AA17" s="118">
        <v>29697.9</v>
      </c>
      <c r="AB17" s="118">
        <v>30093.200000000001</v>
      </c>
      <c r="AC17" s="118">
        <v>32150.7</v>
      </c>
    </row>
    <row r="18" spans="2:29" ht="15" x14ac:dyDescent="0.25">
      <c r="B18" s="116" t="s">
        <v>167</v>
      </c>
      <c r="C18" s="119">
        <v>271394.90000000002</v>
      </c>
      <c r="D18" s="119">
        <v>284537.40000000002</v>
      </c>
      <c r="E18" s="119">
        <v>291180.40000000002</v>
      </c>
      <c r="F18" s="119">
        <v>295022.59999999998</v>
      </c>
      <c r="G18" s="119">
        <v>293729.90000000002</v>
      </c>
      <c r="H18" s="119">
        <v>289097.7</v>
      </c>
      <c r="I18" s="119">
        <v>295812.59999999998</v>
      </c>
      <c r="J18" s="119">
        <v>302814.7</v>
      </c>
      <c r="K18" s="119">
        <v>320768.8</v>
      </c>
      <c r="L18" s="119">
        <v>327304.2</v>
      </c>
      <c r="M18" s="119">
        <v>294412.2</v>
      </c>
      <c r="N18" s="119">
        <v>306333.7</v>
      </c>
      <c r="O18" s="119">
        <v>307877.8</v>
      </c>
      <c r="P18" s="119">
        <v>311576.3</v>
      </c>
      <c r="Q18" s="121">
        <v>320302</v>
      </c>
      <c r="R18" s="119">
        <v>328955.90000000002</v>
      </c>
      <c r="S18" s="119">
        <v>338758.9</v>
      </c>
      <c r="T18" s="121">
        <v>353589</v>
      </c>
      <c r="U18" s="119">
        <v>369568.2</v>
      </c>
      <c r="V18" s="119">
        <v>383464.7</v>
      </c>
      <c r="W18" s="119">
        <v>375852.2</v>
      </c>
      <c r="X18" s="121">
        <v>359083</v>
      </c>
      <c r="Y18" s="119">
        <v>386301.5</v>
      </c>
      <c r="Z18" s="119">
        <v>397325.3</v>
      </c>
      <c r="AA18" s="119">
        <v>402065.2</v>
      </c>
      <c r="AB18" s="119">
        <v>405440.6</v>
      </c>
      <c r="AC18" s="119">
        <v>402962.9</v>
      </c>
    </row>
    <row r="19" spans="2:29" ht="15" x14ac:dyDescent="0.25">
      <c r="B19" s="116" t="s">
        <v>168</v>
      </c>
      <c r="C19" s="120">
        <v>700</v>
      </c>
      <c r="D19" s="118">
        <v>676.8</v>
      </c>
      <c r="E19" s="118">
        <v>788.9</v>
      </c>
      <c r="F19" s="118">
        <v>842.6</v>
      </c>
      <c r="G19" s="118">
        <v>1003.6</v>
      </c>
      <c r="H19" s="118">
        <v>1140.2</v>
      </c>
      <c r="I19" s="118">
        <v>1344.2</v>
      </c>
      <c r="J19" s="120">
        <v>1510</v>
      </c>
      <c r="K19" s="118">
        <v>1627.1</v>
      </c>
      <c r="L19" s="118">
        <v>1590.8</v>
      </c>
      <c r="M19" s="118">
        <v>1435.4</v>
      </c>
      <c r="N19" s="120">
        <v>1484</v>
      </c>
      <c r="O19" s="118">
        <v>1600.2</v>
      </c>
      <c r="P19" s="118">
        <v>1715.8</v>
      </c>
      <c r="Q19" s="118">
        <v>1785.8</v>
      </c>
      <c r="R19" s="118">
        <v>1803.3</v>
      </c>
      <c r="S19" s="118">
        <v>1805.1</v>
      </c>
      <c r="T19" s="118">
        <v>1894.7</v>
      </c>
      <c r="U19" s="118">
        <v>2126.4</v>
      </c>
      <c r="V19" s="120">
        <v>2302</v>
      </c>
      <c r="W19" s="120">
        <v>2411</v>
      </c>
      <c r="X19" s="118">
        <v>2266.3000000000002</v>
      </c>
      <c r="Y19" s="118">
        <v>2671.1</v>
      </c>
      <c r="Z19" s="118">
        <v>2967.3</v>
      </c>
      <c r="AA19" s="118">
        <v>3081.7</v>
      </c>
      <c r="AB19" s="120">
        <v>2985</v>
      </c>
      <c r="AC19" s="118">
        <v>3016.3</v>
      </c>
    </row>
    <row r="20" spans="2:29" ht="15" x14ac:dyDescent="0.25">
      <c r="B20" s="116" t="s">
        <v>169</v>
      </c>
      <c r="C20" s="119">
        <v>9857.2000000000007</v>
      </c>
      <c r="D20" s="119">
        <v>11008.2</v>
      </c>
      <c r="E20" s="119">
        <v>12518.9</v>
      </c>
      <c r="F20" s="119">
        <v>12813.3</v>
      </c>
      <c r="G20" s="119">
        <v>12746.4</v>
      </c>
      <c r="H20" s="119">
        <v>13766.2</v>
      </c>
      <c r="I20" s="119">
        <v>16374.6</v>
      </c>
      <c r="J20" s="119">
        <v>14385.8</v>
      </c>
      <c r="K20" s="119">
        <v>18164.5</v>
      </c>
      <c r="L20" s="119">
        <v>18804.5</v>
      </c>
      <c r="M20" s="119">
        <v>17670.900000000001</v>
      </c>
      <c r="N20" s="119">
        <v>18557.900000000001</v>
      </c>
      <c r="O20" s="119">
        <v>20139.900000000001</v>
      </c>
      <c r="P20" s="119">
        <v>19567.400000000001</v>
      </c>
      <c r="Q20" s="119">
        <v>23759.8</v>
      </c>
      <c r="R20" s="119">
        <v>28232.3</v>
      </c>
      <c r="S20" s="119">
        <v>30627.3</v>
      </c>
      <c r="T20" s="119">
        <v>31701.8</v>
      </c>
      <c r="U20" s="119">
        <v>36422.199999999997</v>
      </c>
      <c r="V20" s="119">
        <v>39804.9</v>
      </c>
      <c r="W20" s="119">
        <v>42608.3</v>
      </c>
      <c r="X20" s="119">
        <v>41874.800000000003</v>
      </c>
      <c r="Y20" s="121">
        <v>43077</v>
      </c>
      <c r="Z20" s="119">
        <v>45404.6</v>
      </c>
      <c r="AA20" s="119">
        <v>48946.7</v>
      </c>
      <c r="AB20" s="119">
        <v>50164.3</v>
      </c>
      <c r="AC20" s="119">
        <v>48151.3</v>
      </c>
    </row>
    <row r="21" spans="2:29" ht="15" x14ac:dyDescent="0.25">
      <c r="B21" s="116" t="s">
        <v>170</v>
      </c>
      <c r="C21" s="118">
        <v>10999.7</v>
      </c>
      <c r="D21" s="120">
        <v>10638</v>
      </c>
      <c r="E21" s="118">
        <v>10859.5</v>
      </c>
      <c r="F21" s="118">
        <v>11512.1</v>
      </c>
      <c r="G21" s="118">
        <v>12168.4</v>
      </c>
      <c r="H21" s="118">
        <v>12826.1</v>
      </c>
      <c r="I21" s="118">
        <v>12564.9</v>
      </c>
      <c r="J21" s="118">
        <v>13684.3</v>
      </c>
      <c r="K21" s="118">
        <v>14461.8</v>
      </c>
      <c r="L21" s="118">
        <v>15160.4</v>
      </c>
      <c r="M21" s="118">
        <v>13891.4</v>
      </c>
      <c r="N21" s="118">
        <v>10946.4</v>
      </c>
      <c r="O21" s="118">
        <v>9544.1</v>
      </c>
      <c r="P21" s="118">
        <v>8822.7000000000007</v>
      </c>
      <c r="Q21" s="118">
        <v>8144.6</v>
      </c>
      <c r="R21" s="118">
        <v>7706.5</v>
      </c>
      <c r="S21" s="118">
        <v>7740.6</v>
      </c>
      <c r="T21" s="118">
        <v>7495.5</v>
      </c>
      <c r="U21" s="118">
        <v>7728.6</v>
      </c>
      <c r="V21" s="118">
        <v>7956.5</v>
      </c>
      <c r="W21" s="118">
        <v>8492.4</v>
      </c>
      <c r="X21" s="118">
        <v>7962.7</v>
      </c>
      <c r="Y21" s="118">
        <v>9444.4</v>
      </c>
      <c r="Z21" s="118">
        <v>10952.4</v>
      </c>
      <c r="AA21" s="120">
        <v>11806</v>
      </c>
      <c r="AB21" s="118">
        <v>11662.6</v>
      </c>
      <c r="AC21" s="118">
        <v>11982.2</v>
      </c>
    </row>
    <row r="22" spans="2:29" ht="15" x14ac:dyDescent="0.25">
      <c r="B22" s="116" t="s">
        <v>171</v>
      </c>
      <c r="C22" s="121">
        <v>50365</v>
      </c>
      <c r="D22" s="121">
        <v>54459</v>
      </c>
      <c r="E22" s="121">
        <v>56548</v>
      </c>
      <c r="F22" s="121">
        <v>57172</v>
      </c>
      <c r="G22" s="121">
        <v>58797</v>
      </c>
      <c r="H22" s="121">
        <v>59709</v>
      </c>
      <c r="I22" s="121">
        <v>64106</v>
      </c>
      <c r="J22" s="121">
        <v>70696</v>
      </c>
      <c r="K22" s="121">
        <v>76551</v>
      </c>
      <c r="L22" s="121">
        <v>78414</v>
      </c>
      <c r="M22" s="121">
        <v>76108</v>
      </c>
      <c r="N22" s="121">
        <v>76013</v>
      </c>
      <c r="O22" s="121">
        <v>78340</v>
      </c>
      <c r="P22" s="121">
        <v>75891</v>
      </c>
      <c r="Q22" s="121">
        <v>75313</v>
      </c>
      <c r="R22" s="121">
        <v>79824</v>
      </c>
      <c r="S22" s="121">
        <v>85892</v>
      </c>
      <c r="T22" s="121">
        <v>89800</v>
      </c>
      <c r="U22" s="121">
        <v>93755</v>
      </c>
      <c r="V22" s="121">
        <v>97920</v>
      </c>
      <c r="W22" s="121">
        <v>104817</v>
      </c>
      <c r="X22" s="121">
        <v>92513</v>
      </c>
      <c r="Y22" s="121">
        <v>103605</v>
      </c>
      <c r="Z22" s="121">
        <v>116398</v>
      </c>
      <c r="AA22" s="121">
        <v>119418</v>
      </c>
      <c r="AB22" s="121">
        <v>124533</v>
      </c>
      <c r="AC22" s="121">
        <v>131615</v>
      </c>
    </row>
    <row r="23" spans="2:29" ht="15" x14ac:dyDescent="0.25">
      <c r="B23" s="116" t="s">
        <v>53</v>
      </c>
      <c r="C23" s="118">
        <v>213050.1</v>
      </c>
      <c r="D23" s="118">
        <v>224177.3</v>
      </c>
      <c r="E23" s="118">
        <v>223545.8</v>
      </c>
      <c r="F23" s="118">
        <v>225487.9</v>
      </c>
      <c r="G23" s="120">
        <v>227838</v>
      </c>
      <c r="H23" s="118">
        <v>232637.1</v>
      </c>
      <c r="I23" s="118">
        <v>241122.6</v>
      </c>
      <c r="J23" s="118">
        <v>251502.8</v>
      </c>
      <c r="K23" s="118">
        <v>260674.8</v>
      </c>
      <c r="L23" s="118">
        <v>265092.59999999998</v>
      </c>
      <c r="M23" s="118">
        <v>245605.2</v>
      </c>
      <c r="N23" s="118">
        <v>255346.8</v>
      </c>
      <c r="O23" s="118">
        <v>265669.8</v>
      </c>
      <c r="P23" s="118">
        <v>264623.09999999998</v>
      </c>
      <c r="Q23" s="118">
        <v>266641.09999999998</v>
      </c>
      <c r="R23" s="118">
        <v>270335.40000000002</v>
      </c>
      <c r="S23" s="118">
        <v>275516.09999999998</v>
      </c>
      <c r="T23" s="118">
        <v>282233.3</v>
      </c>
      <c r="U23" s="118">
        <v>294980.3</v>
      </c>
      <c r="V23" s="118">
        <v>304502.90000000002</v>
      </c>
      <c r="W23" s="120">
        <v>314076</v>
      </c>
      <c r="X23" s="120">
        <v>293333</v>
      </c>
      <c r="Y23" s="118">
        <v>318052.90000000002</v>
      </c>
      <c r="Z23" s="118">
        <v>330213.40000000002</v>
      </c>
      <c r="AA23" s="118">
        <v>337407.4</v>
      </c>
      <c r="AB23" s="118">
        <v>346713.3</v>
      </c>
      <c r="AC23" s="118">
        <v>354023.3</v>
      </c>
    </row>
    <row r="24" spans="2:29" ht="15" x14ac:dyDescent="0.25">
      <c r="B24" s="116" t="s">
        <v>172</v>
      </c>
      <c r="C24" s="119">
        <v>2028.1</v>
      </c>
      <c r="D24" s="119">
        <v>2007.4</v>
      </c>
      <c r="E24" s="119">
        <v>2129.6</v>
      </c>
      <c r="F24" s="119">
        <v>2251.4</v>
      </c>
      <c r="G24" s="119">
        <v>2356.6999999999998</v>
      </c>
      <c r="H24" s="119">
        <v>2471.6</v>
      </c>
      <c r="I24" s="119">
        <v>2567.8000000000002</v>
      </c>
      <c r="J24" s="119">
        <v>2655.3</v>
      </c>
      <c r="K24" s="119">
        <v>3003.3</v>
      </c>
      <c r="L24" s="119">
        <v>3068.1</v>
      </c>
      <c r="M24" s="119">
        <v>2831.1</v>
      </c>
      <c r="N24" s="119">
        <v>2783.4</v>
      </c>
      <c r="O24" s="119">
        <v>2883.5</v>
      </c>
      <c r="P24" s="119">
        <v>2853.5</v>
      </c>
      <c r="Q24" s="119">
        <v>2911.1</v>
      </c>
      <c r="R24" s="119">
        <v>2952.5</v>
      </c>
      <c r="S24" s="119">
        <v>2971.5</v>
      </c>
      <c r="T24" s="119">
        <v>3069.2</v>
      </c>
      <c r="U24" s="119">
        <v>3200.1</v>
      </c>
      <c r="V24" s="119">
        <v>3392.8</v>
      </c>
      <c r="W24" s="119">
        <v>3527.3</v>
      </c>
      <c r="X24" s="119">
        <v>3174.7</v>
      </c>
      <c r="Y24" s="119">
        <v>3494.1</v>
      </c>
      <c r="Z24" s="119">
        <v>3830.7</v>
      </c>
      <c r="AA24" s="119">
        <v>4233.1000000000004</v>
      </c>
      <c r="AB24" s="119">
        <v>4356.3999999999996</v>
      </c>
      <c r="AC24" s="119">
        <v>4511.3999999999996</v>
      </c>
    </row>
    <row r="25" spans="2:29" ht="15" x14ac:dyDescent="0.25">
      <c r="B25" s="116" t="s">
        <v>173</v>
      </c>
      <c r="C25" s="120">
        <v>134017</v>
      </c>
      <c r="D25" s="118">
        <v>145869.1</v>
      </c>
      <c r="E25" s="118">
        <v>151962.5</v>
      </c>
      <c r="F25" s="118">
        <v>157386.9</v>
      </c>
      <c r="G25" s="120">
        <v>162501</v>
      </c>
      <c r="H25" s="118">
        <v>159580.6</v>
      </c>
      <c r="I25" s="118">
        <v>156319.20000000001</v>
      </c>
      <c r="J25" s="118">
        <v>160331.20000000001</v>
      </c>
      <c r="K25" s="118">
        <v>163378.20000000001</v>
      </c>
      <c r="L25" s="118">
        <v>161782.70000000001</v>
      </c>
      <c r="M25" s="118">
        <v>152445.5</v>
      </c>
      <c r="N25" s="118">
        <v>154421.9</v>
      </c>
      <c r="O25" s="118">
        <v>153449.60000000001</v>
      </c>
      <c r="P25" s="118">
        <v>147108.6</v>
      </c>
      <c r="Q25" s="118">
        <v>145578.29999999999</v>
      </c>
      <c r="R25" s="118">
        <v>145696.5</v>
      </c>
      <c r="S25" s="118">
        <v>147236.1</v>
      </c>
      <c r="T25" s="120">
        <v>151158</v>
      </c>
      <c r="U25" s="118">
        <v>156886.79999999999</v>
      </c>
      <c r="V25" s="120">
        <v>163354</v>
      </c>
      <c r="W25" s="118">
        <v>162007.9</v>
      </c>
      <c r="X25" s="118">
        <v>159157.5</v>
      </c>
      <c r="Y25" s="118">
        <v>174235.1</v>
      </c>
      <c r="Z25" s="118">
        <v>193911.1</v>
      </c>
      <c r="AA25" s="118">
        <v>201258.2</v>
      </c>
      <c r="AB25" s="118">
        <v>199235.9</v>
      </c>
      <c r="AC25" s="118">
        <v>200534.3</v>
      </c>
    </row>
    <row r="26" spans="2:29" ht="15" x14ac:dyDescent="0.25">
      <c r="B26" s="116" t="s">
        <v>174</v>
      </c>
      <c r="C26" s="119">
        <v>934.8</v>
      </c>
      <c r="D26" s="119">
        <v>994.5</v>
      </c>
      <c r="E26" s="119">
        <v>1095.5</v>
      </c>
      <c r="F26" s="119">
        <v>1159.4000000000001</v>
      </c>
      <c r="G26" s="119">
        <v>1144.9000000000001</v>
      </c>
      <c r="H26" s="121">
        <v>1128</v>
      </c>
      <c r="I26" s="121">
        <v>1195</v>
      </c>
      <c r="J26" s="119">
        <v>1271.5</v>
      </c>
      <c r="K26" s="119">
        <v>1373.8</v>
      </c>
      <c r="L26" s="119">
        <v>1490.8</v>
      </c>
      <c r="M26" s="119">
        <v>1478.4</v>
      </c>
      <c r="N26" s="119">
        <v>1572.6</v>
      </c>
      <c r="O26" s="119">
        <v>1578.1</v>
      </c>
      <c r="P26" s="119">
        <v>1540.5</v>
      </c>
      <c r="Q26" s="119">
        <v>1430.3</v>
      </c>
      <c r="R26" s="119">
        <v>1476.8</v>
      </c>
      <c r="S26" s="119">
        <v>1583.5</v>
      </c>
      <c r="T26" s="119">
        <v>1716.1</v>
      </c>
      <c r="U26" s="119">
        <v>1919.2</v>
      </c>
      <c r="V26" s="119">
        <v>2131.1</v>
      </c>
      <c r="W26" s="119">
        <v>2285.6</v>
      </c>
      <c r="X26" s="121">
        <v>2238</v>
      </c>
      <c r="Y26" s="119">
        <v>2385.8000000000002</v>
      </c>
      <c r="Z26" s="119">
        <v>2505.5</v>
      </c>
      <c r="AA26" s="119">
        <v>2532.6999999999998</v>
      </c>
      <c r="AB26" s="119">
        <v>2597.9</v>
      </c>
      <c r="AC26" s="119">
        <v>2650.9</v>
      </c>
    </row>
    <row r="27" spans="2:29" ht="15" x14ac:dyDescent="0.25">
      <c r="B27" s="116" t="s">
        <v>175</v>
      </c>
      <c r="C27" s="118">
        <v>898.7</v>
      </c>
      <c r="D27" s="118">
        <v>968.9</v>
      </c>
      <c r="E27" s="118">
        <v>941.4</v>
      </c>
      <c r="F27" s="118">
        <v>1093.2</v>
      </c>
      <c r="G27" s="120">
        <v>1177</v>
      </c>
      <c r="H27" s="120">
        <v>1243</v>
      </c>
      <c r="I27" s="120">
        <v>1585</v>
      </c>
      <c r="J27" s="118">
        <v>1734.4</v>
      </c>
      <c r="K27" s="120">
        <v>2011</v>
      </c>
      <c r="L27" s="118">
        <v>2048.1999999999998</v>
      </c>
      <c r="M27" s="118">
        <v>1601.1</v>
      </c>
      <c r="N27" s="118">
        <v>1518.1</v>
      </c>
      <c r="O27" s="120">
        <v>1543</v>
      </c>
      <c r="P27" s="118">
        <v>1749.6</v>
      </c>
      <c r="Q27" s="118">
        <v>1826.7</v>
      </c>
      <c r="R27" s="118">
        <v>1829.4</v>
      </c>
      <c r="S27" s="118">
        <v>1870.8</v>
      </c>
      <c r="T27" s="118">
        <v>1938.4</v>
      </c>
      <c r="U27" s="118">
        <v>2036.8</v>
      </c>
      <c r="V27" s="118">
        <v>2090.1999999999998</v>
      </c>
      <c r="W27" s="118">
        <v>2100.1</v>
      </c>
      <c r="X27" s="118">
        <v>2088.5</v>
      </c>
      <c r="Y27" s="120">
        <v>2231</v>
      </c>
      <c r="Z27" s="118">
        <v>2340.6999999999998</v>
      </c>
      <c r="AA27" s="118">
        <v>2255.4</v>
      </c>
      <c r="AB27" s="118">
        <v>2285.1</v>
      </c>
      <c r="AC27" s="118">
        <v>2388.5</v>
      </c>
    </row>
    <row r="28" spans="2:29" ht="15" x14ac:dyDescent="0.25">
      <c r="B28" s="116" t="s">
        <v>176</v>
      </c>
      <c r="C28" s="119">
        <v>671.1</v>
      </c>
      <c r="D28" s="119">
        <v>740.3</v>
      </c>
      <c r="E28" s="119">
        <v>759.5</v>
      </c>
      <c r="F28" s="119">
        <v>860.7</v>
      </c>
      <c r="G28" s="119">
        <v>1075.5</v>
      </c>
      <c r="H28" s="119">
        <v>1138.9000000000001</v>
      </c>
      <c r="I28" s="119">
        <v>1284.8</v>
      </c>
      <c r="J28" s="119">
        <v>1527.6</v>
      </c>
      <c r="K28" s="119">
        <v>1918.9</v>
      </c>
      <c r="L28" s="119">
        <v>1972.1</v>
      </c>
      <c r="M28" s="119">
        <v>1665.2</v>
      </c>
      <c r="N28" s="119">
        <v>1589.8</v>
      </c>
      <c r="O28" s="119">
        <v>1670.2</v>
      </c>
      <c r="P28" s="119">
        <v>1792.2</v>
      </c>
      <c r="Q28" s="119">
        <v>1936.3</v>
      </c>
      <c r="R28" s="119">
        <v>2072.4</v>
      </c>
      <c r="S28" s="119">
        <v>2262.4</v>
      </c>
      <c r="T28" s="119">
        <v>2467.9</v>
      </c>
      <c r="U28" s="119">
        <v>2723.1</v>
      </c>
      <c r="V28" s="119">
        <v>3002.2</v>
      </c>
      <c r="W28" s="119">
        <v>3246.5</v>
      </c>
      <c r="X28" s="119">
        <v>3146.9</v>
      </c>
      <c r="Y28" s="121">
        <v>3726</v>
      </c>
      <c r="Z28" s="119">
        <v>4183.1000000000004</v>
      </c>
      <c r="AA28" s="119">
        <v>4394.8999999999996</v>
      </c>
      <c r="AB28" s="119">
        <v>4736.8999999999996</v>
      </c>
      <c r="AC28" s="121">
        <v>4935</v>
      </c>
    </row>
    <row r="29" spans="2:29" ht="15" x14ac:dyDescent="0.25">
      <c r="B29" s="116" t="s">
        <v>59</v>
      </c>
      <c r="C29" s="118">
        <v>2509.6999999999998</v>
      </c>
      <c r="D29" s="118">
        <v>2795.8</v>
      </c>
      <c r="E29" s="118">
        <v>3029.1</v>
      </c>
      <c r="F29" s="118">
        <v>3124.8</v>
      </c>
      <c r="G29" s="118">
        <v>3139.3</v>
      </c>
      <c r="H29" s="118">
        <v>3482.3</v>
      </c>
      <c r="I29" s="118">
        <v>3457.5</v>
      </c>
      <c r="J29" s="118">
        <v>3871.7</v>
      </c>
      <c r="K29" s="118">
        <v>4320.7</v>
      </c>
      <c r="L29" s="118">
        <v>4678.8999999999996</v>
      </c>
      <c r="M29" s="118">
        <v>4428.8999999999996</v>
      </c>
      <c r="N29" s="118">
        <v>4413.3</v>
      </c>
      <c r="O29" s="118">
        <v>4672.2</v>
      </c>
      <c r="P29" s="118">
        <v>4838.5</v>
      </c>
      <c r="Q29" s="118">
        <v>4952.8999999999996</v>
      </c>
      <c r="R29" s="118">
        <v>4817.1000000000004</v>
      </c>
      <c r="S29" s="118">
        <v>5768.7</v>
      </c>
      <c r="T29" s="120">
        <v>6968</v>
      </c>
      <c r="U29" s="118">
        <v>7062.8</v>
      </c>
      <c r="V29" s="118">
        <v>7606.4</v>
      </c>
      <c r="W29" s="118">
        <v>8482.7999999999993</v>
      </c>
      <c r="X29" s="118">
        <v>8548.9</v>
      </c>
      <c r="Y29" s="118">
        <v>8359.4</v>
      </c>
      <c r="Z29" s="118">
        <v>8718.7999999999993</v>
      </c>
      <c r="AA29" s="118">
        <v>8062.9</v>
      </c>
      <c r="AB29" s="118">
        <v>7611.9</v>
      </c>
      <c r="AC29" s="118">
        <v>7481.7</v>
      </c>
    </row>
    <row r="30" spans="2:29" ht="15" x14ac:dyDescent="0.25">
      <c r="B30" s="116" t="s">
        <v>177</v>
      </c>
      <c r="C30" s="119">
        <v>4685.8</v>
      </c>
      <c r="D30" s="119">
        <v>5042.3</v>
      </c>
      <c r="E30" s="119">
        <v>5635.5</v>
      </c>
      <c r="F30" s="119">
        <v>6120.3</v>
      </c>
      <c r="G30" s="119">
        <v>6391.6</v>
      </c>
      <c r="H30" s="119">
        <v>6349.5</v>
      </c>
      <c r="I30" s="119">
        <v>6703.8</v>
      </c>
      <c r="J30" s="119">
        <v>7125.1</v>
      </c>
      <c r="K30" s="119">
        <v>6983.7</v>
      </c>
      <c r="L30" s="119">
        <v>7203.9</v>
      </c>
      <c r="M30" s="119">
        <v>6984.4</v>
      </c>
      <c r="N30" s="119">
        <v>7091.7</v>
      </c>
      <c r="O30" s="119">
        <v>7307.5</v>
      </c>
      <c r="P30" s="119">
        <v>7315.7</v>
      </c>
      <c r="Q30" s="119">
        <v>7613.7</v>
      </c>
      <c r="R30" s="121">
        <v>8013</v>
      </c>
      <c r="S30" s="119">
        <v>8578.4</v>
      </c>
      <c r="T30" s="119">
        <v>9123.4</v>
      </c>
      <c r="U30" s="119">
        <v>10243.200000000001</v>
      </c>
      <c r="V30" s="121">
        <v>11211</v>
      </c>
      <c r="W30" s="119">
        <v>12058.9</v>
      </c>
      <c r="X30" s="119">
        <v>11558.3</v>
      </c>
      <c r="Y30" s="119">
        <v>13346.5</v>
      </c>
      <c r="Z30" s="121">
        <v>14730</v>
      </c>
      <c r="AA30" s="119">
        <v>14925.9</v>
      </c>
      <c r="AB30" s="121">
        <v>15234</v>
      </c>
      <c r="AC30" s="119">
        <v>15585.2</v>
      </c>
    </row>
    <row r="31" spans="2:29" ht="15" x14ac:dyDescent="0.25">
      <c r="B31" s="116" t="s">
        <v>179</v>
      </c>
      <c r="C31" s="119">
        <v>77592.600000000006</v>
      </c>
      <c r="D31" s="119">
        <v>81247.3</v>
      </c>
      <c r="E31" s="119">
        <v>85028.3</v>
      </c>
      <c r="F31" s="121">
        <v>82140</v>
      </c>
      <c r="G31" s="119">
        <v>79718.3</v>
      </c>
      <c r="H31" s="119">
        <v>79535.8</v>
      </c>
      <c r="I31" s="119">
        <v>82155.8</v>
      </c>
      <c r="J31" s="119">
        <v>87159.9</v>
      </c>
      <c r="K31" s="119">
        <v>91972.7</v>
      </c>
      <c r="L31" s="119">
        <v>97003.5</v>
      </c>
      <c r="M31" s="119">
        <v>92975.9</v>
      </c>
      <c r="N31" s="121">
        <v>91300</v>
      </c>
      <c r="O31" s="119">
        <v>94157.7</v>
      </c>
      <c r="P31" s="119">
        <v>95010.9</v>
      </c>
      <c r="Q31" s="119">
        <v>94999.1</v>
      </c>
      <c r="R31" s="119">
        <v>99210.2</v>
      </c>
      <c r="S31" s="121">
        <v>105907</v>
      </c>
      <c r="T31" s="121">
        <v>112091</v>
      </c>
      <c r="U31" s="119">
        <v>117134.6</v>
      </c>
      <c r="V31" s="119">
        <v>121399.9</v>
      </c>
      <c r="W31" s="119">
        <v>125750.1</v>
      </c>
      <c r="X31" s="121">
        <v>117468</v>
      </c>
      <c r="Y31" s="119">
        <v>129255.8</v>
      </c>
      <c r="Z31" s="119">
        <v>139122.1</v>
      </c>
      <c r="AA31" s="119">
        <v>139281.9</v>
      </c>
      <c r="AB31" s="119">
        <v>141388.9</v>
      </c>
      <c r="AC31" s="121">
        <v>143129</v>
      </c>
    </row>
    <row r="32" spans="2:29" ht="15" x14ac:dyDescent="0.25">
      <c r="B32" s="116" t="s">
        <v>180</v>
      </c>
      <c r="C32" s="118">
        <v>17269.8</v>
      </c>
      <c r="D32" s="118">
        <v>18495.400000000001</v>
      </c>
      <c r="E32" s="118">
        <v>19378.3</v>
      </c>
      <c r="F32" s="118">
        <v>20187.900000000001</v>
      </c>
      <c r="G32" s="120">
        <v>20954</v>
      </c>
      <c r="H32" s="118">
        <v>21801.4</v>
      </c>
      <c r="I32" s="118">
        <v>23246.7</v>
      </c>
      <c r="J32" s="118">
        <v>24852.2</v>
      </c>
      <c r="K32" s="118">
        <v>26487.9</v>
      </c>
      <c r="L32" s="120">
        <v>28044</v>
      </c>
      <c r="M32" s="118">
        <v>26590.400000000001</v>
      </c>
      <c r="N32" s="118">
        <v>27408.2</v>
      </c>
      <c r="O32" s="118">
        <v>28849.3</v>
      </c>
      <c r="P32" s="118">
        <v>29442.2</v>
      </c>
      <c r="Q32" s="118">
        <v>29903.599999999999</v>
      </c>
      <c r="R32" s="118">
        <v>30375.5</v>
      </c>
      <c r="S32" s="118">
        <v>31348.400000000001</v>
      </c>
      <c r="T32" s="118">
        <v>32370.400000000001</v>
      </c>
      <c r="U32" s="118">
        <v>33644.5</v>
      </c>
      <c r="V32" s="118">
        <v>34854.9</v>
      </c>
      <c r="W32" s="120">
        <v>36428</v>
      </c>
      <c r="X32" s="118">
        <v>34179.300000000003</v>
      </c>
      <c r="Y32" s="118">
        <v>36431.4</v>
      </c>
      <c r="Z32" s="118">
        <v>39181.5</v>
      </c>
      <c r="AA32" s="118">
        <v>39363.199999999997</v>
      </c>
      <c r="AB32" s="118">
        <v>38605.5</v>
      </c>
      <c r="AC32" s="118">
        <v>38132.699999999997</v>
      </c>
    </row>
    <row r="33" spans="2:29" ht="15" x14ac:dyDescent="0.25">
      <c r="B33" s="116" t="s">
        <v>181</v>
      </c>
      <c r="C33" s="119">
        <v>11185.7</v>
      </c>
      <c r="D33" s="119">
        <v>14949.8</v>
      </c>
      <c r="E33" s="119">
        <v>15432.6</v>
      </c>
      <c r="F33" s="119">
        <v>15275.9</v>
      </c>
      <c r="G33" s="119">
        <v>15690.5</v>
      </c>
      <c r="H33" s="119">
        <v>16695.5</v>
      </c>
      <c r="I33" s="121">
        <v>17503</v>
      </c>
      <c r="J33" s="119">
        <v>18812.5</v>
      </c>
      <c r="K33" s="119">
        <v>20834.3</v>
      </c>
      <c r="L33" s="119">
        <v>22893.5</v>
      </c>
      <c r="M33" s="119">
        <v>24279.5</v>
      </c>
      <c r="N33" s="119">
        <v>23973.200000000001</v>
      </c>
      <c r="O33" s="119">
        <v>24969.8</v>
      </c>
      <c r="P33" s="119">
        <v>26583.599999999999</v>
      </c>
      <c r="Q33" s="121">
        <v>27921</v>
      </c>
      <c r="R33" s="119">
        <v>29263.1</v>
      </c>
      <c r="S33" s="119">
        <v>32439.1</v>
      </c>
      <c r="T33" s="119">
        <v>32953.9</v>
      </c>
      <c r="U33" s="119">
        <v>37087.1</v>
      </c>
      <c r="V33" s="119">
        <v>39740.699999999997</v>
      </c>
      <c r="W33" s="119">
        <v>42048.6</v>
      </c>
      <c r="X33" s="119">
        <v>41743.599999999999</v>
      </c>
      <c r="Y33" s="119">
        <v>47065.3</v>
      </c>
      <c r="Z33" s="121">
        <v>48634</v>
      </c>
      <c r="AA33" s="119">
        <v>50542.7</v>
      </c>
      <c r="AB33" s="121">
        <v>51537</v>
      </c>
      <c r="AC33" s="119">
        <v>54584.7</v>
      </c>
    </row>
    <row r="34" spans="2:29" ht="15" x14ac:dyDescent="0.25">
      <c r="B34" s="116" t="s">
        <v>65</v>
      </c>
      <c r="C34" s="118">
        <v>9328.2999999999993</v>
      </c>
      <c r="D34" s="118">
        <v>9544.6</v>
      </c>
      <c r="E34" s="118">
        <v>9589.2000000000007</v>
      </c>
      <c r="F34" s="118">
        <v>9658.4</v>
      </c>
      <c r="G34" s="118">
        <v>9666.6</v>
      </c>
      <c r="H34" s="120">
        <v>9937</v>
      </c>
      <c r="I34" s="118">
        <v>10317.700000000001</v>
      </c>
      <c r="J34" s="118">
        <v>10583.3</v>
      </c>
      <c r="K34" s="118">
        <v>11271.9</v>
      </c>
      <c r="L34" s="118">
        <v>11719.1</v>
      </c>
      <c r="M34" s="118">
        <v>11548.6</v>
      </c>
      <c r="N34" s="118">
        <v>11913.1</v>
      </c>
      <c r="O34" s="118">
        <v>11622.6</v>
      </c>
      <c r="P34" s="118">
        <v>11102.2</v>
      </c>
      <c r="Q34" s="118">
        <v>11278.4</v>
      </c>
      <c r="R34" s="118">
        <v>12257.1</v>
      </c>
      <c r="S34" s="118">
        <v>12352.7</v>
      </c>
      <c r="T34" s="118">
        <v>13051.7</v>
      </c>
      <c r="U34" s="118">
        <v>13967.3</v>
      </c>
      <c r="V34" s="118">
        <v>14852.7</v>
      </c>
      <c r="W34" s="118">
        <v>15666.8</v>
      </c>
      <c r="X34" s="118">
        <v>14787.1</v>
      </c>
      <c r="Y34" s="118">
        <v>15796.1</v>
      </c>
      <c r="Z34" s="118">
        <v>17796.099999999999</v>
      </c>
      <c r="AA34" s="118">
        <v>18681.2</v>
      </c>
      <c r="AB34" s="118">
        <v>18608.400000000001</v>
      </c>
      <c r="AC34" s="118">
        <v>19245.099999999999</v>
      </c>
    </row>
    <row r="35" spans="2:29" ht="15" x14ac:dyDescent="0.25">
      <c r="B35" s="116" t="s">
        <v>182</v>
      </c>
      <c r="C35" s="119">
        <v>3595.4</v>
      </c>
      <c r="D35" s="119">
        <v>3979.6</v>
      </c>
      <c r="E35" s="119">
        <v>4073.4</v>
      </c>
      <c r="F35" s="119">
        <v>5217.6000000000004</v>
      </c>
      <c r="G35" s="119">
        <v>5771.6</v>
      </c>
      <c r="H35" s="119">
        <v>5968.2</v>
      </c>
      <c r="I35" s="119">
        <v>6547.4</v>
      </c>
      <c r="J35" s="119">
        <v>8214.4</v>
      </c>
      <c r="K35" s="121">
        <v>8143</v>
      </c>
      <c r="L35" s="119">
        <v>8511.5</v>
      </c>
      <c r="M35" s="119">
        <v>8462.7999999999993</v>
      </c>
      <c r="N35" s="119">
        <v>6916.9</v>
      </c>
      <c r="O35" s="119">
        <v>7978.9</v>
      </c>
      <c r="P35" s="119">
        <v>9331.7999999999993</v>
      </c>
      <c r="Q35" s="119">
        <v>11454.2</v>
      </c>
      <c r="R35" s="121">
        <v>11842</v>
      </c>
      <c r="S35" s="119">
        <v>12472.3</v>
      </c>
      <c r="T35" s="119">
        <v>12332.1</v>
      </c>
      <c r="U35" s="119">
        <v>14587.5</v>
      </c>
      <c r="V35" s="119">
        <v>15347.6</v>
      </c>
      <c r="W35" s="119">
        <v>16567.400000000001</v>
      </c>
      <c r="X35" s="119">
        <v>16186.2</v>
      </c>
      <c r="Y35" s="119">
        <v>16485.900000000001</v>
      </c>
      <c r="Z35" s="119">
        <v>19749.3</v>
      </c>
      <c r="AA35" s="119">
        <v>19785.8</v>
      </c>
      <c r="AB35" s="121">
        <v>19711</v>
      </c>
      <c r="AC35" s="121">
        <v>18915</v>
      </c>
    </row>
    <row r="36" spans="2:29" ht="15" x14ac:dyDescent="0.25">
      <c r="B36" s="116" t="s">
        <v>183</v>
      </c>
      <c r="C36" s="118">
        <v>2243.1</v>
      </c>
      <c r="D36" s="120">
        <v>2395</v>
      </c>
      <c r="E36" s="118">
        <v>2477.1</v>
      </c>
      <c r="F36" s="118">
        <v>2507.8000000000002</v>
      </c>
      <c r="G36" s="118">
        <v>2582.1</v>
      </c>
      <c r="H36" s="118">
        <v>2666.2</v>
      </c>
      <c r="I36" s="118">
        <v>2579.1999999999998</v>
      </c>
      <c r="J36" s="118">
        <v>2807.7</v>
      </c>
      <c r="K36" s="120">
        <v>3020</v>
      </c>
      <c r="L36" s="118">
        <v>3171.5</v>
      </c>
      <c r="M36" s="118">
        <v>3027.4</v>
      </c>
      <c r="N36" s="118">
        <v>3196.3</v>
      </c>
      <c r="O36" s="118">
        <v>3241.8</v>
      </c>
      <c r="P36" s="118">
        <v>3175.1</v>
      </c>
      <c r="Q36" s="118">
        <v>3236.7</v>
      </c>
      <c r="R36" s="118">
        <v>3540.6</v>
      </c>
      <c r="S36" s="118">
        <v>3695.2</v>
      </c>
      <c r="T36" s="118">
        <v>3805.6</v>
      </c>
      <c r="U36" s="118">
        <v>4111.2</v>
      </c>
      <c r="V36" s="118">
        <v>4382.6000000000004</v>
      </c>
      <c r="W36" s="118">
        <v>4315.3</v>
      </c>
      <c r="X36" s="118">
        <v>3898.4</v>
      </c>
      <c r="Y36" s="118">
        <v>4259.6000000000004</v>
      </c>
      <c r="Z36" s="118">
        <v>4669.6000000000004</v>
      </c>
      <c r="AA36" s="120">
        <v>4797</v>
      </c>
      <c r="AB36" s="118">
        <v>4832.1000000000004</v>
      </c>
      <c r="AC36" s="120">
        <v>4974</v>
      </c>
    </row>
    <row r="37" spans="2:29" ht="15" x14ac:dyDescent="0.25">
      <c r="B37" s="116" t="s">
        <v>184</v>
      </c>
      <c r="C37" s="119">
        <v>3179.2</v>
      </c>
      <c r="D37" s="119">
        <v>3157.3</v>
      </c>
      <c r="E37" s="119">
        <v>2847.7</v>
      </c>
      <c r="F37" s="119">
        <v>3213.8</v>
      </c>
      <c r="G37" s="119">
        <v>3087.7</v>
      </c>
      <c r="H37" s="119">
        <v>3008.2</v>
      </c>
      <c r="I37" s="119">
        <v>3306.9</v>
      </c>
      <c r="J37" s="119">
        <v>4317.3</v>
      </c>
      <c r="K37" s="121">
        <v>4975</v>
      </c>
      <c r="L37" s="119">
        <v>5541.1</v>
      </c>
      <c r="M37" s="119">
        <v>5624.7</v>
      </c>
      <c r="N37" s="119">
        <v>6133.2</v>
      </c>
      <c r="O37" s="119">
        <v>5993.3</v>
      </c>
      <c r="P37" s="119">
        <v>6456.8</v>
      </c>
      <c r="Q37" s="119">
        <v>6714.5</v>
      </c>
      <c r="R37" s="119">
        <v>7062.7</v>
      </c>
      <c r="S37" s="119">
        <v>7967.4</v>
      </c>
      <c r="T37" s="119">
        <v>8284.7000000000007</v>
      </c>
      <c r="U37" s="119">
        <v>8674.7999999999993</v>
      </c>
      <c r="V37" s="119">
        <v>8947.1</v>
      </c>
      <c r="W37" s="119">
        <v>7392.8</v>
      </c>
      <c r="X37" s="119">
        <v>7441.6</v>
      </c>
      <c r="Y37" s="121">
        <v>9313</v>
      </c>
      <c r="Z37" s="119">
        <v>9452.5</v>
      </c>
      <c r="AA37" s="121">
        <v>11031</v>
      </c>
      <c r="AB37" s="119">
        <v>11227.4</v>
      </c>
      <c r="AC37" s="119">
        <v>11256.7</v>
      </c>
    </row>
    <row r="38" spans="2:29" ht="15" x14ac:dyDescent="0.25">
      <c r="B38" s="116" t="s">
        <v>185</v>
      </c>
      <c r="C38" s="118">
        <v>11709.6</v>
      </c>
      <c r="D38" s="118">
        <v>12364.9</v>
      </c>
      <c r="E38" s="118">
        <v>13048.8</v>
      </c>
      <c r="F38" s="118">
        <v>13243.6</v>
      </c>
      <c r="G38" s="118">
        <v>13202.3</v>
      </c>
      <c r="H38" s="118">
        <v>13784.6</v>
      </c>
      <c r="I38" s="118">
        <v>14118.1</v>
      </c>
      <c r="J38" s="118">
        <v>14715.1</v>
      </c>
      <c r="K38" s="120">
        <v>15706</v>
      </c>
      <c r="L38" s="118">
        <v>16377.2</v>
      </c>
      <c r="M38" s="118">
        <v>15284.7</v>
      </c>
      <c r="N38" s="118">
        <v>15537.7</v>
      </c>
      <c r="O38" s="118">
        <v>16311.6</v>
      </c>
      <c r="P38" s="118">
        <v>16447.099999999999</v>
      </c>
      <c r="Q38" s="118">
        <v>16179.2</v>
      </c>
      <c r="R38" s="118">
        <v>15902.9</v>
      </c>
      <c r="S38" s="120">
        <v>15976</v>
      </c>
      <c r="T38" s="118">
        <v>16329.6</v>
      </c>
      <c r="U38" s="118">
        <v>17500.400000000001</v>
      </c>
      <c r="V38" s="118">
        <v>18509.3</v>
      </c>
      <c r="W38" s="118">
        <v>19250.400000000001</v>
      </c>
      <c r="X38" s="120">
        <v>18558</v>
      </c>
      <c r="Y38" s="118">
        <v>19258.8</v>
      </c>
      <c r="Z38" s="118">
        <v>20139.599999999999</v>
      </c>
      <c r="AA38" s="118">
        <v>20319.599999999999</v>
      </c>
      <c r="AB38" s="118">
        <v>20079.3</v>
      </c>
      <c r="AC38" s="118">
        <v>20350.3</v>
      </c>
    </row>
    <row r="39" spans="2:29" ht="15" x14ac:dyDescent="0.25">
      <c r="B39" s="116" t="s">
        <v>186</v>
      </c>
      <c r="C39" s="119">
        <v>23204.5</v>
      </c>
      <c r="D39" s="119">
        <v>25212.2</v>
      </c>
      <c r="E39" s="119">
        <v>26170.799999999999</v>
      </c>
      <c r="F39" s="119">
        <v>25775.5</v>
      </c>
      <c r="G39" s="119">
        <v>26101.7</v>
      </c>
      <c r="H39" s="119">
        <v>27512.2</v>
      </c>
      <c r="I39" s="119">
        <v>28556.5</v>
      </c>
      <c r="J39" s="119">
        <v>32440.3</v>
      </c>
      <c r="K39" s="119">
        <v>34762.699999999997</v>
      </c>
      <c r="L39" s="119">
        <v>34629.4</v>
      </c>
      <c r="M39" s="119">
        <v>32724.400000000001</v>
      </c>
      <c r="N39" s="119">
        <v>35532.400000000001</v>
      </c>
      <c r="O39" s="119">
        <v>37471.1</v>
      </c>
      <c r="P39" s="119">
        <v>37867.599999999999</v>
      </c>
      <c r="Q39" s="121">
        <v>39386</v>
      </c>
      <c r="R39" s="119">
        <v>40917.300000000003</v>
      </c>
      <c r="S39" s="119">
        <v>42936.3</v>
      </c>
      <c r="T39" s="119">
        <v>44921.4</v>
      </c>
      <c r="U39" s="121">
        <v>46767</v>
      </c>
      <c r="V39" s="121">
        <v>48028</v>
      </c>
      <c r="W39" s="119">
        <v>49234.7</v>
      </c>
      <c r="X39" s="119">
        <v>48396.2</v>
      </c>
      <c r="Y39" s="119">
        <v>50393.9</v>
      </c>
      <c r="Z39" s="119">
        <v>55361.3</v>
      </c>
      <c r="AA39" s="119">
        <v>58406.1</v>
      </c>
      <c r="AB39" s="119">
        <v>59245.3</v>
      </c>
      <c r="AC39" s="121">
        <v>60709</v>
      </c>
    </row>
    <row r="40" spans="2:29" ht="15" x14ac:dyDescent="0.25">
      <c r="B40" s="116" t="s">
        <v>187</v>
      </c>
      <c r="C40" s="118">
        <v>638.29999999999995</v>
      </c>
      <c r="D40" s="118">
        <v>720.5</v>
      </c>
      <c r="E40" s="118">
        <v>814.9</v>
      </c>
      <c r="F40" s="118">
        <v>839.1</v>
      </c>
      <c r="G40" s="118">
        <v>848.7</v>
      </c>
      <c r="H40" s="120">
        <v>912</v>
      </c>
      <c r="I40" s="118">
        <v>1010.8</v>
      </c>
      <c r="J40" s="118">
        <v>1099.4000000000001</v>
      </c>
      <c r="K40" s="120">
        <v>1265</v>
      </c>
      <c r="L40" s="118">
        <v>1300.4000000000001</v>
      </c>
      <c r="M40" s="118">
        <v>1124.9000000000001</v>
      </c>
      <c r="N40" s="118">
        <v>1128.2</v>
      </c>
      <c r="O40" s="118">
        <v>1164.5999999999999</v>
      </c>
      <c r="P40" s="120">
        <v>1152</v>
      </c>
      <c r="Q40" s="118">
        <v>1238.2</v>
      </c>
      <c r="R40" s="118">
        <v>1275.3</v>
      </c>
      <c r="S40" s="120">
        <v>1415</v>
      </c>
      <c r="T40" s="118">
        <v>1542.4</v>
      </c>
      <c r="U40" s="118">
        <v>1620.9</v>
      </c>
      <c r="V40" s="118">
        <v>1570.4</v>
      </c>
      <c r="W40" s="118">
        <v>1734.3</v>
      </c>
      <c r="X40" s="120">
        <v>1312</v>
      </c>
      <c r="Y40" s="120">
        <v>1468</v>
      </c>
      <c r="Z40" s="118">
        <v>1828.6</v>
      </c>
      <c r="AA40" s="118">
        <v>2050.1</v>
      </c>
      <c r="AB40" s="118">
        <v>1907.2</v>
      </c>
      <c r="AC40" s="118">
        <v>1851.4</v>
      </c>
    </row>
    <row r="41" spans="2:29" ht="15" x14ac:dyDescent="0.25">
      <c r="B41" s="116" t="s">
        <v>188</v>
      </c>
      <c r="C41" s="119">
        <v>12202.9</v>
      </c>
      <c r="D41" s="119">
        <v>12980.2</v>
      </c>
      <c r="E41" s="121">
        <v>13416</v>
      </c>
      <c r="F41" s="119">
        <v>13326.6</v>
      </c>
      <c r="G41" s="119">
        <v>13244.5</v>
      </c>
      <c r="H41" s="119">
        <v>13979.1</v>
      </c>
      <c r="I41" s="119">
        <v>15332.8</v>
      </c>
      <c r="J41" s="119">
        <v>17354.8</v>
      </c>
      <c r="K41" s="119">
        <v>19014.599999999999</v>
      </c>
      <c r="L41" s="119">
        <v>19938.099999999999</v>
      </c>
      <c r="M41" s="119">
        <v>19257.599999999999</v>
      </c>
      <c r="N41" s="119">
        <v>19201.3</v>
      </c>
      <c r="O41" s="119">
        <v>19811.400000000001</v>
      </c>
      <c r="P41" s="119">
        <v>21391.1</v>
      </c>
      <c r="Q41" s="119">
        <v>22147.7</v>
      </c>
      <c r="R41" s="119">
        <v>22457.9</v>
      </c>
      <c r="S41" s="119">
        <v>21555.599999999999</v>
      </c>
      <c r="T41" s="121">
        <v>20974</v>
      </c>
      <c r="U41" s="119">
        <v>21858.9</v>
      </c>
      <c r="V41" s="119">
        <v>23607.7</v>
      </c>
      <c r="W41" s="119">
        <v>24935.200000000001</v>
      </c>
      <c r="X41" s="119">
        <v>24217.3</v>
      </c>
      <c r="Y41" s="119">
        <v>24500.5</v>
      </c>
      <c r="Z41" s="119">
        <v>26876.3</v>
      </c>
      <c r="AA41" s="119">
        <v>26928.3</v>
      </c>
      <c r="AB41" s="119">
        <v>26793.599999999999</v>
      </c>
      <c r="AC41" s="119">
        <v>26792.3</v>
      </c>
    </row>
    <row r="42" spans="2:29" ht="15" x14ac:dyDescent="0.25">
      <c r="B42" s="116" t="s">
        <v>189</v>
      </c>
      <c r="C42" s="118">
        <v>46439.9</v>
      </c>
      <c r="D42" s="118">
        <v>45996.2</v>
      </c>
      <c r="E42" s="118">
        <v>48378.8</v>
      </c>
      <c r="F42" s="118">
        <v>46396.3</v>
      </c>
      <c r="G42" s="118">
        <v>43073.4</v>
      </c>
      <c r="H42" s="118">
        <v>44612.6</v>
      </c>
      <c r="I42" s="118">
        <v>45975.6</v>
      </c>
      <c r="J42" s="118">
        <v>47837.3</v>
      </c>
      <c r="K42" s="118">
        <v>50231.3</v>
      </c>
      <c r="L42" s="118">
        <v>52783.199999999997</v>
      </c>
      <c r="M42" s="118">
        <v>52786.3</v>
      </c>
      <c r="N42" s="118">
        <v>54556.5</v>
      </c>
      <c r="O42" s="120">
        <v>56271</v>
      </c>
      <c r="P42" s="118">
        <v>58196.7</v>
      </c>
      <c r="Q42" s="118">
        <v>59174.3</v>
      </c>
      <c r="R42" s="118">
        <v>61412.2</v>
      </c>
      <c r="S42" s="118">
        <v>62620.9</v>
      </c>
      <c r="T42" s="118">
        <v>62406.400000000001</v>
      </c>
      <c r="U42" s="118">
        <v>64580.1</v>
      </c>
      <c r="V42" s="118">
        <v>69607.399999999994</v>
      </c>
      <c r="W42" s="118">
        <v>69153.600000000006</v>
      </c>
      <c r="X42" s="118">
        <v>68390.2</v>
      </c>
      <c r="Y42" s="118">
        <v>74629.899999999994</v>
      </c>
      <c r="Z42" s="118">
        <v>77266.3</v>
      </c>
      <c r="AA42" s="118">
        <v>79446.600000000006</v>
      </c>
      <c r="AB42" s="118">
        <v>81991.399999999994</v>
      </c>
      <c r="AC42" s="120">
        <v>81821</v>
      </c>
    </row>
    <row r="44" spans="2:29" ht="15" x14ac:dyDescent="0.25">
      <c r="B44" s="1" t="s">
        <v>133</v>
      </c>
    </row>
    <row r="45" spans="2:29" ht="15" x14ac:dyDescent="0.25">
      <c r="B45" s="1" t="s">
        <v>132</v>
      </c>
    </row>
    <row r="46" spans="2:29" ht="11.45" customHeight="1" x14ac:dyDescent="0.25">
      <c r="B46" s="24" t="s">
        <v>134</v>
      </c>
    </row>
    <row r="47" spans="2:29" ht="11.45" customHeight="1" x14ac:dyDescent="0.25">
      <c r="B47" s="24" t="s">
        <v>127</v>
      </c>
    </row>
    <row r="48" spans="2:29" ht="11.45" customHeight="1" x14ac:dyDescent="0.25">
      <c r="B48" s="24" t="s">
        <v>128</v>
      </c>
    </row>
    <row r="49" spans="2:29" ht="11.45" customHeight="1" x14ac:dyDescent="0.25">
      <c r="B49" s="24" t="s">
        <v>143</v>
      </c>
    </row>
    <row r="50" spans="2:29" ht="11.45" customHeight="1" x14ac:dyDescent="0.25">
      <c r="B50" s="23" t="s">
        <v>12</v>
      </c>
    </row>
    <row r="51" spans="2:29" ht="11.45" customHeight="1" x14ac:dyDescent="0.25">
      <c r="B51" s="23" t="s">
        <v>13</v>
      </c>
    </row>
    <row r="52" spans="2:29" ht="11.45" customHeight="1" x14ac:dyDescent="0.25">
      <c r="B52" s="23" t="s">
        <v>14</v>
      </c>
      <c r="G52" s="151" t="s">
        <v>208</v>
      </c>
    </row>
    <row r="53" spans="2:29" ht="11.45" customHeight="1" x14ac:dyDescent="0.25">
      <c r="B53" s="23" t="s">
        <v>15</v>
      </c>
    </row>
    <row r="55" spans="2:29" ht="11.45" customHeight="1" x14ac:dyDescent="0.25">
      <c r="B55" s="143" t="s">
        <v>129</v>
      </c>
      <c r="C55" s="142" t="s">
        <v>101</v>
      </c>
      <c r="D55" s="142" t="s">
        <v>102</v>
      </c>
      <c r="E55" s="142" t="s">
        <v>103</v>
      </c>
      <c r="F55" s="142" t="s">
        <v>104</v>
      </c>
      <c r="G55" s="142" t="s">
        <v>105</v>
      </c>
      <c r="H55" s="142" t="s">
        <v>106</v>
      </c>
      <c r="I55" s="142" t="s">
        <v>107</v>
      </c>
      <c r="J55" s="142" t="s">
        <v>108</v>
      </c>
      <c r="K55" s="142" t="s">
        <v>109</v>
      </c>
      <c r="L55" s="142" t="s">
        <v>110</v>
      </c>
      <c r="M55" s="142" t="s">
        <v>111</v>
      </c>
      <c r="N55" s="142" t="s">
        <v>112</v>
      </c>
      <c r="O55" s="142" t="s">
        <v>113</v>
      </c>
      <c r="P55" s="142" t="s">
        <v>114</v>
      </c>
      <c r="Q55" s="142" t="s">
        <v>115</v>
      </c>
      <c r="R55" s="142" t="s">
        <v>116</v>
      </c>
      <c r="S55" s="142" t="s">
        <v>117</v>
      </c>
      <c r="T55" s="142" t="s">
        <v>118</v>
      </c>
      <c r="U55" s="142" t="s">
        <v>119</v>
      </c>
      <c r="V55" s="142" t="s">
        <v>120</v>
      </c>
      <c r="W55" s="142" t="s">
        <v>121</v>
      </c>
      <c r="X55" s="142" t="s">
        <v>122</v>
      </c>
      <c r="Y55" s="142" t="s">
        <v>123</v>
      </c>
      <c r="Z55" s="142" t="s">
        <v>124</v>
      </c>
      <c r="AA55" s="142" t="s">
        <v>125</v>
      </c>
      <c r="AB55" s="142" t="s">
        <v>196</v>
      </c>
      <c r="AC55" s="142" t="s">
        <v>200</v>
      </c>
    </row>
    <row r="56" spans="2:29" ht="11.45" customHeight="1" x14ac:dyDescent="0.25">
      <c r="B56" s="144" t="s">
        <v>130</v>
      </c>
      <c r="C56" s="146" t="s">
        <v>131</v>
      </c>
      <c r="D56" s="146" t="s">
        <v>131</v>
      </c>
      <c r="E56" s="146" t="s">
        <v>131</v>
      </c>
      <c r="F56" s="146" t="s">
        <v>131</v>
      </c>
      <c r="G56" s="146" t="s">
        <v>131</v>
      </c>
      <c r="H56" s="146" t="s">
        <v>131</v>
      </c>
      <c r="I56" s="146" t="s">
        <v>131</v>
      </c>
      <c r="J56" s="146" t="s">
        <v>131</v>
      </c>
      <c r="K56" s="146" t="s">
        <v>131</v>
      </c>
      <c r="L56" s="146" t="s">
        <v>131</v>
      </c>
      <c r="M56" s="146" t="s">
        <v>131</v>
      </c>
      <c r="N56" s="146" t="s">
        <v>131</v>
      </c>
      <c r="O56" s="146" t="s">
        <v>131</v>
      </c>
      <c r="P56" s="146" t="s">
        <v>131</v>
      </c>
      <c r="Q56" s="146" t="s">
        <v>131</v>
      </c>
      <c r="R56" s="146" t="s">
        <v>131</v>
      </c>
      <c r="S56" s="146" t="s">
        <v>131</v>
      </c>
      <c r="T56" s="146" t="s">
        <v>131</v>
      </c>
      <c r="U56" s="146" t="s">
        <v>131</v>
      </c>
      <c r="V56" s="146" t="s">
        <v>131</v>
      </c>
      <c r="W56" s="146" t="s">
        <v>131</v>
      </c>
      <c r="X56" s="146" t="s">
        <v>131</v>
      </c>
      <c r="Y56" s="146" t="s">
        <v>131</v>
      </c>
      <c r="Z56" s="146" t="s">
        <v>131</v>
      </c>
      <c r="AA56" s="146" t="s">
        <v>131</v>
      </c>
      <c r="AB56" s="146" t="s">
        <v>131</v>
      </c>
      <c r="AC56" s="146" t="s">
        <v>131</v>
      </c>
    </row>
    <row r="57" spans="2:29" ht="11.45" customHeight="1" x14ac:dyDescent="0.25">
      <c r="B57" s="145" t="s">
        <v>42</v>
      </c>
      <c r="C57" s="148">
        <v>24205583</v>
      </c>
      <c r="D57" s="148">
        <v>25717035</v>
      </c>
      <c r="E57" s="148">
        <v>26516273</v>
      </c>
      <c r="F57" s="148">
        <v>27035388</v>
      </c>
      <c r="G57" s="148">
        <v>27537591</v>
      </c>
      <c r="H57" s="148">
        <v>28743738</v>
      </c>
      <c r="I57" s="148">
        <v>29797318</v>
      </c>
      <c r="J57" s="148">
        <v>31358518</v>
      </c>
      <c r="K57" s="148">
        <v>33166616</v>
      </c>
      <c r="L57" s="148">
        <v>34301042</v>
      </c>
      <c r="M57" s="148">
        <v>33548189</v>
      </c>
      <c r="N57" s="148">
        <v>34442805</v>
      </c>
      <c r="O57" s="148">
        <v>35430091</v>
      </c>
      <c r="P57" s="148">
        <v>35422891</v>
      </c>
      <c r="Q57" s="148">
        <v>35531799</v>
      </c>
      <c r="R57" s="148">
        <v>36686640</v>
      </c>
      <c r="S57" s="148">
        <v>37628416</v>
      </c>
      <c r="T57" s="148">
        <v>38923559</v>
      </c>
      <c r="U57" s="148">
        <v>40175709</v>
      </c>
      <c r="V57" s="148">
        <v>41197721</v>
      </c>
      <c r="W57" s="148">
        <v>41705655</v>
      </c>
      <c r="X57" s="148">
        <v>38486232</v>
      </c>
      <c r="Y57" s="148">
        <v>41702271</v>
      </c>
      <c r="Z57" s="148">
        <v>43685854</v>
      </c>
      <c r="AA57" s="148">
        <v>44603534</v>
      </c>
      <c r="AB57" s="148">
        <v>45103227</v>
      </c>
      <c r="AC57" s="148">
        <v>45356916</v>
      </c>
    </row>
    <row r="58" spans="2:29" ht="11.45" customHeight="1" x14ac:dyDescent="0.25">
      <c r="B58" s="145" t="s">
        <v>202</v>
      </c>
      <c r="C58" s="147">
        <v>20907437</v>
      </c>
      <c r="D58" s="147">
        <v>22096472</v>
      </c>
      <c r="E58" s="147">
        <v>22995426</v>
      </c>
      <c r="F58" s="147">
        <v>23443038</v>
      </c>
      <c r="G58" s="147">
        <v>23929153</v>
      </c>
      <c r="H58" s="147">
        <v>24932620</v>
      </c>
      <c r="I58" s="147">
        <v>25883741</v>
      </c>
      <c r="J58" s="147">
        <v>27256311</v>
      </c>
      <c r="K58" s="147">
        <v>28773598</v>
      </c>
      <c r="L58" s="147">
        <v>29770446</v>
      </c>
      <c r="M58" s="147">
        <v>28911856</v>
      </c>
      <c r="N58" s="147">
        <v>29696198</v>
      </c>
      <c r="O58" s="147">
        <v>30526261</v>
      </c>
      <c r="P58" s="147">
        <v>30546568</v>
      </c>
      <c r="Q58" s="147">
        <v>30509988</v>
      </c>
      <c r="R58" s="147">
        <v>31275091</v>
      </c>
      <c r="S58" s="147">
        <v>32116832</v>
      </c>
      <c r="T58" s="147">
        <v>33149318</v>
      </c>
      <c r="U58" s="147">
        <v>34246404</v>
      </c>
      <c r="V58" s="147">
        <v>35268320</v>
      </c>
      <c r="W58" s="147">
        <v>35594397</v>
      </c>
      <c r="X58" s="147">
        <v>32583784</v>
      </c>
      <c r="Y58" s="147">
        <v>35386528</v>
      </c>
      <c r="Z58" s="147">
        <v>37041242</v>
      </c>
      <c r="AA58" s="147">
        <v>37834638</v>
      </c>
      <c r="AB58" s="147">
        <v>38273913</v>
      </c>
      <c r="AC58" s="147">
        <v>38539405</v>
      </c>
    </row>
    <row r="59" spans="2:29" ht="11.45" customHeight="1" x14ac:dyDescent="0.25">
      <c r="B59" s="145" t="s">
        <v>44</v>
      </c>
      <c r="C59" s="148">
        <v>919563</v>
      </c>
      <c r="D59" s="148">
        <v>988252</v>
      </c>
      <c r="E59" s="148">
        <v>1020306</v>
      </c>
      <c r="F59" s="148">
        <v>1039113</v>
      </c>
      <c r="G59" s="148">
        <v>1076206</v>
      </c>
      <c r="H59" s="148">
        <v>1118625</v>
      </c>
      <c r="I59" s="148">
        <v>1157084</v>
      </c>
      <c r="J59" s="148">
        <v>1236053</v>
      </c>
      <c r="K59" s="148">
        <v>1309904</v>
      </c>
      <c r="L59" s="148">
        <v>1356267</v>
      </c>
      <c r="M59" s="148">
        <v>1427161</v>
      </c>
      <c r="N59" s="148">
        <v>1589284</v>
      </c>
      <c r="O59" s="148">
        <v>1676868</v>
      </c>
      <c r="P59" s="148">
        <v>1719410</v>
      </c>
      <c r="Q59" s="148">
        <v>1749696</v>
      </c>
      <c r="R59" s="148">
        <v>1782006</v>
      </c>
      <c r="S59" s="148">
        <v>1826069</v>
      </c>
      <c r="T59" s="148">
        <v>1866503</v>
      </c>
      <c r="U59" s="148">
        <v>1923758</v>
      </c>
      <c r="V59" s="148">
        <v>1975731</v>
      </c>
      <c r="W59" s="148">
        <v>2018182</v>
      </c>
      <c r="X59" s="148">
        <v>1788020</v>
      </c>
      <c r="Y59" s="148">
        <v>2021977</v>
      </c>
      <c r="Z59" s="148">
        <v>2115125</v>
      </c>
      <c r="AA59" s="148">
        <v>2144947</v>
      </c>
      <c r="AB59" s="148">
        <v>2155342</v>
      </c>
      <c r="AC59" s="148" t="s">
        <v>132</v>
      </c>
    </row>
    <row r="60" spans="2:29" ht="11.45" customHeight="1" x14ac:dyDescent="0.25">
      <c r="B60" s="145" t="s">
        <v>45</v>
      </c>
      <c r="C60" s="147">
        <v>228683</v>
      </c>
      <c r="D60" s="147">
        <v>210849</v>
      </c>
      <c r="E60" s="147">
        <v>222017</v>
      </c>
      <c r="F60" s="147">
        <v>235155</v>
      </c>
      <c r="G60" s="147">
        <v>260284</v>
      </c>
      <c r="H60" s="147">
        <v>291776</v>
      </c>
      <c r="I60" s="147">
        <v>290302</v>
      </c>
      <c r="J60" s="147">
        <v>301356</v>
      </c>
      <c r="K60" s="147">
        <v>322486</v>
      </c>
      <c r="L60" s="147">
        <v>358651</v>
      </c>
      <c r="M60" s="147">
        <v>364985</v>
      </c>
      <c r="N60" s="147">
        <v>357649</v>
      </c>
      <c r="O60" s="147">
        <v>360513</v>
      </c>
      <c r="P60" s="147">
        <v>364752</v>
      </c>
      <c r="Q60" s="147">
        <v>382287</v>
      </c>
      <c r="R60" s="147">
        <v>369495</v>
      </c>
      <c r="S60" s="147">
        <v>370549</v>
      </c>
      <c r="T60" s="147">
        <v>385864</v>
      </c>
      <c r="U60" s="147">
        <v>388606</v>
      </c>
      <c r="V60" s="147">
        <v>389208</v>
      </c>
      <c r="W60" s="147">
        <v>396071</v>
      </c>
      <c r="X60" s="147">
        <v>392192</v>
      </c>
      <c r="Y60" s="147">
        <v>392602</v>
      </c>
      <c r="Z60" s="147">
        <v>408472</v>
      </c>
      <c r="AA60" s="147">
        <v>418260</v>
      </c>
      <c r="AB60" s="147">
        <v>419755</v>
      </c>
      <c r="AC60" s="147">
        <v>436174</v>
      </c>
    </row>
    <row r="61" spans="2:29" ht="11.45" customHeight="1" x14ac:dyDescent="0.25">
      <c r="B61" s="145" t="s">
        <v>46</v>
      </c>
      <c r="C61" s="148">
        <v>615935</v>
      </c>
      <c r="D61" s="148">
        <v>636937</v>
      </c>
      <c r="E61" s="148">
        <v>603107</v>
      </c>
      <c r="F61" s="148">
        <v>629622</v>
      </c>
      <c r="G61" s="148">
        <v>640667</v>
      </c>
      <c r="H61" s="148">
        <v>658927</v>
      </c>
      <c r="I61" s="148">
        <v>671497</v>
      </c>
      <c r="J61" s="148">
        <v>682671</v>
      </c>
      <c r="K61" s="148">
        <v>719043</v>
      </c>
      <c r="L61" s="148">
        <v>751597</v>
      </c>
      <c r="M61" s="148">
        <v>732327</v>
      </c>
      <c r="N61" s="148">
        <v>735339</v>
      </c>
      <c r="O61" s="148">
        <v>708162</v>
      </c>
      <c r="P61" s="148">
        <v>718982</v>
      </c>
      <c r="Q61" s="148">
        <v>730075</v>
      </c>
      <c r="R61" s="148">
        <v>748314</v>
      </c>
      <c r="S61" s="148">
        <v>748628</v>
      </c>
      <c r="T61" s="148">
        <v>796171</v>
      </c>
      <c r="U61" s="148">
        <v>824857</v>
      </c>
      <c r="V61" s="148">
        <v>835716</v>
      </c>
      <c r="W61" s="148">
        <v>837599</v>
      </c>
      <c r="X61" s="148">
        <v>766667</v>
      </c>
      <c r="Y61" s="148">
        <v>794448</v>
      </c>
      <c r="Z61" s="148">
        <v>835935</v>
      </c>
      <c r="AA61" s="148">
        <v>875077</v>
      </c>
      <c r="AB61" s="148">
        <v>902820</v>
      </c>
      <c r="AC61" s="148">
        <v>930283</v>
      </c>
    </row>
    <row r="62" spans="2:29" ht="11.45" customHeight="1" x14ac:dyDescent="0.25">
      <c r="B62" s="145" t="s">
        <v>47</v>
      </c>
      <c r="C62" s="147">
        <v>290854</v>
      </c>
      <c r="D62" s="147">
        <v>314224</v>
      </c>
      <c r="E62" s="147">
        <v>329953</v>
      </c>
      <c r="F62" s="147">
        <v>336078</v>
      </c>
      <c r="G62" s="147">
        <v>339366</v>
      </c>
      <c r="H62" s="147">
        <v>344132</v>
      </c>
      <c r="I62" s="147">
        <v>359214</v>
      </c>
      <c r="J62" s="147">
        <v>379319</v>
      </c>
      <c r="K62" s="147">
        <v>393989</v>
      </c>
      <c r="L62" s="147">
        <v>402615</v>
      </c>
      <c r="M62" s="147">
        <v>383080</v>
      </c>
      <c r="N62" s="147">
        <v>383456</v>
      </c>
      <c r="O62" s="147">
        <v>391922</v>
      </c>
      <c r="P62" s="147">
        <v>395682</v>
      </c>
      <c r="Q62" s="147">
        <v>412877</v>
      </c>
      <c r="R62" s="147">
        <v>419987</v>
      </c>
      <c r="S62" s="147">
        <v>434653</v>
      </c>
      <c r="T62" s="147">
        <v>458632</v>
      </c>
      <c r="U62" s="147">
        <v>468463</v>
      </c>
      <c r="V62" s="147">
        <v>474482</v>
      </c>
      <c r="W62" s="147">
        <v>474306</v>
      </c>
      <c r="X62" s="147">
        <v>459606</v>
      </c>
      <c r="Y62" s="147">
        <v>501928</v>
      </c>
      <c r="Z62" s="147">
        <v>532756</v>
      </c>
      <c r="AA62" s="147">
        <v>531645</v>
      </c>
      <c r="AB62" s="147">
        <v>536182</v>
      </c>
      <c r="AC62" s="147">
        <v>550484</v>
      </c>
    </row>
    <row r="63" spans="2:29" ht="11.45" customHeight="1" x14ac:dyDescent="0.25">
      <c r="B63" s="145" t="s">
        <v>48</v>
      </c>
      <c r="C63" s="148">
        <v>5160393</v>
      </c>
      <c r="D63" s="148">
        <v>5461399</v>
      </c>
      <c r="E63" s="148">
        <v>5566400</v>
      </c>
      <c r="F63" s="148">
        <v>5572751</v>
      </c>
      <c r="G63" s="148">
        <v>5660310</v>
      </c>
      <c r="H63" s="148">
        <v>5825921</v>
      </c>
      <c r="I63" s="148">
        <v>6044430</v>
      </c>
      <c r="J63" s="148">
        <v>6553483</v>
      </c>
      <c r="K63" s="148">
        <v>7001325</v>
      </c>
      <c r="L63" s="148">
        <v>7185770</v>
      </c>
      <c r="M63" s="148">
        <v>6963569</v>
      </c>
      <c r="N63" s="148">
        <v>7327537</v>
      </c>
      <c r="O63" s="148">
        <v>7611986</v>
      </c>
      <c r="P63" s="148">
        <v>7657954</v>
      </c>
      <c r="Q63" s="148">
        <v>7679565</v>
      </c>
      <c r="R63" s="148">
        <v>7853535</v>
      </c>
      <c r="S63" s="148">
        <v>8005456</v>
      </c>
      <c r="T63" s="148">
        <v>8190197</v>
      </c>
      <c r="U63" s="148">
        <v>8420407</v>
      </c>
      <c r="V63" s="148">
        <v>8472976</v>
      </c>
      <c r="W63" s="148">
        <v>8399568</v>
      </c>
      <c r="X63" s="148">
        <v>7768393</v>
      </c>
      <c r="Y63" s="148">
        <v>8081675</v>
      </c>
      <c r="Z63" s="148">
        <v>8308398</v>
      </c>
      <c r="AA63" s="148">
        <v>8363461</v>
      </c>
      <c r="AB63" s="148">
        <v>8285542</v>
      </c>
      <c r="AC63" s="148">
        <v>8195408</v>
      </c>
    </row>
    <row r="64" spans="2:29" ht="11.45" customHeight="1" x14ac:dyDescent="0.25">
      <c r="B64" s="145" t="s">
        <v>49</v>
      </c>
      <c r="C64" s="147">
        <v>53012</v>
      </c>
      <c r="D64" s="147">
        <v>59939</v>
      </c>
      <c r="E64" s="147">
        <v>54440</v>
      </c>
      <c r="F64" s="147">
        <v>51084</v>
      </c>
      <c r="G64" s="147">
        <v>58132</v>
      </c>
      <c r="H64" s="147">
        <v>58297</v>
      </c>
      <c r="I64" s="147">
        <v>67608</v>
      </c>
      <c r="J64" s="147">
        <v>66736</v>
      </c>
      <c r="K64" s="147">
        <v>69812</v>
      </c>
      <c r="L64" s="147">
        <v>72228</v>
      </c>
      <c r="M64" s="147">
        <v>65534</v>
      </c>
      <c r="N64" s="147">
        <v>70891</v>
      </c>
      <c r="O64" s="147">
        <v>74071</v>
      </c>
      <c r="P64" s="147">
        <v>79617</v>
      </c>
      <c r="Q64" s="147">
        <v>86577</v>
      </c>
      <c r="R64" s="147">
        <v>79640</v>
      </c>
      <c r="S64" s="147">
        <v>79257</v>
      </c>
      <c r="T64" s="147">
        <v>82965</v>
      </c>
      <c r="U64" s="147">
        <v>92979</v>
      </c>
      <c r="V64" s="147">
        <v>94133</v>
      </c>
      <c r="W64" s="147">
        <v>94344</v>
      </c>
      <c r="X64" s="147">
        <v>86516</v>
      </c>
      <c r="Y64" s="147">
        <v>86953</v>
      </c>
      <c r="Z64" s="147">
        <v>81731</v>
      </c>
      <c r="AA64" s="147">
        <v>91503</v>
      </c>
      <c r="AB64" s="147">
        <v>92045</v>
      </c>
      <c r="AC64" s="147">
        <v>97336</v>
      </c>
    </row>
    <row r="65" spans="2:29" ht="11.45" customHeight="1" x14ac:dyDescent="0.25">
      <c r="B65" s="145" t="s">
        <v>50</v>
      </c>
      <c r="C65" s="148">
        <v>258812</v>
      </c>
      <c r="D65" s="148">
        <v>281390</v>
      </c>
      <c r="E65" s="148">
        <v>291824</v>
      </c>
      <c r="F65" s="148">
        <v>294690</v>
      </c>
      <c r="G65" s="148">
        <v>302776</v>
      </c>
      <c r="H65" s="148">
        <v>330136</v>
      </c>
      <c r="I65" s="148">
        <v>357290</v>
      </c>
      <c r="J65" s="148">
        <v>369711</v>
      </c>
      <c r="K65" s="148">
        <v>400438</v>
      </c>
      <c r="L65" s="148">
        <v>387671</v>
      </c>
      <c r="M65" s="148">
        <v>331762</v>
      </c>
      <c r="N65" s="148">
        <v>313240</v>
      </c>
      <c r="O65" s="148">
        <v>318477</v>
      </c>
      <c r="P65" s="148">
        <v>313621</v>
      </c>
      <c r="Q65" s="148">
        <v>334900</v>
      </c>
      <c r="R65" s="148">
        <v>362654</v>
      </c>
      <c r="S65" s="148">
        <v>366021</v>
      </c>
      <c r="T65" s="148">
        <v>387476</v>
      </c>
      <c r="U65" s="148">
        <v>404741</v>
      </c>
      <c r="V65" s="148">
        <v>426890</v>
      </c>
      <c r="W65" s="148">
        <v>449119</v>
      </c>
      <c r="X65" s="148">
        <v>398064</v>
      </c>
      <c r="Y65" s="148">
        <v>437996</v>
      </c>
      <c r="Z65" s="148">
        <v>470345</v>
      </c>
      <c r="AA65" s="148">
        <v>492836</v>
      </c>
      <c r="AB65" s="148">
        <v>520042</v>
      </c>
      <c r="AC65" s="148">
        <v>519674</v>
      </c>
    </row>
    <row r="66" spans="2:29" ht="11.45" customHeight="1" x14ac:dyDescent="0.25">
      <c r="B66" s="145" t="s">
        <v>51</v>
      </c>
      <c r="C66" s="147">
        <v>546162</v>
      </c>
      <c r="D66" s="147">
        <v>549563</v>
      </c>
      <c r="E66" s="147">
        <v>593148</v>
      </c>
      <c r="F66" s="147">
        <v>643223</v>
      </c>
      <c r="G66" s="147">
        <v>659282</v>
      </c>
      <c r="H66" s="147">
        <v>720154</v>
      </c>
      <c r="I66" s="147">
        <v>767537</v>
      </c>
      <c r="J66" s="147">
        <v>776255</v>
      </c>
      <c r="K66" s="147">
        <v>795814</v>
      </c>
      <c r="L66" s="147">
        <v>817175</v>
      </c>
      <c r="M66" s="147">
        <v>809327</v>
      </c>
      <c r="N66" s="147">
        <v>784044</v>
      </c>
      <c r="O66" s="147">
        <v>778483</v>
      </c>
      <c r="P66" s="147">
        <v>819633</v>
      </c>
      <c r="Q66" s="147">
        <v>815063</v>
      </c>
      <c r="R66" s="147">
        <v>861700</v>
      </c>
      <c r="S66" s="147">
        <v>838557</v>
      </c>
      <c r="T66" s="147">
        <v>833541</v>
      </c>
      <c r="U66" s="147">
        <v>798167</v>
      </c>
      <c r="V66" s="147">
        <v>874864</v>
      </c>
      <c r="W66" s="147">
        <v>844480</v>
      </c>
      <c r="X66" s="147">
        <v>791290</v>
      </c>
      <c r="Y66" s="147">
        <v>886967</v>
      </c>
      <c r="Z66" s="147">
        <v>911925</v>
      </c>
      <c r="AA66" s="147">
        <v>975657</v>
      </c>
      <c r="AB66" s="147">
        <v>992585</v>
      </c>
      <c r="AC66" s="147">
        <v>1041037</v>
      </c>
    </row>
    <row r="67" spans="2:29" ht="11.45" customHeight="1" x14ac:dyDescent="0.25">
      <c r="B67" s="145" t="s">
        <v>52</v>
      </c>
      <c r="C67" s="148">
        <v>1871665</v>
      </c>
      <c r="D67" s="148">
        <v>1966505</v>
      </c>
      <c r="E67" s="148">
        <v>2274754</v>
      </c>
      <c r="F67" s="148">
        <v>2464357</v>
      </c>
      <c r="G67" s="148">
        <v>2619806</v>
      </c>
      <c r="H67" s="148">
        <v>2782952</v>
      </c>
      <c r="I67" s="148">
        <v>3018525</v>
      </c>
      <c r="J67" s="148">
        <v>3331872</v>
      </c>
      <c r="K67" s="148">
        <v>3528868</v>
      </c>
      <c r="L67" s="148">
        <v>3827313</v>
      </c>
      <c r="M67" s="148">
        <v>3702682</v>
      </c>
      <c r="N67" s="148">
        <v>3663263</v>
      </c>
      <c r="O67" s="148">
        <v>3610752</v>
      </c>
      <c r="P67" s="148">
        <v>3485372</v>
      </c>
      <c r="Q67" s="148">
        <v>3417743</v>
      </c>
      <c r="R67" s="148">
        <v>3572193</v>
      </c>
      <c r="S67" s="148">
        <v>3783579</v>
      </c>
      <c r="T67" s="148">
        <v>3898424</v>
      </c>
      <c r="U67" s="148">
        <v>4043561</v>
      </c>
      <c r="V67" s="148">
        <v>4140219</v>
      </c>
      <c r="W67" s="148">
        <v>4312421</v>
      </c>
      <c r="X67" s="148">
        <v>3884486</v>
      </c>
      <c r="Y67" s="148">
        <v>4204993</v>
      </c>
      <c r="Z67" s="148">
        <v>4361525</v>
      </c>
      <c r="AA67" s="148">
        <v>4449303</v>
      </c>
      <c r="AB67" s="148">
        <v>4651620</v>
      </c>
      <c r="AC67" s="148">
        <v>4863669</v>
      </c>
    </row>
    <row r="68" spans="2:29" ht="11.45" customHeight="1" x14ac:dyDescent="0.25">
      <c r="B68" s="145" t="s">
        <v>53</v>
      </c>
      <c r="C68" s="147">
        <v>4442705</v>
      </c>
      <c r="D68" s="147">
        <v>4794530</v>
      </c>
      <c r="E68" s="147">
        <v>4968392</v>
      </c>
      <c r="F68" s="147">
        <v>4934639</v>
      </c>
      <c r="G68" s="147">
        <v>4915356</v>
      </c>
      <c r="H68" s="147">
        <v>5075740</v>
      </c>
      <c r="I68" s="147">
        <v>5227235</v>
      </c>
      <c r="J68" s="147">
        <v>5272965</v>
      </c>
      <c r="K68" s="147">
        <v>5518930</v>
      </c>
      <c r="L68" s="147">
        <v>5571210</v>
      </c>
      <c r="M68" s="147">
        <v>5319919</v>
      </c>
      <c r="N68" s="147">
        <v>5489373</v>
      </c>
      <c r="O68" s="147">
        <v>5753536</v>
      </c>
      <c r="P68" s="147">
        <v>5779474</v>
      </c>
      <c r="Q68" s="147">
        <v>5793445</v>
      </c>
      <c r="R68" s="147">
        <v>5886061</v>
      </c>
      <c r="S68" s="147">
        <v>5976491</v>
      </c>
      <c r="T68" s="147">
        <v>6229942</v>
      </c>
      <c r="U68" s="147">
        <v>6480540</v>
      </c>
      <c r="V68" s="147">
        <v>6758760</v>
      </c>
      <c r="W68" s="147">
        <v>6809624</v>
      </c>
      <c r="X68" s="147">
        <v>6177870</v>
      </c>
      <c r="Y68" s="147">
        <v>6928939</v>
      </c>
      <c r="Z68" s="147">
        <v>7400530</v>
      </c>
      <c r="AA68" s="147">
        <v>7526357</v>
      </c>
      <c r="AB68" s="147">
        <v>7600318</v>
      </c>
      <c r="AC68" s="147">
        <v>7550708</v>
      </c>
    </row>
    <row r="69" spans="2:29" ht="11.45" customHeight="1" x14ac:dyDescent="0.25">
      <c r="B69" s="145" t="s">
        <v>54</v>
      </c>
      <c r="C69" s="148">
        <v>120890</v>
      </c>
      <c r="D69" s="148">
        <v>116221</v>
      </c>
      <c r="E69" s="148">
        <v>118615</v>
      </c>
      <c r="F69" s="148">
        <v>120852</v>
      </c>
      <c r="G69" s="148">
        <v>126897</v>
      </c>
      <c r="H69" s="148">
        <v>136238</v>
      </c>
      <c r="I69" s="148">
        <v>140673</v>
      </c>
      <c r="J69" s="148">
        <v>150054</v>
      </c>
      <c r="K69" s="148">
        <v>162525</v>
      </c>
      <c r="L69" s="148">
        <v>170528</v>
      </c>
      <c r="M69" s="148">
        <v>168368</v>
      </c>
      <c r="N69" s="148">
        <v>182347</v>
      </c>
      <c r="O69" s="148">
        <v>187770</v>
      </c>
      <c r="P69" s="148">
        <v>196626</v>
      </c>
      <c r="Q69" s="148">
        <v>192300</v>
      </c>
      <c r="R69" s="148">
        <v>190736</v>
      </c>
      <c r="S69" s="148">
        <v>199781</v>
      </c>
      <c r="T69" s="148">
        <v>228226</v>
      </c>
      <c r="U69" s="148">
        <v>223835</v>
      </c>
      <c r="V69" s="148">
        <v>228246</v>
      </c>
      <c r="W69" s="148">
        <v>228191</v>
      </c>
      <c r="X69" s="148">
        <v>222257</v>
      </c>
      <c r="Y69" s="148">
        <v>224976</v>
      </c>
      <c r="Z69" s="148">
        <v>238602</v>
      </c>
      <c r="AA69" s="148">
        <v>253643</v>
      </c>
      <c r="AB69" s="148">
        <v>268536</v>
      </c>
      <c r="AC69" s="148">
        <v>275284</v>
      </c>
    </row>
    <row r="70" spans="2:29" ht="11.45" customHeight="1" x14ac:dyDescent="0.25">
      <c r="B70" s="145" t="s">
        <v>55</v>
      </c>
      <c r="C70" s="147">
        <v>3314998</v>
      </c>
      <c r="D70" s="147">
        <v>3525972</v>
      </c>
      <c r="E70" s="147">
        <v>3671491</v>
      </c>
      <c r="F70" s="147">
        <v>3816641</v>
      </c>
      <c r="G70" s="147">
        <v>3967593</v>
      </c>
      <c r="H70" s="147">
        <v>4162209</v>
      </c>
      <c r="I70" s="147">
        <v>4265742</v>
      </c>
      <c r="J70" s="147">
        <v>4404213</v>
      </c>
      <c r="K70" s="147">
        <v>4542615</v>
      </c>
      <c r="L70" s="147">
        <v>4655591</v>
      </c>
      <c r="M70" s="147">
        <v>4511801</v>
      </c>
      <c r="N70" s="147">
        <v>4646208</v>
      </c>
      <c r="O70" s="147">
        <v>4770260</v>
      </c>
      <c r="P70" s="147">
        <v>4725832</v>
      </c>
      <c r="Q70" s="147">
        <v>4634031</v>
      </c>
      <c r="R70" s="147">
        <v>4699186</v>
      </c>
      <c r="S70" s="147">
        <v>4828510</v>
      </c>
      <c r="T70" s="147">
        <v>4943705</v>
      </c>
      <c r="U70" s="147">
        <v>5098411</v>
      </c>
      <c r="V70" s="147">
        <v>5272283</v>
      </c>
      <c r="W70" s="147">
        <v>5289199</v>
      </c>
      <c r="X70" s="147">
        <v>4769565</v>
      </c>
      <c r="Y70" s="147">
        <v>5459578</v>
      </c>
      <c r="Z70" s="147">
        <v>5728408</v>
      </c>
      <c r="AA70" s="147">
        <v>5940267</v>
      </c>
      <c r="AB70" s="147">
        <v>6113619</v>
      </c>
      <c r="AC70" s="147">
        <v>6182417</v>
      </c>
    </row>
    <row r="71" spans="2:29" ht="11.45" customHeight="1" x14ac:dyDescent="0.25">
      <c r="B71" s="145" t="s">
        <v>56</v>
      </c>
      <c r="C71" s="148">
        <v>29920</v>
      </c>
      <c r="D71" s="148">
        <v>30821</v>
      </c>
      <c r="E71" s="148">
        <v>32205</v>
      </c>
      <c r="F71" s="148">
        <v>33005</v>
      </c>
      <c r="G71" s="148">
        <v>34396</v>
      </c>
      <c r="H71" s="148">
        <v>34637</v>
      </c>
      <c r="I71" s="148">
        <v>34843</v>
      </c>
      <c r="J71" s="148">
        <v>37151</v>
      </c>
      <c r="K71" s="148">
        <v>42706</v>
      </c>
      <c r="L71" s="148">
        <v>46015</v>
      </c>
      <c r="M71" s="148">
        <v>48551</v>
      </c>
      <c r="N71" s="148">
        <v>50563</v>
      </c>
      <c r="O71" s="148">
        <v>53717</v>
      </c>
      <c r="P71" s="148">
        <v>54920</v>
      </c>
      <c r="Q71" s="148">
        <v>53761</v>
      </c>
      <c r="R71" s="148">
        <v>56702</v>
      </c>
      <c r="S71" s="148">
        <v>60486</v>
      </c>
      <c r="T71" s="148">
        <v>65549</v>
      </c>
      <c r="U71" s="148">
        <v>70324</v>
      </c>
      <c r="V71" s="148">
        <v>75496</v>
      </c>
      <c r="W71" s="148">
        <v>82078</v>
      </c>
      <c r="X71" s="148">
        <v>81641</v>
      </c>
      <c r="Y71" s="148">
        <v>89483</v>
      </c>
      <c r="Z71" s="148">
        <v>93091</v>
      </c>
      <c r="AA71" s="148">
        <v>95437</v>
      </c>
      <c r="AB71" s="148">
        <v>98036</v>
      </c>
      <c r="AC71" s="148">
        <v>100171</v>
      </c>
    </row>
    <row r="72" spans="2:29" ht="11.45" customHeight="1" x14ac:dyDescent="0.25">
      <c r="B72" s="145" t="s">
        <v>57</v>
      </c>
      <c r="C72" s="147">
        <v>87287</v>
      </c>
      <c r="D72" s="147">
        <v>87192</v>
      </c>
      <c r="E72" s="147">
        <v>82616</v>
      </c>
      <c r="F72" s="147">
        <v>86425</v>
      </c>
      <c r="G72" s="147">
        <v>90326</v>
      </c>
      <c r="H72" s="147">
        <v>98243</v>
      </c>
      <c r="I72" s="147">
        <v>103518</v>
      </c>
      <c r="J72" s="147">
        <v>114616</v>
      </c>
      <c r="K72" s="147">
        <v>137466</v>
      </c>
      <c r="L72" s="147">
        <v>128386</v>
      </c>
      <c r="M72" s="147">
        <v>107755</v>
      </c>
      <c r="N72" s="147">
        <v>96884</v>
      </c>
      <c r="O72" s="147">
        <v>105856</v>
      </c>
      <c r="P72" s="147">
        <v>124203</v>
      </c>
      <c r="Q72" s="147">
        <v>133557</v>
      </c>
      <c r="R72" s="147">
        <v>133970</v>
      </c>
      <c r="S72" s="147">
        <v>135940</v>
      </c>
      <c r="T72" s="147">
        <v>135910</v>
      </c>
      <c r="U72" s="147">
        <v>138152</v>
      </c>
      <c r="V72" s="147">
        <v>140885</v>
      </c>
      <c r="W72" s="147">
        <v>130235</v>
      </c>
      <c r="X72" s="147">
        <v>126108</v>
      </c>
      <c r="Y72" s="147">
        <v>120745</v>
      </c>
      <c r="Z72" s="147">
        <v>129048</v>
      </c>
      <c r="AA72" s="147">
        <v>135286</v>
      </c>
      <c r="AB72" s="147">
        <v>128824</v>
      </c>
      <c r="AC72" s="147">
        <v>127283</v>
      </c>
    </row>
    <row r="73" spans="2:29" ht="11.45" customHeight="1" x14ac:dyDescent="0.25">
      <c r="B73" s="145" t="s">
        <v>58</v>
      </c>
      <c r="C73" s="148">
        <v>97981</v>
      </c>
      <c r="D73" s="148">
        <v>100321</v>
      </c>
      <c r="E73" s="148">
        <v>90256</v>
      </c>
      <c r="F73" s="148">
        <v>106258</v>
      </c>
      <c r="G73" s="148">
        <v>105675</v>
      </c>
      <c r="H73" s="148">
        <v>96953</v>
      </c>
      <c r="I73" s="148">
        <v>109920</v>
      </c>
      <c r="J73" s="148">
        <v>125064</v>
      </c>
      <c r="K73" s="148">
        <v>130889</v>
      </c>
      <c r="L73" s="148">
        <v>156671</v>
      </c>
      <c r="M73" s="148">
        <v>155627</v>
      </c>
      <c r="N73" s="148">
        <v>160849</v>
      </c>
      <c r="O73" s="148">
        <v>156727</v>
      </c>
      <c r="P73" s="148">
        <v>162893</v>
      </c>
      <c r="Q73" s="148">
        <v>170371</v>
      </c>
      <c r="R73" s="148">
        <v>176353</v>
      </c>
      <c r="S73" s="148">
        <v>188576</v>
      </c>
      <c r="T73" s="148">
        <v>203145</v>
      </c>
      <c r="U73" s="148">
        <v>202630</v>
      </c>
      <c r="V73" s="148">
        <v>211333</v>
      </c>
      <c r="W73" s="148">
        <v>212380</v>
      </c>
      <c r="X73" s="148">
        <v>213055</v>
      </c>
      <c r="Y73" s="148">
        <v>219734</v>
      </c>
      <c r="Z73" s="148">
        <v>228704</v>
      </c>
      <c r="AA73" s="148">
        <v>266892</v>
      </c>
      <c r="AB73" s="148">
        <v>279395</v>
      </c>
      <c r="AC73" s="148">
        <v>301125</v>
      </c>
    </row>
    <row r="74" spans="2:29" ht="11.45" customHeight="1" x14ac:dyDescent="0.25">
      <c r="B74" s="145" t="s">
        <v>59</v>
      </c>
      <c r="C74" s="147">
        <v>39675</v>
      </c>
      <c r="D74" s="147">
        <v>45908</v>
      </c>
      <c r="E74" s="147">
        <v>50125</v>
      </c>
      <c r="F74" s="147">
        <v>52951</v>
      </c>
      <c r="G74" s="147">
        <v>54280</v>
      </c>
      <c r="H74" s="147">
        <v>56753</v>
      </c>
      <c r="I74" s="147">
        <v>58824</v>
      </c>
      <c r="J74" s="147">
        <v>64212</v>
      </c>
      <c r="K74" s="147">
        <v>70518</v>
      </c>
      <c r="L74" s="147">
        <v>77857</v>
      </c>
      <c r="M74" s="147">
        <v>73925</v>
      </c>
      <c r="N74" s="147">
        <v>77208</v>
      </c>
      <c r="O74" s="147">
        <v>79523</v>
      </c>
      <c r="P74" s="147">
        <v>82520</v>
      </c>
      <c r="Q74" s="147">
        <v>84888</v>
      </c>
      <c r="R74" s="147">
        <v>89458</v>
      </c>
      <c r="S74" s="147">
        <v>95093</v>
      </c>
      <c r="T74" s="147">
        <v>101824</v>
      </c>
      <c r="U74" s="147">
        <v>108042</v>
      </c>
      <c r="V74" s="147">
        <v>114468</v>
      </c>
      <c r="W74" s="147">
        <v>118939</v>
      </c>
      <c r="X74" s="147">
        <v>112572</v>
      </c>
      <c r="Y74" s="147">
        <v>126633</v>
      </c>
      <c r="Z74" s="147">
        <v>129844</v>
      </c>
      <c r="AA74" s="147">
        <v>132645</v>
      </c>
      <c r="AB74" s="147">
        <v>135022</v>
      </c>
      <c r="AC74" s="147">
        <v>135804</v>
      </c>
    </row>
    <row r="75" spans="2:29" ht="11.45" customHeight="1" x14ac:dyDescent="0.25">
      <c r="B75" s="145" t="s">
        <v>60</v>
      </c>
      <c r="C75" s="148">
        <v>317236</v>
      </c>
      <c r="D75" s="148">
        <v>367969</v>
      </c>
      <c r="E75" s="148">
        <v>372759</v>
      </c>
      <c r="F75" s="148">
        <v>379155</v>
      </c>
      <c r="G75" s="148">
        <v>429484</v>
      </c>
      <c r="H75" s="148">
        <v>459156</v>
      </c>
      <c r="I75" s="148">
        <v>464238</v>
      </c>
      <c r="J75" s="148">
        <v>470125</v>
      </c>
      <c r="K75" s="148">
        <v>477473</v>
      </c>
      <c r="L75" s="148">
        <v>517496</v>
      </c>
      <c r="M75" s="148">
        <v>567613</v>
      </c>
      <c r="N75" s="148">
        <v>575761</v>
      </c>
      <c r="O75" s="148">
        <v>587176</v>
      </c>
      <c r="P75" s="148">
        <v>502974</v>
      </c>
      <c r="Q75" s="148">
        <v>577756</v>
      </c>
      <c r="R75" s="148">
        <v>726034</v>
      </c>
      <c r="S75" s="148">
        <v>776950</v>
      </c>
      <c r="T75" s="148">
        <v>808350</v>
      </c>
      <c r="U75" s="148">
        <v>848881</v>
      </c>
      <c r="V75" s="148">
        <v>868428</v>
      </c>
      <c r="W75" s="148">
        <v>880576</v>
      </c>
      <c r="X75" s="148">
        <v>809099</v>
      </c>
      <c r="Y75" s="148">
        <v>880328</v>
      </c>
      <c r="Z75" s="148">
        <v>933723</v>
      </c>
      <c r="AA75" s="148">
        <v>930602</v>
      </c>
      <c r="AB75" s="148">
        <v>951860</v>
      </c>
      <c r="AC75" s="148">
        <v>960750</v>
      </c>
    </row>
    <row r="76" spans="2:29" ht="11.45" customHeight="1" x14ac:dyDescent="0.25">
      <c r="B76" s="145" t="s">
        <v>62</v>
      </c>
      <c r="C76" s="148">
        <v>1949902</v>
      </c>
      <c r="D76" s="148">
        <v>1977104</v>
      </c>
      <c r="E76" s="148">
        <v>1985559</v>
      </c>
      <c r="F76" s="148">
        <v>1956896</v>
      </c>
      <c r="G76" s="148">
        <v>1920061</v>
      </c>
      <c r="H76" s="148">
        <v>1957389</v>
      </c>
      <c r="I76" s="148">
        <v>1984024</v>
      </c>
      <c r="J76" s="148">
        <v>2098320</v>
      </c>
      <c r="K76" s="148">
        <v>2240285</v>
      </c>
      <c r="L76" s="148">
        <v>2324396</v>
      </c>
      <c r="M76" s="148">
        <v>2223357</v>
      </c>
      <c r="N76" s="148">
        <v>2206619</v>
      </c>
      <c r="O76" s="148">
        <v>2257912</v>
      </c>
      <c r="P76" s="148">
        <v>2247119</v>
      </c>
      <c r="Q76" s="148">
        <v>2249747</v>
      </c>
      <c r="R76" s="148">
        <v>2322453</v>
      </c>
      <c r="S76" s="148">
        <v>2439823</v>
      </c>
      <c r="T76" s="148">
        <v>2560098</v>
      </c>
      <c r="U76" s="148">
        <v>2685148</v>
      </c>
      <c r="V76" s="148">
        <v>2789915</v>
      </c>
      <c r="W76" s="148">
        <v>2829362</v>
      </c>
      <c r="X76" s="148">
        <v>2654049</v>
      </c>
      <c r="Y76" s="148">
        <v>2805057</v>
      </c>
      <c r="Z76" s="148">
        <v>2923611</v>
      </c>
      <c r="AA76" s="148">
        <v>2921894</v>
      </c>
      <c r="AB76" s="148">
        <v>2907448</v>
      </c>
      <c r="AC76" s="148">
        <v>2887527</v>
      </c>
    </row>
    <row r="77" spans="2:29" ht="11.45" customHeight="1" x14ac:dyDescent="0.25">
      <c r="B77" s="145" t="s">
        <v>63</v>
      </c>
      <c r="C77" s="147">
        <v>477410</v>
      </c>
      <c r="D77" s="147">
        <v>521783</v>
      </c>
      <c r="E77" s="147">
        <v>555563</v>
      </c>
      <c r="F77" s="147">
        <v>567659</v>
      </c>
      <c r="G77" s="147">
        <v>577769</v>
      </c>
      <c r="H77" s="147">
        <v>608189</v>
      </c>
      <c r="I77" s="147">
        <v>621312</v>
      </c>
      <c r="J77" s="147">
        <v>662094</v>
      </c>
      <c r="K77" s="147">
        <v>701914</v>
      </c>
      <c r="L77" s="147">
        <v>745500</v>
      </c>
      <c r="M77" s="147">
        <v>700624</v>
      </c>
      <c r="N77" s="147">
        <v>721498</v>
      </c>
      <c r="O77" s="147">
        <v>758471</v>
      </c>
      <c r="P77" s="147">
        <v>773181</v>
      </c>
      <c r="Q77" s="147">
        <v>775612</v>
      </c>
      <c r="R77" s="147">
        <v>794014</v>
      </c>
      <c r="S77" s="147">
        <v>790874</v>
      </c>
      <c r="T77" s="147">
        <v>814538</v>
      </c>
      <c r="U77" s="147">
        <v>852594</v>
      </c>
      <c r="V77" s="147">
        <v>874840</v>
      </c>
      <c r="W77" s="147">
        <v>897408</v>
      </c>
      <c r="X77" s="147">
        <v>806439</v>
      </c>
      <c r="Y77" s="147">
        <v>873453</v>
      </c>
      <c r="Z77" s="147">
        <v>896698</v>
      </c>
      <c r="AA77" s="147">
        <v>902506</v>
      </c>
      <c r="AB77" s="147">
        <v>894018</v>
      </c>
      <c r="AC77" s="147">
        <v>894019</v>
      </c>
    </row>
    <row r="78" spans="2:29" ht="11.45" customHeight="1" x14ac:dyDescent="0.25">
      <c r="B78" s="145" t="s">
        <v>64</v>
      </c>
      <c r="C78" s="150">
        <v>1155330</v>
      </c>
      <c r="D78" s="148">
        <v>1326771</v>
      </c>
      <c r="E78" s="148">
        <v>1219006</v>
      </c>
      <c r="F78" s="148">
        <v>1247460</v>
      </c>
      <c r="G78" s="148">
        <v>1229596</v>
      </c>
      <c r="H78" s="148">
        <v>1286543</v>
      </c>
      <c r="I78" s="148">
        <v>1348645</v>
      </c>
      <c r="J78" s="148">
        <v>1410931</v>
      </c>
      <c r="K78" s="148">
        <v>1565477</v>
      </c>
      <c r="L78" s="148">
        <v>1598884</v>
      </c>
      <c r="M78" s="148">
        <v>1706753</v>
      </c>
      <c r="N78" s="148">
        <v>1783443</v>
      </c>
      <c r="O78" s="148">
        <v>1868515</v>
      </c>
      <c r="P78" s="148">
        <v>1904018</v>
      </c>
      <c r="Q78" s="148">
        <v>1892663</v>
      </c>
      <c r="R78" s="148">
        <v>2049869</v>
      </c>
      <c r="S78" s="148">
        <v>2041727</v>
      </c>
      <c r="T78" s="148">
        <v>2126689</v>
      </c>
      <c r="U78" s="148">
        <v>2172660</v>
      </c>
      <c r="V78" s="148">
        <v>2092719</v>
      </c>
      <c r="W78" s="148">
        <v>2220457</v>
      </c>
      <c r="X78" s="148">
        <v>2249084</v>
      </c>
      <c r="Y78" s="148">
        <v>2486803</v>
      </c>
      <c r="Z78" s="148">
        <v>2599786</v>
      </c>
      <c r="AA78" s="148">
        <v>2678328</v>
      </c>
      <c r="AB78" s="148">
        <v>2616391</v>
      </c>
      <c r="AC78" s="148">
        <v>2589277</v>
      </c>
    </row>
    <row r="79" spans="2:29" ht="11.45" customHeight="1" x14ac:dyDescent="0.25">
      <c r="B79" s="145" t="s">
        <v>65</v>
      </c>
      <c r="C79" s="147">
        <v>666885</v>
      </c>
      <c r="D79" s="147">
        <v>699367</v>
      </c>
      <c r="E79" s="147">
        <v>720230</v>
      </c>
      <c r="F79" s="147">
        <v>737314</v>
      </c>
      <c r="G79" s="147">
        <v>755474</v>
      </c>
      <c r="H79" s="147">
        <v>783815</v>
      </c>
      <c r="I79" s="147">
        <v>815545</v>
      </c>
      <c r="J79" s="147">
        <v>834261</v>
      </c>
      <c r="K79" s="147">
        <v>873551</v>
      </c>
      <c r="L79" s="147">
        <v>923075</v>
      </c>
      <c r="M79" s="147">
        <v>939314</v>
      </c>
      <c r="N79" s="147">
        <v>951146</v>
      </c>
      <c r="O79" s="147">
        <v>932579</v>
      </c>
      <c r="P79" s="147">
        <v>892685</v>
      </c>
      <c r="Q79" s="147">
        <v>893686</v>
      </c>
      <c r="R79" s="147">
        <v>964000</v>
      </c>
      <c r="S79" s="147">
        <v>1010551</v>
      </c>
      <c r="T79" s="147">
        <v>1063478</v>
      </c>
      <c r="U79" s="147">
        <v>1136717</v>
      </c>
      <c r="V79" s="147">
        <v>1198320</v>
      </c>
      <c r="W79" s="147">
        <v>1227470</v>
      </c>
      <c r="X79" s="147">
        <v>1131688</v>
      </c>
      <c r="Y79" s="147">
        <v>1212602</v>
      </c>
      <c r="Z79" s="147">
        <v>1338879</v>
      </c>
      <c r="AA79" s="147">
        <v>1416530</v>
      </c>
      <c r="AB79" s="147">
        <v>1422192</v>
      </c>
      <c r="AC79" s="147">
        <v>1445832</v>
      </c>
    </row>
    <row r="80" spans="2:29" ht="11.45" customHeight="1" x14ac:dyDescent="0.25">
      <c r="B80" s="145" t="s">
        <v>66</v>
      </c>
      <c r="C80" s="148">
        <v>371271</v>
      </c>
      <c r="D80" s="148">
        <v>391952</v>
      </c>
      <c r="E80" s="148">
        <v>394542</v>
      </c>
      <c r="F80" s="148">
        <v>421935</v>
      </c>
      <c r="G80" s="148">
        <v>400475</v>
      </c>
      <c r="H80" s="148">
        <v>484860</v>
      </c>
      <c r="I80" s="148">
        <v>483103</v>
      </c>
      <c r="J80" s="148">
        <v>540691</v>
      </c>
      <c r="K80" s="148">
        <v>564536</v>
      </c>
      <c r="L80" s="148">
        <v>554804</v>
      </c>
      <c r="M80" s="148">
        <v>568500</v>
      </c>
      <c r="N80" s="148">
        <v>544928</v>
      </c>
      <c r="O80" s="148">
        <v>593315</v>
      </c>
      <c r="P80" s="148">
        <v>604268</v>
      </c>
      <c r="Q80" s="148">
        <v>643880</v>
      </c>
      <c r="R80" s="148">
        <v>689787</v>
      </c>
      <c r="S80" s="148">
        <v>700426</v>
      </c>
      <c r="T80" s="148">
        <v>724540</v>
      </c>
      <c r="U80" s="148">
        <v>733065</v>
      </c>
      <c r="V80" s="148">
        <v>748096</v>
      </c>
      <c r="W80" s="148">
        <v>776310</v>
      </c>
      <c r="X80" s="148">
        <v>745401</v>
      </c>
      <c r="Y80" s="148">
        <v>734546</v>
      </c>
      <c r="Z80" s="148">
        <v>750592</v>
      </c>
      <c r="AA80" s="148">
        <v>746124</v>
      </c>
      <c r="AB80" s="148">
        <v>820881</v>
      </c>
      <c r="AC80" s="148">
        <v>783767</v>
      </c>
    </row>
    <row r="81" spans="2:29" ht="11.45" customHeight="1" x14ac:dyDescent="0.25">
      <c r="B81" s="145" t="s">
        <v>67</v>
      </c>
      <c r="C81" s="147">
        <v>110602</v>
      </c>
      <c r="D81" s="147">
        <v>115980</v>
      </c>
      <c r="E81" s="147">
        <v>120870</v>
      </c>
      <c r="F81" s="147">
        <v>154547</v>
      </c>
      <c r="G81" s="147">
        <v>159793</v>
      </c>
      <c r="H81" s="147">
        <v>170137</v>
      </c>
      <c r="I81" s="147">
        <v>153692</v>
      </c>
      <c r="J81" s="147">
        <v>164351</v>
      </c>
      <c r="K81" s="147">
        <v>178846</v>
      </c>
      <c r="L81" s="147">
        <v>181061</v>
      </c>
      <c r="M81" s="147">
        <v>192032</v>
      </c>
      <c r="N81" s="147">
        <v>190651</v>
      </c>
      <c r="O81" s="147">
        <v>190134</v>
      </c>
      <c r="P81" s="147">
        <v>187545</v>
      </c>
      <c r="Q81" s="147">
        <v>193306</v>
      </c>
      <c r="R81" s="147">
        <v>199630</v>
      </c>
      <c r="S81" s="147">
        <v>202512</v>
      </c>
      <c r="T81" s="147">
        <v>203718</v>
      </c>
      <c r="U81" s="147">
        <v>206167</v>
      </c>
      <c r="V81" s="147">
        <v>210523</v>
      </c>
      <c r="W81" s="147">
        <v>210671</v>
      </c>
      <c r="X81" s="147">
        <v>193954</v>
      </c>
      <c r="Y81" s="147">
        <v>205977</v>
      </c>
      <c r="Z81" s="147">
        <v>220902</v>
      </c>
      <c r="AA81" s="147">
        <v>223925</v>
      </c>
      <c r="AB81" s="147">
        <v>234778</v>
      </c>
      <c r="AC81" s="147">
        <v>228024</v>
      </c>
    </row>
    <row r="82" spans="2:29" ht="11.45" customHeight="1" x14ac:dyDescent="0.25">
      <c r="B82" s="145" t="s">
        <v>68</v>
      </c>
      <c r="C82" s="148">
        <v>241482</v>
      </c>
      <c r="D82" s="148">
        <v>264497</v>
      </c>
      <c r="E82" s="148">
        <v>269958</v>
      </c>
      <c r="F82" s="148">
        <v>256312</v>
      </c>
      <c r="G82" s="148">
        <v>249618</v>
      </c>
      <c r="H82" s="148">
        <v>274890</v>
      </c>
      <c r="I82" s="148">
        <v>299385</v>
      </c>
      <c r="J82" s="148">
        <v>308260</v>
      </c>
      <c r="K82" s="148">
        <v>332467</v>
      </c>
      <c r="L82" s="148">
        <v>341316</v>
      </c>
      <c r="M82" s="148">
        <v>363138</v>
      </c>
      <c r="N82" s="148">
        <v>369022</v>
      </c>
      <c r="O82" s="148">
        <v>382015</v>
      </c>
      <c r="P82" s="148">
        <v>408844</v>
      </c>
      <c r="Q82" s="148">
        <v>397080</v>
      </c>
      <c r="R82" s="148">
        <v>393788</v>
      </c>
      <c r="S82" s="148">
        <v>423496</v>
      </c>
      <c r="T82" s="148">
        <v>433911</v>
      </c>
      <c r="U82" s="148">
        <v>427195</v>
      </c>
      <c r="V82" s="148">
        <v>445738</v>
      </c>
      <c r="W82" s="148">
        <v>443666</v>
      </c>
      <c r="X82" s="148">
        <v>405794</v>
      </c>
      <c r="Y82" s="148">
        <v>402371</v>
      </c>
      <c r="Z82" s="148">
        <v>420457</v>
      </c>
      <c r="AA82" s="148">
        <v>433675</v>
      </c>
      <c r="AB82" s="148">
        <v>437746</v>
      </c>
      <c r="AC82" s="148">
        <v>431507</v>
      </c>
    </row>
    <row r="83" spans="2:29" ht="11.45" customHeight="1" x14ac:dyDescent="0.25">
      <c r="B83" s="145" t="s">
        <v>69</v>
      </c>
      <c r="C83" s="147">
        <v>269500</v>
      </c>
      <c r="D83" s="147">
        <v>278200</v>
      </c>
      <c r="E83" s="147">
        <v>285400</v>
      </c>
      <c r="F83" s="147">
        <v>297700</v>
      </c>
      <c r="G83" s="147">
        <v>311100</v>
      </c>
      <c r="H83" s="147">
        <v>323400</v>
      </c>
      <c r="I83" s="147">
        <v>338200</v>
      </c>
      <c r="J83" s="147">
        <v>355900</v>
      </c>
      <c r="K83" s="147">
        <v>380100</v>
      </c>
      <c r="L83" s="147">
        <v>407700</v>
      </c>
      <c r="M83" s="147">
        <v>404200</v>
      </c>
      <c r="N83" s="147">
        <v>407600</v>
      </c>
      <c r="O83" s="147">
        <v>426000</v>
      </c>
      <c r="P83" s="147">
        <v>429200</v>
      </c>
      <c r="Q83" s="147">
        <v>427700</v>
      </c>
      <c r="R83" s="147">
        <v>438100</v>
      </c>
      <c r="S83" s="147">
        <v>442000</v>
      </c>
      <c r="T83" s="147">
        <v>458600</v>
      </c>
      <c r="U83" s="147">
        <v>474000</v>
      </c>
      <c r="V83" s="147">
        <v>497300</v>
      </c>
      <c r="W83" s="147">
        <v>513800</v>
      </c>
      <c r="X83" s="147">
        <v>496600</v>
      </c>
      <c r="Y83" s="147">
        <v>513100</v>
      </c>
      <c r="Z83" s="147">
        <v>538700</v>
      </c>
      <c r="AA83" s="147">
        <v>542300</v>
      </c>
      <c r="AB83" s="147">
        <v>525100</v>
      </c>
      <c r="AC83" s="147">
        <v>519200</v>
      </c>
    </row>
    <row r="84" spans="2:29" ht="11.45" customHeight="1" x14ac:dyDescent="0.25">
      <c r="B84" s="145" t="s">
        <v>70</v>
      </c>
      <c r="C84" s="148">
        <v>547520</v>
      </c>
      <c r="D84" s="148">
        <v>582710</v>
      </c>
      <c r="E84" s="148">
        <v>601480</v>
      </c>
      <c r="F84" s="148">
        <v>578100</v>
      </c>
      <c r="G84" s="148">
        <v>568850</v>
      </c>
      <c r="H84" s="148">
        <v>577500</v>
      </c>
      <c r="I84" s="148">
        <v>586880</v>
      </c>
      <c r="J84" s="148">
        <v>618470</v>
      </c>
      <c r="K84" s="148">
        <v>672500</v>
      </c>
      <c r="L84" s="148">
        <v>705200</v>
      </c>
      <c r="M84" s="148">
        <v>678060</v>
      </c>
      <c r="N84" s="148">
        <v>723680</v>
      </c>
      <c r="O84" s="148">
        <v>754740</v>
      </c>
      <c r="P84" s="148">
        <v>750400</v>
      </c>
      <c r="Q84" s="148">
        <v>764560</v>
      </c>
      <c r="R84" s="148">
        <v>777560</v>
      </c>
      <c r="S84" s="148">
        <v>809200</v>
      </c>
      <c r="T84" s="148">
        <v>859860</v>
      </c>
      <c r="U84" s="148">
        <v>881380</v>
      </c>
      <c r="V84" s="148">
        <v>909960</v>
      </c>
      <c r="W84" s="148">
        <v>922010</v>
      </c>
      <c r="X84" s="148">
        <v>872590</v>
      </c>
      <c r="Y84" s="148">
        <v>917690</v>
      </c>
      <c r="Z84" s="148">
        <v>991820</v>
      </c>
      <c r="AA84" s="148">
        <v>1007120</v>
      </c>
      <c r="AB84" s="148">
        <v>1001180</v>
      </c>
      <c r="AC84" s="148">
        <v>1002950</v>
      </c>
    </row>
    <row r="85" spans="2:29" ht="11.45" customHeight="1" x14ac:dyDescent="0.25">
      <c r="B85" s="145" t="s">
        <v>71</v>
      </c>
      <c r="C85" s="147">
        <v>14757</v>
      </c>
      <c r="D85" s="147">
        <v>16132</v>
      </c>
      <c r="E85" s="147">
        <v>17128</v>
      </c>
      <c r="F85" s="147">
        <v>17682</v>
      </c>
      <c r="G85" s="147">
        <v>18151</v>
      </c>
      <c r="H85" s="147">
        <v>18657</v>
      </c>
      <c r="I85" s="147">
        <v>19202</v>
      </c>
      <c r="J85" s="147">
        <v>19869</v>
      </c>
      <c r="K85" s="147">
        <v>20405</v>
      </c>
      <c r="L85" s="147">
        <v>22362</v>
      </c>
      <c r="M85" s="147">
        <v>18517</v>
      </c>
      <c r="N85" s="147">
        <v>18294</v>
      </c>
      <c r="O85" s="147">
        <v>19483</v>
      </c>
      <c r="P85" s="147">
        <v>20135</v>
      </c>
      <c r="Q85" s="147">
        <v>20959</v>
      </c>
      <c r="R85" s="147">
        <v>21779</v>
      </c>
      <c r="S85" s="147">
        <v>23095</v>
      </c>
      <c r="T85" s="147">
        <v>26262</v>
      </c>
      <c r="U85" s="147">
        <v>28831</v>
      </c>
      <c r="V85" s="147">
        <v>29691</v>
      </c>
      <c r="W85" s="147">
        <v>28851</v>
      </c>
      <c r="X85" s="147">
        <v>23990</v>
      </c>
      <c r="Y85" s="147">
        <v>24722</v>
      </c>
      <c r="Z85" s="147">
        <v>27822</v>
      </c>
      <c r="AA85" s="147">
        <v>30037</v>
      </c>
      <c r="AB85" s="147">
        <v>31306</v>
      </c>
      <c r="AC85" s="147">
        <v>30671</v>
      </c>
    </row>
    <row r="86" spans="2:29" ht="11.45" customHeight="1" x14ac:dyDescent="0.25">
      <c r="B86" s="145" t="s">
        <v>73</v>
      </c>
      <c r="C86" s="148">
        <v>232000</v>
      </c>
      <c r="D86" s="148">
        <v>239000</v>
      </c>
      <c r="E86" s="148">
        <v>237000</v>
      </c>
      <c r="F86" s="148">
        <v>239000</v>
      </c>
      <c r="G86" s="148">
        <v>234000</v>
      </c>
      <c r="H86" s="148">
        <v>242000</v>
      </c>
      <c r="I86" s="148">
        <v>261000</v>
      </c>
      <c r="J86" s="148">
        <v>302000</v>
      </c>
      <c r="K86" s="148">
        <v>334000</v>
      </c>
      <c r="L86" s="148">
        <v>357000</v>
      </c>
      <c r="M86" s="148">
        <v>339000</v>
      </c>
      <c r="N86" s="148">
        <v>343000</v>
      </c>
      <c r="O86" s="148">
        <v>358000</v>
      </c>
      <c r="P86" s="148">
        <v>369000</v>
      </c>
      <c r="Q86" s="148">
        <v>371000</v>
      </c>
      <c r="R86" s="148">
        <v>375000</v>
      </c>
      <c r="S86" s="148">
        <v>373000</v>
      </c>
      <c r="T86" s="148">
        <v>368000</v>
      </c>
      <c r="U86" s="148">
        <v>374000</v>
      </c>
      <c r="V86" s="148">
        <v>392000</v>
      </c>
      <c r="W86" s="148">
        <v>404000</v>
      </c>
      <c r="X86" s="148">
        <v>382000</v>
      </c>
      <c r="Y86" s="148">
        <v>391000</v>
      </c>
      <c r="Z86" s="148">
        <v>425000</v>
      </c>
      <c r="AA86" s="148">
        <v>423000</v>
      </c>
      <c r="AB86" s="148">
        <v>418000</v>
      </c>
      <c r="AC86" s="148">
        <v>420000</v>
      </c>
    </row>
    <row r="87" spans="2:29" ht="11.45" customHeight="1" x14ac:dyDescent="0.25">
      <c r="B87" s="145" t="s">
        <v>74</v>
      </c>
      <c r="C87" s="149">
        <v>649001</v>
      </c>
      <c r="D87" s="149">
        <v>702764</v>
      </c>
      <c r="E87" s="149">
        <v>719851</v>
      </c>
      <c r="F87" s="149">
        <v>723066</v>
      </c>
      <c r="G87" s="149">
        <v>729815</v>
      </c>
      <c r="H87" s="149">
        <v>751224</v>
      </c>
      <c r="I87" s="149">
        <v>765252</v>
      </c>
      <c r="J87" s="149">
        <v>794653</v>
      </c>
      <c r="K87" s="149">
        <v>832349</v>
      </c>
      <c r="L87" s="149">
        <v>869681</v>
      </c>
      <c r="M87" s="149">
        <v>869685</v>
      </c>
      <c r="N87" s="147">
        <v>902854</v>
      </c>
      <c r="O87" s="147">
        <v>927803</v>
      </c>
      <c r="P87" s="147">
        <v>970931</v>
      </c>
      <c r="Q87" s="147">
        <v>980835</v>
      </c>
      <c r="R87" s="147">
        <v>991719</v>
      </c>
      <c r="S87" s="147">
        <v>1006143</v>
      </c>
      <c r="T87" s="147">
        <v>1048039</v>
      </c>
      <c r="U87" s="147">
        <v>1036727</v>
      </c>
      <c r="V87" s="147">
        <v>1093731</v>
      </c>
      <c r="W87" s="147">
        <v>1107217</v>
      </c>
      <c r="X87" s="147">
        <v>1076945</v>
      </c>
      <c r="Y87" s="147">
        <v>1119942</v>
      </c>
      <c r="Z87" s="147">
        <v>1135720</v>
      </c>
      <c r="AA87" s="147">
        <v>1150731</v>
      </c>
      <c r="AB87" s="147">
        <v>1152326</v>
      </c>
      <c r="AC87" s="147">
        <v>1163258</v>
      </c>
    </row>
    <row r="88" spans="2:29" ht="11.45" customHeight="1" x14ac:dyDescent="0.25">
      <c r="B88" s="22" t="s">
        <v>75</v>
      </c>
      <c r="C88" s="29">
        <v>5019160</v>
      </c>
      <c r="D88" s="29">
        <v>5193770</v>
      </c>
      <c r="E88" s="29">
        <v>5344974</v>
      </c>
      <c r="F88" s="29">
        <v>5642103</v>
      </c>
      <c r="G88" s="29">
        <v>5885753</v>
      </c>
      <c r="H88" s="29">
        <v>6148146</v>
      </c>
      <c r="I88" s="29">
        <v>6346835</v>
      </c>
      <c r="J88" s="29">
        <v>6282533</v>
      </c>
      <c r="K88" s="29">
        <v>6400207</v>
      </c>
      <c r="L88" s="29">
        <v>6540188</v>
      </c>
      <c r="M88" s="29">
        <v>6925704</v>
      </c>
      <c r="N88" s="29">
        <v>7124198</v>
      </c>
      <c r="O88" s="29">
        <v>7412159</v>
      </c>
      <c r="P88" s="29">
        <v>7424991</v>
      </c>
      <c r="Q88" s="29">
        <v>7045273</v>
      </c>
      <c r="R88" s="29">
        <v>7077627</v>
      </c>
      <c r="S88" s="29">
        <v>7315745</v>
      </c>
      <c r="T88" s="29">
        <v>7718662</v>
      </c>
      <c r="U88" s="29">
        <v>7910477</v>
      </c>
      <c r="V88" s="29">
        <v>8347143</v>
      </c>
      <c r="W88" s="29">
        <v>8646975</v>
      </c>
      <c r="X88" s="29">
        <v>9043320</v>
      </c>
      <c r="Y88" s="29">
        <v>8921466</v>
      </c>
      <c r="Z88" s="29">
        <v>9140777</v>
      </c>
      <c r="AA88" s="29">
        <v>9323751</v>
      </c>
      <c r="AB88" s="29" t="s">
        <v>132</v>
      </c>
      <c r="AC88" s="29" t="s">
        <v>132</v>
      </c>
    </row>
    <row r="91" spans="2:29" ht="11.45" customHeight="1" x14ac:dyDescent="0.25">
      <c r="B91" s="5" t="s">
        <v>129</v>
      </c>
      <c r="C91" s="142" t="s">
        <v>101</v>
      </c>
      <c r="D91" s="142" t="s">
        <v>102</v>
      </c>
      <c r="E91" s="142" t="s">
        <v>103</v>
      </c>
      <c r="F91" s="142" t="s">
        <v>104</v>
      </c>
      <c r="G91" s="142" t="s">
        <v>105</v>
      </c>
      <c r="H91" s="142" t="s">
        <v>106</v>
      </c>
      <c r="I91" s="142" t="s">
        <v>107</v>
      </c>
      <c r="J91" s="142" t="s">
        <v>108</v>
      </c>
      <c r="K91" s="142" t="s">
        <v>109</v>
      </c>
      <c r="L91" s="142" t="s">
        <v>110</v>
      </c>
      <c r="M91" s="142" t="s">
        <v>111</v>
      </c>
      <c r="N91" s="142" t="s">
        <v>112</v>
      </c>
      <c r="O91" s="142" t="s">
        <v>113</v>
      </c>
      <c r="P91" s="142" t="s">
        <v>114</v>
      </c>
      <c r="Q91" s="142" t="s">
        <v>115</v>
      </c>
      <c r="R91" s="142" t="s">
        <v>116</v>
      </c>
      <c r="S91" s="142" t="s">
        <v>117</v>
      </c>
      <c r="T91" s="142" t="s">
        <v>118</v>
      </c>
      <c r="U91" s="142" t="s">
        <v>119</v>
      </c>
      <c r="V91" s="142" t="s">
        <v>120</v>
      </c>
      <c r="W91" s="142" t="s">
        <v>121</v>
      </c>
      <c r="X91" s="142" t="s">
        <v>122</v>
      </c>
      <c r="Y91" s="142" t="s">
        <v>123</v>
      </c>
      <c r="Z91" s="142" t="s">
        <v>124</v>
      </c>
      <c r="AA91" s="142" t="s">
        <v>125</v>
      </c>
      <c r="AB91" s="142" t="s">
        <v>196</v>
      </c>
      <c r="AC91" s="142" t="s">
        <v>200</v>
      </c>
    </row>
    <row r="92" spans="2:29" ht="11.45" customHeight="1" x14ac:dyDescent="0.25">
      <c r="B92" s="6" t="s">
        <v>130</v>
      </c>
      <c r="C92" s="8" t="s">
        <v>131</v>
      </c>
    </row>
    <row r="93" spans="2:29" ht="11.45" customHeight="1" x14ac:dyDescent="0.25">
      <c r="B93" s="7" t="s">
        <v>42</v>
      </c>
      <c r="C93" s="10">
        <f t="shared" ref="C93:AC93" si="0">C12/C57*1000</f>
        <v>38.212601613437698</v>
      </c>
      <c r="D93" s="65">
        <f t="shared" si="0"/>
        <v>38.1801167980679</v>
      </c>
      <c r="E93" s="65">
        <f t="shared" si="0"/>
        <v>37.989283033856232</v>
      </c>
      <c r="F93" s="65">
        <f t="shared" si="0"/>
        <v>37.707637116212275</v>
      </c>
      <c r="G93" s="65">
        <f t="shared" si="0"/>
        <v>37.373178358266706</v>
      </c>
      <c r="H93" s="65">
        <f t="shared" si="0"/>
        <v>36.057811965861923</v>
      </c>
      <c r="I93" s="65">
        <f t="shared" si="0"/>
        <v>35.866389048839899</v>
      </c>
      <c r="J93" s="65">
        <f t="shared" si="0"/>
        <v>35.5901544837036</v>
      </c>
      <c r="K93" s="65">
        <f t="shared" si="0"/>
        <v>35.444876257499409</v>
      </c>
      <c r="L93" s="65">
        <f t="shared" si="0"/>
        <v>35.021603716878339</v>
      </c>
      <c r="M93" s="65">
        <f t="shared" si="0"/>
        <v>33.523636700627861</v>
      </c>
      <c r="N93" s="65">
        <f t="shared" si="0"/>
        <v>33.332276508838348</v>
      </c>
      <c r="O93" s="65">
        <f t="shared" si="0"/>
        <v>33.121156815544168</v>
      </c>
      <c r="P93" s="65">
        <f t="shared" si="0"/>
        <v>33.053708123371408</v>
      </c>
      <c r="Q93" s="65">
        <f t="shared" si="0"/>
        <v>33.529414032765409</v>
      </c>
      <c r="R93" s="65">
        <f t="shared" si="0"/>
        <v>33.378371527073618</v>
      </c>
      <c r="S93" s="65">
        <f t="shared" si="0"/>
        <v>33.786144492502686</v>
      </c>
      <c r="T93" s="65">
        <f t="shared" si="0"/>
        <v>33.897843205961713</v>
      </c>
      <c r="U93" s="65">
        <f t="shared" si="0"/>
        <v>34.549854490433511</v>
      </c>
      <c r="V93" s="65">
        <f t="shared" si="0"/>
        <v>35.068116996083354</v>
      </c>
      <c r="W93" s="65">
        <f t="shared" si="0"/>
        <v>35.286747085017602</v>
      </c>
      <c r="X93" s="65">
        <f t="shared" si="0"/>
        <v>36.382473088038338</v>
      </c>
      <c r="Y93" s="65">
        <f t="shared" si="0"/>
        <v>36.498388780793256</v>
      </c>
      <c r="Z93" s="65">
        <f t="shared" si="0"/>
        <v>36.939683037900551</v>
      </c>
      <c r="AA93" s="65">
        <f t="shared" si="0"/>
        <v>37.023346625404173</v>
      </c>
      <c r="AB93" s="65">
        <f t="shared" si="0"/>
        <v>37.138910260234816</v>
      </c>
      <c r="AC93" s="65">
        <f t="shared" si="0"/>
        <v>37.398834612123984</v>
      </c>
    </row>
    <row r="94" spans="2:29" ht="11.45" customHeight="1" x14ac:dyDescent="0.25">
      <c r="B94" s="22" t="s">
        <v>43</v>
      </c>
      <c r="C94" s="65">
        <f t="shared" ref="C94:AC94" si="1">C13/C58*1000</f>
        <v>40.925953764681914</v>
      </c>
      <c r="D94" s="65">
        <f t="shared" si="1"/>
        <v>40.964566651183056</v>
      </c>
      <c r="E94" s="65">
        <f t="shared" si="1"/>
        <v>40.341901037188869</v>
      </c>
      <c r="F94" s="65">
        <f t="shared" si="1"/>
        <v>40.069793855216204</v>
      </c>
      <c r="G94" s="65">
        <f t="shared" si="1"/>
        <v>39.610499377056925</v>
      </c>
      <c r="H94" s="65">
        <f t="shared" si="1"/>
        <v>38.163045038989083</v>
      </c>
      <c r="I94" s="65">
        <f t="shared" si="1"/>
        <v>37.831185221641647</v>
      </c>
      <c r="J94" s="65">
        <f t="shared" si="1"/>
        <v>37.399609947215531</v>
      </c>
      <c r="K94" s="65">
        <f t="shared" si="1"/>
        <v>37.32512353859952</v>
      </c>
      <c r="L94" s="65">
        <f t="shared" si="1"/>
        <v>36.831708869930935</v>
      </c>
      <c r="M94" s="65">
        <f t="shared" si="1"/>
        <v>35.358691603887344</v>
      </c>
      <c r="N94" s="65">
        <f t="shared" si="1"/>
        <v>35.161470838792226</v>
      </c>
      <c r="O94" s="65">
        <f t="shared" si="1"/>
        <v>34.896582978177378</v>
      </c>
      <c r="P94" s="65">
        <f t="shared" si="1"/>
        <v>34.645793923559594</v>
      </c>
      <c r="Q94" s="65">
        <f t="shared" si="1"/>
        <v>35.14458609423248</v>
      </c>
      <c r="R94" s="65">
        <f t="shared" si="1"/>
        <v>35.210839194680524</v>
      </c>
      <c r="S94" s="65">
        <f t="shared" si="1"/>
        <v>35.490891505114831</v>
      </c>
      <c r="T94" s="65">
        <f t="shared" si="1"/>
        <v>35.66152100022088</v>
      </c>
      <c r="U94" s="65">
        <f t="shared" si="1"/>
        <v>36.21493807057815</v>
      </c>
      <c r="V94" s="65">
        <f t="shared" si="1"/>
        <v>36.577432664782442</v>
      </c>
      <c r="W94" s="65">
        <f t="shared" si="1"/>
        <v>36.823683233066156</v>
      </c>
      <c r="X94" s="65">
        <f t="shared" si="1"/>
        <v>38.143157344770025</v>
      </c>
      <c r="Y94" s="65">
        <f t="shared" si="1"/>
        <v>38.1516604285111</v>
      </c>
      <c r="Z94" s="65">
        <f t="shared" si="1"/>
        <v>38.611232312350644</v>
      </c>
      <c r="AA94" s="65">
        <f t="shared" si="1"/>
        <v>38.619666454850183</v>
      </c>
      <c r="AB94" s="65">
        <f t="shared" si="1"/>
        <v>38.721658796684828</v>
      </c>
      <c r="AC94" s="65">
        <f t="shared" si="1"/>
        <v>38.841653108033192</v>
      </c>
    </row>
    <row r="95" spans="2:29" ht="11.45" customHeight="1" x14ac:dyDescent="0.25">
      <c r="B95" s="22" t="s">
        <v>44</v>
      </c>
      <c r="C95" s="65">
        <f t="shared" ref="C95:AC95" si="2">C14/C59*1000</f>
        <v>36.475913015203965</v>
      </c>
      <c r="D95" s="65">
        <f t="shared" si="2"/>
        <v>35.747056418808157</v>
      </c>
      <c r="E95" s="65">
        <f t="shared" si="2"/>
        <v>35.525028765880037</v>
      </c>
      <c r="F95" s="65">
        <f t="shared" si="2"/>
        <v>34.699498514598503</v>
      </c>
      <c r="G95" s="65">
        <f t="shared" si="2"/>
        <v>34.256917355970884</v>
      </c>
      <c r="H95" s="65">
        <f t="shared" si="2"/>
        <v>34.219242373449546</v>
      </c>
      <c r="I95" s="65">
        <f t="shared" si="2"/>
        <v>36.115096224647473</v>
      </c>
      <c r="J95" s="65">
        <f t="shared" si="2"/>
        <v>35.803319113338993</v>
      </c>
      <c r="K95" s="65">
        <f t="shared" si="2"/>
        <v>36.222807167548162</v>
      </c>
      <c r="L95" s="65">
        <f t="shared" si="2"/>
        <v>35.884453429892496</v>
      </c>
      <c r="M95" s="65">
        <f t="shared" si="2"/>
        <v>33.193872310131795</v>
      </c>
      <c r="N95" s="65">
        <f t="shared" si="2"/>
        <v>30.363295672768366</v>
      </c>
      <c r="O95" s="65">
        <f t="shared" si="2"/>
        <v>30.250085278030234</v>
      </c>
      <c r="P95" s="65">
        <f t="shared" si="2"/>
        <v>28.877580100150634</v>
      </c>
      <c r="Q95" s="65">
        <f t="shared" si="2"/>
        <v>29.380418084055748</v>
      </c>
      <c r="R95" s="65">
        <f t="shared" si="2"/>
        <v>30.037609300978783</v>
      </c>
      <c r="S95" s="65">
        <f t="shared" si="2"/>
        <v>30.693856584827845</v>
      </c>
      <c r="T95" s="65">
        <f t="shared" si="2"/>
        <v>30.90956724955706</v>
      </c>
      <c r="U95" s="65">
        <f t="shared" si="2"/>
        <v>31.775826273367024</v>
      </c>
      <c r="V95" s="65">
        <f t="shared" si="2"/>
        <v>32.365995168370588</v>
      </c>
      <c r="W95" s="65">
        <f t="shared" si="2"/>
        <v>32.68758714526242</v>
      </c>
      <c r="X95" s="65">
        <f t="shared" si="2"/>
        <v>36.241652777933133</v>
      </c>
      <c r="Y95" s="65">
        <f t="shared" si="2"/>
        <v>35.182942239204507</v>
      </c>
      <c r="Z95" s="65">
        <f t="shared" si="2"/>
        <v>35.157685715974232</v>
      </c>
      <c r="AA95" s="65">
        <f t="shared" si="2"/>
        <v>35.277095424735435</v>
      </c>
      <c r="AB95" s="65">
        <f t="shared" si="2"/>
        <v>36.365551267501864</v>
      </c>
      <c r="AC95" s="65" t="e">
        <f t="shared" si="2"/>
        <v>#VALUE!</v>
      </c>
    </row>
    <row r="96" spans="2:29" ht="11.45" customHeight="1" x14ac:dyDescent="0.25">
      <c r="B96" s="22" t="s">
        <v>45</v>
      </c>
      <c r="C96" s="65">
        <f t="shared" ref="C96:AC96" si="3">C15/C60*1000</f>
        <v>7.1338927685923315</v>
      </c>
      <c r="D96" s="65">
        <f t="shared" si="3"/>
        <v>7.8544361130477247</v>
      </c>
      <c r="E96" s="65">
        <f t="shared" si="3"/>
        <v>8.6146556344784404</v>
      </c>
      <c r="F96" s="65">
        <f t="shared" si="3"/>
        <v>8.2562565116625191</v>
      </c>
      <c r="G96" s="65">
        <f t="shared" si="3"/>
        <v>7.8763965514591741</v>
      </c>
      <c r="H96" s="65">
        <f t="shared" si="3"/>
        <v>7.5667635446369816</v>
      </c>
      <c r="I96" s="65">
        <f t="shared" si="3"/>
        <v>7.9789322843108224</v>
      </c>
      <c r="J96" s="65">
        <f t="shared" si="3"/>
        <v>9.0431250746625249</v>
      </c>
      <c r="K96" s="65">
        <f t="shared" si="3"/>
        <v>9.9098875610104002</v>
      </c>
      <c r="L96" s="65">
        <f t="shared" si="3"/>
        <v>8.2180169579897999</v>
      </c>
      <c r="M96" s="65">
        <f t="shared" si="3"/>
        <v>8.6956998232804086</v>
      </c>
      <c r="N96" s="65">
        <f t="shared" si="3"/>
        <v>8.243836834438234</v>
      </c>
      <c r="O96" s="65">
        <f t="shared" si="3"/>
        <v>8.3935946831320916</v>
      </c>
      <c r="P96" s="65">
        <f t="shared" si="3"/>
        <v>7.9840549195069519</v>
      </c>
      <c r="Q96" s="65">
        <f t="shared" si="3"/>
        <v>7.4731811440096054</v>
      </c>
      <c r="R96" s="65">
        <f t="shared" si="3"/>
        <v>7.7383997077091706</v>
      </c>
      <c r="S96" s="65">
        <f t="shared" si="3"/>
        <v>8.3848559839589374</v>
      </c>
      <c r="T96" s="65">
        <f t="shared" si="3"/>
        <v>8.0898969585138811</v>
      </c>
      <c r="U96" s="65">
        <f t="shared" si="3"/>
        <v>8.1200496132329416</v>
      </c>
      <c r="V96" s="65">
        <f t="shared" si="3"/>
        <v>8.7983803005076986</v>
      </c>
      <c r="W96" s="65">
        <f t="shared" si="3"/>
        <v>9.7926886846045278</v>
      </c>
      <c r="X96" s="65">
        <f t="shared" si="3"/>
        <v>9.5392052872062667</v>
      </c>
      <c r="Y96" s="65">
        <f t="shared" si="3"/>
        <v>10.861126535269817</v>
      </c>
      <c r="Z96" s="65">
        <f t="shared" si="3"/>
        <v>11.007853659491959</v>
      </c>
      <c r="AA96" s="65">
        <f t="shared" si="3"/>
        <v>11.162195763400755</v>
      </c>
      <c r="AB96" s="65">
        <f t="shared" si="3"/>
        <v>11.540303272146849</v>
      </c>
      <c r="AC96" s="65">
        <f t="shared" si="3"/>
        <v>11.347306350218032</v>
      </c>
    </row>
    <row r="97" spans="2:29" ht="11.45" customHeight="1" x14ac:dyDescent="0.25">
      <c r="B97" s="22" t="s">
        <v>46</v>
      </c>
      <c r="C97" s="65">
        <f t="shared" ref="C97:AC97" si="4">C16/C61*1000</f>
        <v>12.82375575344801</v>
      </c>
      <c r="D97" s="65">
        <f t="shared" si="4"/>
        <v>12.219575876421059</v>
      </c>
      <c r="E97" s="65">
        <f t="shared" si="4"/>
        <v>13.404420774423112</v>
      </c>
      <c r="F97" s="65">
        <f t="shared" si="4"/>
        <v>14.374338889047714</v>
      </c>
      <c r="G97" s="65">
        <f t="shared" si="4"/>
        <v>14.132458828065127</v>
      </c>
      <c r="H97" s="65">
        <f t="shared" si="4"/>
        <v>14.45668488315094</v>
      </c>
      <c r="I97" s="65">
        <f t="shared" si="4"/>
        <v>14.718457416786672</v>
      </c>
      <c r="J97" s="65">
        <f t="shared" si="4"/>
        <v>14.114558843132345</v>
      </c>
      <c r="K97" s="65">
        <f t="shared" si="4"/>
        <v>14.823591913140104</v>
      </c>
      <c r="L97" s="65">
        <f t="shared" si="4"/>
        <v>14.352372348479307</v>
      </c>
      <c r="M97" s="65">
        <f t="shared" si="4"/>
        <v>13.822240611093132</v>
      </c>
      <c r="N97" s="65">
        <f t="shared" si="4"/>
        <v>14.093907707873511</v>
      </c>
      <c r="O97" s="65">
        <f t="shared" si="4"/>
        <v>14.29574024022752</v>
      </c>
      <c r="P97" s="65">
        <f t="shared" si="4"/>
        <v>15.215819033021688</v>
      </c>
      <c r="Q97" s="65">
        <f t="shared" si="4"/>
        <v>15.397733109612027</v>
      </c>
      <c r="R97" s="65">
        <f t="shared" si="4"/>
        <v>15.365074019729686</v>
      </c>
      <c r="S97" s="65">
        <f t="shared" si="4"/>
        <v>15.901221968721448</v>
      </c>
      <c r="T97" s="65">
        <f t="shared" si="4"/>
        <v>15.798364924118061</v>
      </c>
      <c r="U97" s="65">
        <f t="shared" si="4"/>
        <v>16.297249098934724</v>
      </c>
      <c r="V97" s="65">
        <f t="shared" si="4"/>
        <v>16.718837499820516</v>
      </c>
      <c r="W97" s="65">
        <f t="shared" si="4"/>
        <v>17.522585389906148</v>
      </c>
      <c r="X97" s="65">
        <f t="shared" si="4"/>
        <v>17.982253051194327</v>
      </c>
      <c r="Y97" s="65">
        <f t="shared" si="4"/>
        <v>19.060781825871548</v>
      </c>
      <c r="Z97" s="65">
        <f t="shared" si="4"/>
        <v>19.53309766907714</v>
      </c>
      <c r="AA97" s="65">
        <f t="shared" si="4"/>
        <v>19.107575676197634</v>
      </c>
      <c r="AB97" s="65">
        <f t="shared" si="4"/>
        <v>18.962805431869032</v>
      </c>
      <c r="AC97" s="65">
        <f t="shared" si="4"/>
        <v>18.722474773805391</v>
      </c>
    </row>
    <row r="98" spans="2:29" ht="11.45" customHeight="1" x14ac:dyDescent="0.25">
      <c r="B98" s="22" t="s">
        <v>47</v>
      </c>
      <c r="C98" s="65">
        <f t="shared" ref="C98:AC98" si="5">C17/C62*1000</f>
        <v>61.038527921225075</v>
      </c>
      <c r="D98" s="65">
        <f t="shared" si="5"/>
        <v>59.723318397067054</v>
      </c>
      <c r="E98" s="65">
        <f t="shared" si="5"/>
        <v>58.544701821168474</v>
      </c>
      <c r="F98" s="65">
        <f t="shared" si="5"/>
        <v>55.330607775575913</v>
      </c>
      <c r="G98" s="65">
        <f t="shared" si="5"/>
        <v>54.437392078169289</v>
      </c>
      <c r="H98" s="65">
        <f t="shared" si="5"/>
        <v>56.136598746992433</v>
      </c>
      <c r="I98" s="65">
        <f t="shared" si="5"/>
        <v>59.143852967868732</v>
      </c>
      <c r="J98" s="65">
        <f t="shared" si="5"/>
        <v>57.374399911420205</v>
      </c>
      <c r="K98" s="65">
        <f t="shared" si="5"/>
        <v>53.554540862815969</v>
      </c>
      <c r="L98" s="65">
        <f t="shared" si="5"/>
        <v>53.733964208983764</v>
      </c>
      <c r="M98" s="65">
        <f t="shared" si="5"/>
        <v>52.700741359507148</v>
      </c>
      <c r="N98" s="65">
        <f t="shared" si="5"/>
        <v>52.351508386881413</v>
      </c>
      <c r="O98" s="65">
        <f t="shared" si="5"/>
        <v>51.975393062905368</v>
      </c>
      <c r="P98" s="65">
        <f t="shared" si="5"/>
        <v>51.549223871694942</v>
      </c>
      <c r="Q98" s="65">
        <f t="shared" si="5"/>
        <v>52.327206407719494</v>
      </c>
      <c r="R98" s="65">
        <f t="shared" si="5"/>
        <v>51.898034939176689</v>
      </c>
      <c r="S98" s="65">
        <f t="shared" si="5"/>
        <v>53.144922501397666</v>
      </c>
      <c r="T98" s="65">
        <f t="shared" si="5"/>
        <v>55.302726368853456</v>
      </c>
      <c r="U98" s="65">
        <f t="shared" si="5"/>
        <v>55.113637576500174</v>
      </c>
      <c r="V98" s="65">
        <f t="shared" si="5"/>
        <v>55.84300352805797</v>
      </c>
      <c r="W98" s="65">
        <f t="shared" si="5"/>
        <v>55.627168958436116</v>
      </c>
      <c r="X98" s="65">
        <f t="shared" si="5"/>
        <v>55.953360051870519</v>
      </c>
      <c r="Y98" s="65">
        <f t="shared" si="5"/>
        <v>58.937337626113703</v>
      </c>
      <c r="Z98" s="65">
        <f t="shared" si="5"/>
        <v>53.54496242182163</v>
      </c>
      <c r="AA98" s="65">
        <f t="shared" si="5"/>
        <v>55.860395564709535</v>
      </c>
      <c r="AB98" s="65">
        <f t="shared" si="5"/>
        <v>56.124972490684137</v>
      </c>
      <c r="AC98" s="65">
        <f t="shared" si="5"/>
        <v>58.404422290202803</v>
      </c>
    </row>
    <row r="99" spans="2:29" ht="11.45" customHeight="1" x14ac:dyDescent="0.25">
      <c r="B99" s="22" t="s">
        <v>48</v>
      </c>
      <c r="C99" s="65">
        <f t="shared" ref="C99:AC99" si="6">C18/C63*1000</f>
        <v>52.591905306436942</v>
      </c>
      <c r="D99" s="65">
        <f t="shared" si="6"/>
        <v>52.099727560648837</v>
      </c>
      <c r="E99" s="65">
        <f t="shared" si="6"/>
        <v>52.310362173038236</v>
      </c>
      <c r="F99" s="65">
        <f t="shared" si="6"/>
        <v>52.94020852537642</v>
      </c>
      <c r="G99" s="65">
        <f t="shared" si="6"/>
        <v>51.892899858841659</v>
      </c>
      <c r="H99" s="65">
        <f t="shared" si="6"/>
        <v>49.62266052011347</v>
      </c>
      <c r="I99" s="65">
        <f t="shared" si="6"/>
        <v>48.939701510316105</v>
      </c>
      <c r="J99" s="65">
        <f t="shared" si="6"/>
        <v>46.206681241104917</v>
      </c>
      <c r="K99" s="65">
        <f t="shared" si="6"/>
        <v>45.815442077035421</v>
      </c>
      <c r="L99" s="65">
        <f t="shared" si="6"/>
        <v>45.548939083772517</v>
      </c>
      <c r="M99" s="65">
        <f t="shared" si="6"/>
        <v>42.278923350942598</v>
      </c>
      <c r="N99" s="65">
        <f t="shared" si="6"/>
        <v>41.805820973677783</v>
      </c>
      <c r="O99" s="65">
        <f t="shared" si="6"/>
        <v>40.446448535244279</v>
      </c>
      <c r="P99" s="65">
        <f t="shared" si="6"/>
        <v>40.686624651963179</v>
      </c>
      <c r="Q99" s="65">
        <f t="shared" si="6"/>
        <v>41.708351970456654</v>
      </c>
      <c r="R99" s="65">
        <f t="shared" si="6"/>
        <v>41.886347994883835</v>
      </c>
      <c r="S99" s="65">
        <f t="shared" si="6"/>
        <v>42.316002985963571</v>
      </c>
      <c r="T99" s="65">
        <f t="shared" si="6"/>
        <v>43.172221620554424</v>
      </c>
      <c r="U99" s="65">
        <f t="shared" si="6"/>
        <v>43.889588709904409</v>
      </c>
      <c r="V99" s="65">
        <f t="shared" si="6"/>
        <v>45.257380641701339</v>
      </c>
      <c r="W99" s="65">
        <f t="shared" si="6"/>
        <v>44.746610778078114</v>
      </c>
      <c r="X99" s="65">
        <f t="shared" si="6"/>
        <v>46.223588327727498</v>
      </c>
      <c r="Y99" s="65">
        <f t="shared" si="6"/>
        <v>47.799682615299425</v>
      </c>
      <c r="Z99" s="65">
        <f t="shared" si="6"/>
        <v>47.822131294143588</v>
      </c>
      <c r="AA99" s="65">
        <f t="shared" si="6"/>
        <v>48.074021030288783</v>
      </c>
      <c r="AB99" s="65">
        <f t="shared" si="6"/>
        <v>48.933503686300782</v>
      </c>
      <c r="AC99" s="65">
        <f t="shared" si="6"/>
        <v>49.169351910240465</v>
      </c>
    </row>
    <row r="100" spans="2:29" ht="11.45" customHeight="1" x14ac:dyDescent="0.25">
      <c r="B100" s="22" t="s">
        <v>49</v>
      </c>
      <c r="C100" s="65">
        <f t="shared" ref="C100:AC100" si="7">C19/C64*1000</f>
        <v>13.204557458688598</v>
      </c>
      <c r="D100" s="65">
        <f t="shared" si="7"/>
        <v>11.291479670998848</v>
      </c>
      <c r="E100" s="65">
        <f t="shared" si="7"/>
        <v>14.491182953710506</v>
      </c>
      <c r="F100" s="65">
        <f t="shared" si="7"/>
        <v>16.494401378122308</v>
      </c>
      <c r="G100" s="65">
        <f t="shared" si="7"/>
        <v>17.26415743480355</v>
      </c>
      <c r="H100" s="65">
        <f t="shared" si="7"/>
        <v>19.558467845686742</v>
      </c>
      <c r="I100" s="65">
        <f t="shared" si="7"/>
        <v>19.88226245414744</v>
      </c>
      <c r="J100" s="65">
        <f t="shared" si="7"/>
        <v>22.6264684727883</v>
      </c>
      <c r="K100" s="65">
        <f t="shared" si="7"/>
        <v>23.306881338451841</v>
      </c>
      <c r="L100" s="65">
        <f t="shared" si="7"/>
        <v>22.024699562496536</v>
      </c>
      <c r="M100" s="65">
        <f t="shared" si="7"/>
        <v>21.903134250923188</v>
      </c>
      <c r="N100" s="65">
        <f t="shared" si="7"/>
        <v>20.933545866188936</v>
      </c>
      <c r="O100" s="65">
        <f t="shared" si="7"/>
        <v>21.603596549256796</v>
      </c>
      <c r="P100" s="65">
        <f t="shared" si="7"/>
        <v>21.550673851061958</v>
      </c>
      <c r="Q100" s="65">
        <f t="shared" si="7"/>
        <v>20.626725342758469</v>
      </c>
      <c r="R100" s="65">
        <f t="shared" si="7"/>
        <v>22.643144148669013</v>
      </c>
      <c r="S100" s="65">
        <f t="shared" si="7"/>
        <v>22.775275369998862</v>
      </c>
      <c r="T100" s="65">
        <f t="shared" si="7"/>
        <v>22.837341047429639</v>
      </c>
      <c r="U100" s="65">
        <f t="shared" si="7"/>
        <v>22.869680250379119</v>
      </c>
      <c r="V100" s="65">
        <f t="shared" si="7"/>
        <v>24.454760817141704</v>
      </c>
      <c r="W100" s="65">
        <f t="shared" si="7"/>
        <v>25.555414228779785</v>
      </c>
      <c r="X100" s="65">
        <f t="shared" si="7"/>
        <v>26.195154653474507</v>
      </c>
      <c r="Y100" s="65">
        <f t="shared" si="7"/>
        <v>30.718894115211668</v>
      </c>
      <c r="Z100" s="65">
        <f t="shared" si="7"/>
        <v>36.305685725122657</v>
      </c>
      <c r="AA100" s="65">
        <f t="shared" si="7"/>
        <v>33.678677201840372</v>
      </c>
      <c r="AB100" s="65">
        <f t="shared" si="7"/>
        <v>32.429789776739639</v>
      </c>
      <c r="AC100" s="65">
        <f t="shared" si="7"/>
        <v>30.988534560696969</v>
      </c>
    </row>
    <row r="101" spans="2:29" ht="11.45" customHeight="1" x14ac:dyDescent="0.25">
      <c r="B101" s="22" t="s">
        <v>50</v>
      </c>
      <c r="C101" s="65">
        <f t="shared" ref="C101:AC101" si="8">C20/C65*1000</f>
        <v>38.086332936649001</v>
      </c>
      <c r="D101" s="65">
        <f t="shared" si="8"/>
        <v>39.120793205160098</v>
      </c>
      <c r="E101" s="65">
        <f t="shared" si="8"/>
        <v>42.898802017654475</v>
      </c>
      <c r="F101" s="65">
        <f t="shared" si="8"/>
        <v>43.480606739285349</v>
      </c>
      <c r="G101" s="65">
        <f t="shared" si="8"/>
        <v>42.098449018416254</v>
      </c>
      <c r="H101" s="65">
        <f t="shared" si="8"/>
        <v>41.698572709428845</v>
      </c>
      <c r="I101" s="65">
        <f t="shared" si="8"/>
        <v>45.82999804080719</v>
      </c>
      <c r="J101" s="65">
        <f t="shared" si="8"/>
        <v>38.910933134258919</v>
      </c>
      <c r="K101" s="65">
        <f t="shared" si="8"/>
        <v>45.361579070917351</v>
      </c>
      <c r="L101" s="65">
        <f t="shared" si="8"/>
        <v>48.506336558576727</v>
      </c>
      <c r="M101" s="65">
        <f t="shared" si="8"/>
        <v>53.263785484775234</v>
      </c>
      <c r="N101" s="65">
        <f t="shared" si="8"/>
        <v>59.244987868726859</v>
      </c>
      <c r="O101" s="65">
        <f t="shared" si="8"/>
        <v>63.238161625486306</v>
      </c>
      <c r="P101" s="65">
        <f t="shared" si="8"/>
        <v>62.391867891499615</v>
      </c>
      <c r="Q101" s="65">
        <f t="shared" si="8"/>
        <v>70.945954016124219</v>
      </c>
      <c r="R101" s="65">
        <f t="shared" si="8"/>
        <v>77.849134436680686</v>
      </c>
      <c r="S101" s="65">
        <f t="shared" si="8"/>
        <v>83.67634643913874</v>
      </c>
      <c r="T101" s="65">
        <f t="shared" si="8"/>
        <v>81.816164097905414</v>
      </c>
      <c r="U101" s="65">
        <f t="shared" si="8"/>
        <v>89.988906485876157</v>
      </c>
      <c r="V101" s="65">
        <f t="shared" si="8"/>
        <v>93.243927006957307</v>
      </c>
      <c r="W101" s="65">
        <f t="shared" si="8"/>
        <v>94.870847147415276</v>
      </c>
      <c r="X101" s="65">
        <f t="shared" si="8"/>
        <v>105.19614936291651</v>
      </c>
      <c r="Y101" s="65">
        <f t="shared" si="8"/>
        <v>98.350213243956574</v>
      </c>
      <c r="Z101" s="65">
        <f t="shared" si="8"/>
        <v>96.534671358258294</v>
      </c>
      <c r="AA101" s="65">
        <f t="shared" si="8"/>
        <v>99.316405457393529</v>
      </c>
      <c r="AB101" s="65">
        <f t="shared" si="8"/>
        <v>96.462016529434166</v>
      </c>
      <c r="AC101" s="65">
        <f t="shared" si="8"/>
        <v>92.656742496257266</v>
      </c>
    </row>
    <row r="102" spans="2:29" ht="11.45" customHeight="1" x14ac:dyDescent="0.25">
      <c r="B102" s="22" t="s">
        <v>51</v>
      </c>
      <c r="C102" s="65">
        <f t="shared" ref="C102:AC102" si="9">C21/C66*1000</f>
        <v>20.139995093031008</v>
      </c>
      <c r="D102" s="65">
        <f t="shared" si="9"/>
        <v>19.357198355784504</v>
      </c>
      <c r="E102" s="65">
        <f t="shared" si="9"/>
        <v>18.308246845643918</v>
      </c>
      <c r="F102" s="65">
        <f t="shared" si="9"/>
        <v>17.897525430527207</v>
      </c>
      <c r="G102" s="65">
        <f t="shared" si="9"/>
        <v>18.457048728768569</v>
      </c>
      <c r="H102" s="65">
        <f t="shared" si="9"/>
        <v>17.81021836995976</v>
      </c>
      <c r="I102" s="65">
        <f t="shared" si="9"/>
        <v>16.370416019032305</v>
      </c>
      <c r="J102" s="65">
        <f t="shared" si="9"/>
        <v>17.628614308442458</v>
      </c>
      <c r="K102" s="65">
        <f t="shared" si="9"/>
        <v>18.172336752055127</v>
      </c>
      <c r="L102" s="65">
        <f t="shared" si="9"/>
        <v>18.55220729953804</v>
      </c>
      <c r="M102" s="65">
        <f t="shared" si="9"/>
        <v>17.164137610632043</v>
      </c>
      <c r="N102" s="65">
        <f t="shared" si="9"/>
        <v>13.961461346557082</v>
      </c>
      <c r="O102" s="65">
        <f t="shared" si="9"/>
        <v>12.259869515455058</v>
      </c>
      <c r="P102" s="65">
        <f t="shared" si="9"/>
        <v>10.764207883284348</v>
      </c>
      <c r="Q102" s="65">
        <f t="shared" si="9"/>
        <v>9.9926017988793507</v>
      </c>
      <c r="R102" s="65">
        <f t="shared" si="9"/>
        <v>8.9433677614018805</v>
      </c>
      <c r="S102" s="65">
        <f t="shared" si="9"/>
        <v>9.2308572941374294</v>
      </c>
      <c r="T102" s="65">
        <f t="shared" si="9"/>
        <v>8.9923591041112569</v>
      </c>
      <c r="U102" s="65">
        <f t="shared" si="9"/>
        <v>9.6829360271722589</v>
      </c>
      <c r="V102" s="65">
        <f t="shared" si="9"/>
        <v>9.0945564110536044</v>
      </c>
      <c r="W102" s="65">
        <f t="shared" si="9"/>
        <v>10.056366047745357</v>
      </c>
      <c r="X102" s="65">
        <f t="shared" si="9"/>
        <v>10.062935207066941</v>
      </c>
      <c r="Y102" s="65">
        <f t="shared" si="9"/>
        <v>10.647972246994533</v>
      </c>
      <c r="Z102" s="65">
        <f t="shared" si="9"/>
        <v>12.010198207089399</v>
      </c>
      <c r="AA102" s="65">
        <f t="shared" si="9"/>
        <v>12.100564030186838</v>
      </c>
      <c r="AB102" s="65">
        <f t="shared" si="9"/>
        <v>11.749724204979927</v>
      </c>
      <c r="AC102" s="65">
        <f t="shared" si="9"/>
        <v>11.509869485906842</v>
      </c>
    </row>
    <row r="103" spans="2:29" ht="11.45" customHeight="1" x14ac:dyDescent="0.25">
      <c r="B103" s="22" t="s">
        <v>52</v>
      </c>
      <c r="C103" s="65">
        <f t="shared" ref="C103:AC103" si="10">C22/C67*1000</f>
        <v>26.909195822970457</v>
      </c>
      <c r="D103" s="65">
        <f t="shared" si="10"/>
        <v>27.693293431748202</v>
      </c>
      <c r="E103" s="65">
        <f t="shared" si="10"/>
        <v>24.858951781159636</v>
      </c>
      <c r="F103" s="65">
        <f t="shared" si="10"/>
        <v>23.199560777923004</v>
      </c>
      <c r="G103" s="65">
        <f t="shared" si="10"/>
        <v>22.443264882972251</v>
      </c>
      <c r="H103" s="65">
        <f t="shared" si="10"/>
        <v>21.455274830467793</v>
      </c>
      <c r="I103" s="65">
        <f t="shared" si="10"/>
        <v>21.2375249500998</v>
      </c>
      <c r="J103" s="65">
        <f t="shared" si="10"/>
        <v>21.218102015923783</v>
      </c>
      <c r="K103" s="65">
        <f t="shared" si="10"/>
        <v>21.692792136175111</v>
      </c>
      <c r="L103" s="65">
        <f t="shared" si="10"/>
        <v>20.488002940966677</v>
      </c>
      <c r="M103" s="65">
        <f t="shared" si="10"/>
        <v>20.554830255474275</v>
      </c>
      <c r="N103" s="65">
        <f t="shared" si="10"/>
        <v>20.75007991509209</v>
      </c>
      <c r="O103" s="65">
        <f t="shared" si="10"/>
        <v>21.696311460881279</v>
      </c>
      <c r="P103" s="65">
        <f t="shared" si="10"/>
        <v>21.774146346501894</v>
      </c>
      <c r="Q103" s="65">
        <f t="shared" si="10"/>
        <v>22.035887426292732</v>
      </c>
      <c r="R103" s="65">
        <f t="shared" si="10"/>
        <v>22.345937075628335</v>
      </c>
      <c r="S103" s="65">
        <f t="shared" si="10"/>
        <v>22.701257195898378</v>
      </c>
      <c r="T103" s="65">
        <f t="shared" si="10"/>
        <v>23.034949507801102</v>
      </c>
      <c r="U103" s="65">
        <f t="shared" si="10"/>
        <v>23.186245984665497</v>
      </c>
      <c r="V103" s="65">
        <f t="shared" si="10"/>
        <v>23.650922813503342</v>
      </c>
      <c r="W103" s="65">
        <f t="shared" si="10"/>
        <v>24.30583655909291</v>
      </c>
      <c r="X103" s="65">
        <f t="shared" si="10"/>
        <v>23.816020961331819</v>
      </c>
      <c r="Y103" s="65">
        <f t="shared" si="10"/>
        <v>24.638566580253524</v>
      </c>
      <c r="Z103" s="65">
        <f t="shared" si="10"/>
        <v>26.687454502725537</v>
      </c>
      <c r="AA103" s="65">
        <f t="shared" si="10"/>
        <v>26.839709500566716</v>
      </c>
      <c r="AB103" s="65">
        <f t="shared" si="10"/>
        <v>26.771963316006037</v>
      </c>
      <c r="AC103" s="65">
        <f t="shared" si="10"/>
        <v>27.060846451516333</v>
      </c>
    </row>
    <row r="104" spans="2:29" ht="11.45" customHeight="1" x14ac:dyDescent="0.25">
      <c r="B104" s="22" t="s">
        <v>53</v>
      </c>
      <c r="C104" s="65">
        <f t="shared" ref="C104:AC104" si="11">C23/C68*1000</f>
        <v>47.955040904133853</v>
      </c>
      <c r="D104" s="65">
        <f t="shared" si="11"/>
        <v>46.756887536421708</v>
      </c>
      <c r="E104" s="65">
        <f t="shared" si="11"/>
        <v>44.993591487950219</v>
      </c>
      <c r="F104" s="65">
        <f t="shared" si="11"/>
        <v>45.694913042271175</v>
      </c>
      <c r="G104" s="65">
        <f t="shared" si="11"/>
        <v>46.352288623652079</v>
      </c>
      <c r="H104" s="65">
        <f t="shared" si="11"/>
        <v>45.833139601319218</v>
      </c>
      <c r="I104" s="65">
        <f t="shared" si="11"/>
        <v>46.128134663928449</v>
      </c>
      <c r="J104" s="65">
        <f t="shared" si="11"/>
        <v>47.696656435231411</v>
      </c>
      <c r="K104" s="65">
        <f t="shared" si="11"/>
        <v>47.232851295450388</v>
      </c>
      <c r="L104" s="65">
        <f t="shared" si="11"/>
        <v>47.582589778522077</v>
      </c>
      <c r="M104" s="65">
        <f t="shared" si="11"/>
        <v>46.167093897482275</v>
      </c>
      <c r="N104" s="65">
        <f t="shared" si="11"/>
        <v>46.516569378688601</v>
      </c>
      <c r="O104" s="65">
        <f t="shared" si="11"/>
        <v>46.175047831455295</v>
      </c>
      <c r="P104" s="65">
        <f t="shared" si="11"/>
        <v>45.786710001636827</v>
      </c>
      <c r="Q104" s="65">
        <f t="shared" si="11"/>
        <v>46.024619203254709</v>
      </c>
      <c r="R104" s="65">
        <f t="shared" si="11"/>
        <v>45.928066324830816</v>
      </c>
      <c r="S104" s="65">
        <f t="shared" si="11"/>
        <v>46.099977394762234</v>
      </c>
      <c r="T104" s="65">
        <f t="shared" si="11"/>
        <v>45.302717103947359</v>
      </c>
      <c r="U104" s="65">
        <f t="shared" si="11"/>
        <v>45.517858079727922</v>
      </c>
      <c r="V104" s="65">
        <f t="shared" si="11"/>
        <v>45.053071865253386</v>
      </c>
      <c r="W104" s="65">
        <f t="shared" si="11"/>
        <v>46.122370339390251</v>
      </c>
      <c r="X104" s="65">
        <f t="shared" si="11"/>
        <v>47.481251628797629</v>
      </c>
      <c r="Y104" s="65">
        <f t="shared" si="11"/>
        <v>45.902107090277461</v>
      </c>
      <c r="Z104" s="65">
        <f t="shared" si="11"/>
        <v>44.620236658725794</v>
      </c>
      <c r="AA104" s="65">
        <f t="shared" si="11"/>
        <v>44.83010837779819</v>
      </c>
      <c r="AB104" s="65">
        <f t="shared" si="11"/>
        <v>45.618262288498983</v>
      </c>
      <c r="AC104" s="65">
        <f t="shared" si="11"/>
        <v>46.886106574376861</v>
      </c>
    </row>
    <row r="105" spans="2:29" ht="11.45" customHeight="1" x14ac:dyDescent="0.25">
      <c r="B105" s="22" t="s">
        <v>54</v>
      </c>
      <c r="C105" s="65">
        <f t="shared" ref="C105:AC105" si="12">C24/C69*1000</f>
        <v>16.776408305070724</v>
      </c>
      <c r="D105" s="65">
        <f t="shared" si="12"/>
        <v>17.272265769525305</v>
      </c>
      <c r="E105" s="65">
        <f t="shared" si="12"/>
        <v>17.953884415967625</v>
      </c>
      <c r="F105" s="65">
        <f t="shared" si="12"/>
        <v>18.629397941283553</v>
      </c>
      <c r="G105" s="65">
        <f t="shared" si="12"/>
        <v>18.571755045430542</v>
      </c>
      <c r="H105" s="65">
        <f t="shared" si="12"/>
        <v>18.141781294499332</v>
      </c>
      <c r="I105" s="65">
        <f t="shared" si="12"/>
        <v>18.253680521493109</v>
      </c>
      <c r="J105" s="65">
        <f t="shared" si="12"/>
        <v>17.695629573353596</v>
      </c>
      <c r="K105" s="65">
        <f t="shared" si="12"/>
        <v>18.479003230272266</v>
      </c>
      <c r="L105" s="65">
        <f t="shared" si="12"/>
        <v>17.991766747982734</v>
      </c>
      <c r="M105" s="65">
        <f t="shared" si="12"/>
        <v>16.814952960182456</v>
      </c>
      <c r="N105" s="65">
        <f t="shared" si="12"/>
        <v>15.264303772477748</v>
      </c>
      <c r="O105" s="65">
        <f t="shared" si="12"/>
        <v>15.356553230015445</v>
      </c>
      <c r="P105" s="65">
        <f t="shared" si="12"/>
        <v>14.512322887105469</v>
      </c>
      <c r="Q105" s="65">
        <f t="shared" si="12"/>
        <v>15.138325533021321</v>
      </c>
      <c r="R105" s="65">
        <f t="shared" si="12"/>
        <v>15.479510947068198</v>
      </c>
      <c r="S105" s="65">
        <f t="shared" si="12"/>
        <v>14.873786796542214</v>
      </c>
      <c r="T105" s="65">
        <f t="shared" si="12"/>
        <v>13.44807340092715</v>
      </c>
      <c r="U105" s="65">
        <f t="shared" si="12"/>
        <v>14.296691759555028</v>
      </c>
      <c r="V105" s="65">
        <f t="shared" si="12"/>
        <v>14.864663564750314</v>
      </c>
      <c r="W105" s="65">
        <f t="shared" si="12"/>
        <v>15.457664850936277</v>
      </c>
      <c r="X105" s="65">
        <f t="shared" si="12"/>
        <v>14.283914567370207</v>
      </c>
      <c r="Y105" s="65">
        <f t="shared" si="12"/>
        <v>15.530989972263708</v>
      </c>
      <c r="Z105" s="65">
        <f t="shared" si="12"/>
        <v>16.054769029597406</v>
      </c>
      <c r="AA105" s="65">
        <f t="shared" si="12"/>
        <v>16.689204906108195</v>
      </c>
      <c r="AB105" s="65">
        <f t="shared" si="12"/>
        <v>16.222778323949115</v>
      </c>
      <c r="AC105" s="65">
        <f t="shared" si="12"/>
        <v>16.38816640269685</v>
      </c>
    </row>
    <row r="106" spans="2:29" ht="11.45" customHeight="1" x14ac:dyDescent="0.25">
      <c r="B106" s="22" t="s">
        <v>55</v>
      </c>
      <c r="C106" s="65">
        <f t="shared" ref="C106:AC106" si="13">C25/C70*1000</f>
        <v>40.427475371025864</v>
      </c>
      <c r="D106" s="65">
        <f t="shared" si="13"/>
        <v>41.369897435373851</v>
      </c>
      <c r="E106" s="65">
        <f t="shared" si="13"/>
        <v>41.389860413657559</v>
      </c>
      <c r="F106" s="65">
        <f t="shared" si="13"/>
        <v>41.237019672534039</v>
      </c>
      <c r="G106" s="65">
        <f t="shared" si="13"/>
        <v>40.957073974069417</v>
      </c>
      <c r="H106" s="65">
        <f t="shared" si="13"/>
        <v>38.340362052938715</v>
      </c>
      <c r="I106" s="65">
        <f t="shared" si="13"/>
        <v>36.645254213686627</v>
      </c>
      <c r="J106" s="65">
        <f t="shared" si="13"/>
        <v>36.404052210917136</v>
      </c>
      <c r="K106" s="65">
        <f t="shared" si="13"/>
        <v>35.965671755145443</v>
      </c>
      <c r="L106" s="65">
        <f t="shared" si="13"/>
        <v>34.750196054593289</v>
      </c>
      <c r="M106" s="65">
        <f t="shared" si="13"/>
        <v>33.78817017860495</v>
      </c>
      <c r="N106" s="65">
        <f t="shared" si="13"/>
        <v>33.23611426780721</v>
      </c>
      <c r="O106" s="65">
        <f t="shared" si="13"/>
        <v>32.167974072692054</v>
      </c>
      <c r="P106" s="65">
        <f t="shared" si="13"/>
        <v>31.128613966810502</v>
      </c>
      <c r="Q106" s="65">
        <f t="shared" si="13"/>
        <v>31.415046640818755</v>
      </c>
      <c r="R106" s="65">
        <f t="shared" si="13"/>
        <v>31.004625056339545</v>
      </c>
      <c r="S106" s="65">
        <f t="shared" si="13"/>
        <v>30.493071361558741</v>
      </c>
      <c r="T106" s="65">
        <f t="shared" si="13"/>
        <v>30.575853534949999</v>
      </c>
      <c r="U106" s="65">
        <f t="shared" si="13"/>
        <v>30.77170514499517</v>
      </c>
      <c r="V106" s="65">
        <f t="shared" si="13"/>
        <v>30.983541664967529</v>
      </c>
      <c r="W106" s="65">
        <f t="shared" si="13"/>
        <v>30.629949827941807</v>
      </c>
      <c r="X106" s="65">
        <f t="shared" si="13"/>
        <v>33.36939532221492</v>
      </c>
      <c r="Y106" s="65">
        <f t="shared" si="13"/>
        <v>31.913657062871895</v>
      </c>
      <c r="Z106" s="65">
        <f t="shared" si="13"/>
        <v>33.850783673229984</v>
      </c>
      <c r="AA106" s="65">
        <f t="shared" si="13"/>
        <v>33.88032894817691</v>
      </c>
      <c r="AB106" s="65">
        <f t="shared" si="13"/>
        <v>32.588864304432448</v>
      </c>
      <c r="AC106" s="65">
        <f t="shared" si="13"/>
        <v>32.436230037540334</v>
      </c>
    </row>
    <row r="107" spans="2:29" ht="11.45" customHeight="1" x14ac:dyDescent="0.25">
      <c r="B107" s="22" t="s">
        <v>56</v>
      </c>
      <c r="C107" s="65">
        <f t="shared" ref="C107:AC107" si="14">C26/C71*1000</f>
        <v>31.243315508021389</v>
      </c>
      <c r="D107" s="65">
        <f t="shared" si="14"/>
        <v>32.266960838389409</v>
      </c>
      <c r="E107" s="65">
        <f t="shared" si="14"/>
        <v>34.016457071883252</v>
      </c>
      <c r="F107" s="65">
        <f t="shared" si="14"/>
        <v>35.128010907438274</v>
      </c>
      <c r="G107" s="65">
        <f t="shared" si="14"/>
        <v>33.285847191533897</v>
      </c>
      <c r="H107" s="65">
        <f t="shared" si="14"/>
        <v>32.566330802321211</v>
      </c>
      <c r="I107" s="65">
        <f t="shared" si="14"/>
        <v>34.296702350543868</v>
      </c>
      <c r="J107" s="65">
        <f t="shared" si="14"/>
        <v>34.225189093160346</v>
      </c>
      <c r="K107" s="65">
        <f t="shared" si="14"/>
        <v>32.168781904182083</v>
      </c>
      <c r="L107" s="65">
        <f t="shared" si="14"/>
        <v>32.398131044224712</v>
      </c>
      <c r="M107" s="65">
        <f t="shared" si="14"/>
        <v>30.450454161603265</v>
      </c>
      <c r="N107" s="65">
        <f t="shared" si="14"/>
        <v>31.101793801791825</v>
      </c>
      <c r="O107" s="65">
        <f t="shared" si="14"/>
        <v>29.378036748143042</v>
      </c>
      <c r="P107" s="65">
        <f t="shared" si="14"/>
        <v>28.049890750182083</v>
      </c>
      <c r="Q107" s="65">
        <f t="shared" si="14"/>
        <v>26.604787857368724</v>
      </c>
      <c r="R107" s="65">
        <f t="shared" si="14"/>
        <v>26.04493668653663</v>
      </c>
      <c r="S107" s="65">
        <f t="shared" si="14"/>
        <v>26.179611810997589</v>
      </c>
      <c r="T107" s="65">
        <f t="shared" si="14"/>
        <v>26.180414651634656</v>
      </c>
      <c r="U107" s="65">
        <f t="shared" si="14"/>
        <v>27.290825322791651</v>
      </c>
      <c r="V107" s="65">
        <f t="shared" si="14"/>
        <v>28.227985588640458</v>
      </c>
      <c r="W107" s="65">
        <f t="shared" si="14"/>
        <v>27.846682424035674</v>
      </c>
      <c r="X107" s="65">
        <f t="shared" si="14"/>
        <v>27.412697051726461</v>
      </c>
      <c r="Y107" s="65">
        <f t="shared" si="14"/>
        <v>26.662047539756159</v>
      </c>
      <c r="Z107" s="65">
        <f t="shared" si="14"/>
        <v>26.914524497534671</v>
      </c>
      <c r="AA107" s="65">
        <f t="shared" si="14"/>
        <v>26.537925542504475</v>
      </c>
      <c r="AB107" s="65">
        <f t="shared" si="14"/>
        <v>26.499449181933169</v>
      </c>
      <c r="AC107" s="65">
        <f t="shared" si="14"/>
        <v>26.463746992642584</v>
      </c>
    </row>
    <row r="108" spans="2:29" ht="11.45" customHeight="1" x14ac:dyDescent="0.25">
      <c r="B108" s="22" t="s">
        <v>57</v>
      </c>
      <c r="C108" s="65">
        <f t="shared" ref="C108:AC108" si="15">C27/C72*1000</f>
        <v>10.295920354691994</v>
      </c>
      <c r="D108" s="65">
        <f t="shared" si="15"/>
        <v>11.112258005321589</v>
      </c>
      <c r="E108" s="65">
        <f t="shared" si="15"/>
        <v>11.394887188922242</v>
      </c>
      <c r="F108" s="65">
        <f t="shared" si="15"/>
        <v>12.649117732137691</v>
      </c>
      <c r="G108" s="65">
        <f t="shared" si="15"/>
        <v>13.030578128113723</v>
      </c>
      <c r="H108" s="65">
        <f t="shared" si="15"/>
        <v>12.652300927292529</v>
      </c>
      <c r="I108" s="65">
        <f t="shared" si="15"/>
        <v>15.311346818910721</v>
      </c>
      <c r="J108" s="65">
        <f t="shared" si="15"/>
        <v>15.132267746213445</v>
      </c>
      <c r="K108" s="65">
        <f t="shared" si="15"/>
        <v>14.629071915964674</v>
      </c>
      <c r="L108" s="65">
        <f t="shared" si="15"/>
        <v>15.953452868692846</v>
      </c>
      <c r="M108" s="65">
        <f t="shared" si="15"/>
        <v>14.858707252563686</v>
      </c>
      <c r="N108" s="65">
        <f t="shared" si="15"/>
        <v>15.669253953181121</v>
      </c>
      <c r="O108" s="65">
        <f t="shared" si="15"/>
        <v>14.576405683192259</v>
      </c>
      <c r="P108" s="65">
        <f t="shared" si="15"/>
        <v>14.086616265307601</v>
      </c>
      <c r="Q108" s="65">
        <f t="shared" si="15"/>
        <v>13.677306318650464</v>
      </c>
      <c r="R108" s="65">
        <f t="shared" si="15"/>
        <v>13.655295961782491</v>
      </c>
      <c r="S108" s="65">
        <f t="shared" si="15"/>
        <v>13.761953803148447</v>
      </c>
      <c r="T108" s="65">
        <f t="shared" si="15"/>
        <v>14.262379515856082</v>
      </c>
      <c r="U108" s="65">
        <f t="shared" si="15"/>
        <v>14.743181423359777</v>
      </c>
      <c r="V108" s="65">
        <f t="shared" si="15"/>
        <v>14.836213933349894</v>
      </c>
      <c r="W108" s="65">
        <f t="shared" si="15"/>
        <v>16.125465504664646</v>
      </c>
      <c r="X108" s="65">
        <f t="shared" si="15"/>
        <v>16.561201509816982</v>
      </c>
      <c r="Y108" s="65">
        <f t="shared" si="15"/>
        <v>18.476955567518324</v>
      </c>
      <c r="Z108" s="65">
        <f t="shared" si="15"/>
        <v>18.138212138119147</v>
      </c>
      <c r="AA108" s="65">
        <f t="shared" si="15"/>
        <v>16.671348106973376</v>
      </c>
      <c r="AB108" s="65">
        <f t="shared" si="15"/>
        <v>17.73815438117121</v>
      </c>
      <c r="AC108" s="65">
        <f t="shared" si="15"/>
        <v>18.765271088833543</v>
      </c>
    </row>
    <row r="109" spans="2:29" ht="11.45" customHeight="1" x14ac:dyDescent="0.25">
      <c r="B109" s="22" t="s">
        <v>58</v>
      </c>
      <c r="C109" s="65">
        <f t="shared" ref="C109:AC109" si="16">C28/C73*1000</f>
        <v>6.8492871066839491</v>
      </c>
      <c r="D109" s="65">
        <f t="shared" si="16"/>
        <v>7.3793124071729741</v>
      </c>
      <c r="E109" s="65">
        <f t="shared" si="16"/>
        <v>8.414953022513739</v>
      </c>
      <c r="F109" s="65">
        <f t="shared" si="16"/>
        <v>8.1000959927723084</v>
      </c>
      <c r="G109" s="65">
        <f t="shared" si="16"/>
        <v>10.177430801987224</v>
      </c>
      <c r="H109" s="65">
        <f t="shared" si="16"/>
        <v>11.746928924324157</v>
      </c>
      <c r="I109" s="65">
        <f t="shared" si="16"/>
        <v>11.688500727802037</v>
      </c>
      <c r="J109" s="65">
        <f t="shared" si="16"/>
        <v>12.214546152369985</v>
      </c>
      <c r="K109" s="65">
        <f t="shared" si="16"/>
        <v>14.660513870531521</v>
      </c>
      <c r="L109" s="65">
        <f t="shared" si="16"/>
        <v>12.587524174863248</v>
      </c>
      <c r="M109" s="65">
        <f t="shared" si="16"/>
        <v>10.699942811979927</v>
      </c>
      <c r="N109" s="65">
        <f t="shared" si="16"/>
        <v>9.8838040646817813</v>
      </c>
      <c r="O109" s="65">
        <f t="shared" si="16"/>
        <v>10.656747082506524</v>
      </c>
      <c r="P109" s="65">
        <f t="shared" si="16"/>
        <v>11.002314402706071</v>
      </c>
      <c r="Q109" s="65">
        <f t="shared" si="16"/>
        <v>11.365197128619307</v>
      </c>
      <c r="R109" s="65">
        <f t="shared" si="16"/>
        <v>11.751430369769723</v>
      </c>
      <c r="S109" s="65">
        <f t="shared" si="16"/>
        <v>11.997284914305109</v>
      </c>
      <c r="T109" s="65">
        <f t="shared" si="16"/>
        <v>12.148465381870093</v>
      </c>
      <c r="U109" s="65">
        <f t="shared" si="16"/>
        <v>13.43878004244189</v>
      </c>
      <c r="V109" s="65">
        <f t="shared" si="16"/>
        <v>14.206016097817189</v>
      </c>
      <c r="W109" s="65">
        <f t="shared" si="16"/>
        <v>15.286279310669554</v>
      </c>
      <c r="X109" s="65">
        <f t="shared" si="16"/>
        <v>14.770364459881252</v>
      </c>
      <c r="Y109" s="65">
        <f t="shared" si="16"/>
        <v>16.956866028925884</v>
      </c>
      <c r="Z109" s="65">
        <f t="shared" si="16"/>
        <v>18.29045403665874</v>
      </c>
      <c r="AA109" s="65">
        <f t="shared" si="16"/>
        <v>16.466960418446412</v>
      </c>
      <c r="AB109" s="65">
        <f t="shared" si="16"/>
        <v>16.954133037455929</v>
      </c>
      <c r="AC109" s="65">
        <f t="shared" si="16"/>
        <v>16.388542963885428</v>
      </c>
    </row>
    <row r="110" spans="2:29" ht="11.45" customHeight="1" x14ac:dyDescent="0.25">
      <c r="B110" s="22" t="s">
        <v>59</v>
      </c>
      <c r="C110" s="65">
        <f t="shared" ref="C110:AC110" si="17">C29/C74*1000</f>
        <v>63.256458727158154</v>
      </c>
      <c r="D110" s="65">
        <f t="shared" si="17"/>
        <v>60.900060991548315</v>
      </c>
      <c r="E110" s="65">
        <f t="shared" si="17"/>
        <v>60.43092269326683</v>
      </c>
      <c r="F110" s="65">
        <f t="shared" si="17"/>
        <v>59.013049800759191</v>
      </c>
      <c r="G110" s="65">
        <f t="shared" si="17"/>
        <v>57.835298452468678</v>
      </c>
      <c r="H110" s="65">
        <f t="shared" si="17"/>
        <v>61.358870896692686</v>
      </c>
      <c r="I110" s="65">
        <f t="shared" si="17"/>
        <v>58.777029783761733</v>
      </c>
      <c r="J110" s="65">
        <f t="shared" si="17"/>
        <v>60.295583380053571</v>
      </c>
      <c r="K110" s="65">
        <f t="shared" si="17"/>
        <v>61.270881193454144</v>
      </c>
      <c r="L110" s="65">
        <f t="shared" si="17"/>
        <v>60.096073570777186</v>
      </c>
      <c r="M110" s="65">
        <f t="shared" si="17"/>
        <v>59.910720324653362</v>
      </c>
      <c r="N110" s="65">
        <f t="shared" si="17"/>
        <v>57.161175007771213</v>
      </c>
      <c r="O110" s="65">
        <f t="shared" si="17"/>
        <v>58.752813651396451</v>
      </c>
      <c r="P110" s="65">
        <f t="shared" si="17"/>
        <v>58.634270479883661</v>
      </c>
      <c r="Q110" s="65">
        <f t="shared" si="17"/>
        <v>58.346291584205069</v>
      </c>
      <c r="R110" s="65">
        <f t="shared" si="17"/>
        <v>53.847615640859402</v>
      </c>
      <c r="S110" s="65">
        <f t="shared" si="17"/>
        <v>60.663771255507768</v>
      </c>
      <c r="T110" s="65">
        <f t="shared" si="17"/>
        <v>68.431803896920172</v>
      </c>
      <c r="U110" s="65">
        <f t="shared" si="17"/>
        <v>65.370874289628105</v>
      </c>
      <c r="V110" s="65">
        <f t="shared" si="17"/>
        <v>66.450012230492362</v>
      </c>
      <c r="W110" s="65">
        <f t="shared" si="17"/>
        <v>71.320592908970141</v>
      </c>
      <c r="X110" s="65">
        <f t="shared" si="17"/>
        <v>75.941619585687377</v>
      </c>
      <c r="Y110" s="65">
        <f t="shared" si="17"/>
        <v>66.012808667566901</v>
      </c>
      <c r="Z110" s="65">
        <f t="shared" si="17"/>
        <v>67.148270231970656</v>
      </c>
      <c r="AA110" s="65">
        <f t="shared" si="17"/>
        <v>60.785555429906893</v>
      </c>
      <c r="AB110" s="65">
        <f t="shared" si="17"/>
        <v>56.375257365466361</v>
      </c>
      <c r="AC110" s="65">
        <f t="shared" si="17"/>
        <v>55.091897145886719</v>
      </c>
    </row>
    <row r="111" spans="2:29" ht="11.45" customHeight="1" x14ac:dyDescent="0.25">
      <c r="B111" s="22" t="s">
        <v>60</v>
      </c>
      <c r="C111" s="65">
        <f t="shared" ref="C111:AC111" si="18">C30/C75*1000</f>
        <v>14.770706981553166</v>
      </c>
      <c r="D111" s="65">
        <f t="shared" si="18"/>
        <v>13.703056507477532</v>
      </c>
      <c r="E111" s="65">
        <f t="shared" si="18"/>
        <v>15.118347243124916</v>
      </c>
      <c r="F111" s="65">
        <f t="shared" si="18"/>
        <v>16.141947224749774</v>
      </c>
      <c r="G111" s="65">
        <f t="shared" si="18"/>
        <v>14.882044499911522</v>
      </c>
      <c r="H111" s="65">
        <f t="shared" si="18"/>
        <v>13.828633405639914</v>
      </c>
      <c r="I111" s="65">
        <f t="shared" si="18"/>
        <v>14.440437878846627</v>
      </c>
      <c r="J111" s="65">
        <f t="shared" si="18"/>
        <v>15.155756447753257</v>
      </c>
      <c r="K111" s="65">
        <f t="shared" si="18"/>
        <v>14.626376779419989</v>
      </c>
      <c r="L111" s="65">
        <f t="shared" si="18"/>
        <v>13.920687309660364</v>
      </c>
      <c r="M111" s="65">
        <f t="shared" si="18"/>
        <v>12.304862644090251</v>
      </c>
      <c r="N111" s="65">
        <f t="shared" si="18"/>
        <v>12.317089903623204</v>
      </c>
      <c r="O111" s="65">
        <f t="shared" si="18"/>
        <v>12.445161246372468</v>
      </c>
      <c r="P111" s="65">
        <f t="shared" si="18"/>
        <v>14.544887012052312</v>
      </c>
      <c r="Q111" s="65">
        <f t="shared" si="18"/>
        <v>13.178054403589059</v>
      </c>
      <c r="R111" s="65">
        <f t="shared" si="18"/>
        <v>11.036673213651151</v>
      </c>
      <c r="S111" s="65">
        <f t="shared" si="18"/>
        <v>11.041122337344744</v>
      </c>
      <c r="T111" s="65">
        <f t="shared" si="18"/>
        <v>11.286447702109236</v>
      </c>
      <c r="U111" s="65">
        <f t="shared" si="18"/>
        <v>12.066708996902983</v>
      </c>
      <c r="V111" s="65">
        <f t="shared" si="18"/>
        <v>12.909533087371665</v>
      </c>
      <c r="W111" s="65">
        <f t="shared" si="18"/>
        <v>13.694331891852604</v>
      </c>
      <c r="X111" s="65">
        <f t="shared" si="18"/>
        <v>14.285396471877977</v>
      </c>
      <c r="Y111" s="65">
        <f t="shared" si="18"/>
        <v>15.160826419243735</v>
      </c>
      <c r="Z111" s="65">
        <f t="shared" si="18"/>
        <v>15.775556562278105</v>
      </c>
      <c r="AA111" s="65">
        <f t="shared" si="18"/>
        <v>16.038972622023163</v>
      </c>
      <c r="AB111" s="65">
        <f t="shared" si="18"/>
        <v>16.004454436576808</v>
      </c>
      <c r="AC111" s="65">
        <f t="shared" si="18"/>
        <v>16.221909966172262</v>
      </c>
    </row>
    <row r="112" spans="2:29" ht="11.45" customHeight="1" x14ac:dyDescent="0.25">
      <c r="B112" s="22" t="s">
        <v>62</v>
      </c>
      <c r="C112" s="65">
        <f t="shared" ref="C112:AC112" si="19">C31/C76*1000</f>
        <v>39.793076780268954</v>
      </c>
      <c r="D112" s="65">
        <f t="shared" si="19"/>
        <v>41.094095201871021</v>
      </c>
      <c r="E112" s="65">
        <f t="shared" si="19"/>
        <v>42.823356042303452</v>
      </c>
      <c r="F112" s="65">
        <f t="shared" si="19"/>
        <v>41.974637384919795</v>
      </c>
      <c r="G112" s="65">
        <f t="shared" si="19"/>
        <v>41.518628835229713</v>
      </c>
      <c r="H112" s="65">
        <f t="shared" si="19"/>
        <v>40.6336195820044</v>
      </c>
      <c r="I112" s="65">
        <f t="shared" si="19"/>
        <v>41.408672475736182</v>
      </c>
      <c r="J112" s="65">
        <f t="shared" si="19"/>
        <v>41.537944641427423</v>
      </c>
      <c r="K112" s="65">
        <f t="shared" si="19"/>
        <v>41.054017680786146</v>
      </c>
      <c r="L112" s="65">
        <f t="shared" si="19"/>
        <v>41.732777031108299</v>
      </c>
      <c r="M112" s="65">
        <f t="shared" si="19"/>
        <v>41.817800740052093</v>
      </c>
      <c r="N112" s="65">
        <f t="shared" si="19"/>
        <v>41.375516117644239</v>
      </c>
      <c r="O112" s="65">
        <f t="shared" si="19"/>
        <v>41.701226619992276</v>
      </c>
      <c r="P112" s="65">
        <f t="shared" si="19"/>
        <v>42.281205401227083</v>
      </c>
      <c r="Q112" s="65">
        <f t="shared" si="19"/>
        <v>42.226570365467765</v>
      </c>
      <c r="R112" s="65">
        <f t="shared" si="19"/>
        <v>42.717850479643722</v>
      </c>
      <c r="S112" s="65">
        <f t="shared" si="19"/>
        <v>43.407657030858388</v>
      </c>
      <c r="T112" s="65">
        <f t="shared" si="19"/>
        <v>43.78387077369694</v>
      </c>
      <c r="U112" s="65">
        <f t="shared" si="19"/>
        <v>43.623144794998261</v>
      </c>
      <c r="V112" s="65">
        <f t="shared" si="19"/>
        <v>43.513834650876461</v>
      </c>
      <c r="W112" s="65">
        <f t="shared" si="19"/>
        <v>44.444683995897307</v>
      </c>
      <c r="X112" s="65">
        <f t="shared" si="19"/>
        <v>44.259921350359392</v>
      </c>
      <c r="Y112" s="65">
        <f t="shared" si="19"/>
        <v>46.079562732593317</v>
      </c>
      <c r="Z112" s="65">
        <f t="shared" si="19"/>
        <v>47.585708221784635</v>
      </c>
      <c r="AA112" s="65">
        <f t="shared" si="19"/>
        <v>47.668361685947531</v>
      </c>
      <c r="AB112" s="65">
        <f t="shared" si="19"/>
        <v>48.629898109957594</v>
      </c>
      <c r="AC112" s="65">
        <f t="shared" si="19"/>
        <v>49.56802135529815</v>
      </c>
    </row>
    <row r="113" spans="2:29" ht="11.45" customHeight="1" x14ac:dyDescent="0.25">
      <c r="B113" s="22" t="s">
        <v>63</v>
      </c>
      <c r="C113" s="65">
        <f t="shared" ref="C113:AC113" si="20">C32/C77*1000</f>
        <v>36.173938543390378</v>
      </c>
      <c r="D113" s="65">
        <f t="shared" si="20"/>
        <v>35.446536203747542</v>
      </c>
      <c r="E113" s="65">
        <f t="shared" si="20"/>
        <v>34.880472601667137</v>
      </c>
      <c r="F113" s="65">
        <f t="shared" si="20"/>
        <v>35.563428043948925</v>
      </c>
      <c r="G113" s="65">
        <f t="shared" si="20"/>
        <v>36.267089442320376</v>
      </c>
      <c r="H113" s="65">
        <f t="shared" si="20"/>
        <v>35.846422740299481</v>
      </c>
      <c r="I113" s="65">
        <f t="shared" si="20"/>
        <v>37.415501390605691</v>
      </c>
      <c r="J113" s="65">
        <f t="shared" si="20"/>
        <v>37.535757762492942</v>
      </c>
      <c r="K113" s="65">
        <f t="shared" si="20"/>
        <v>37.736674293431967</v>
      </c>
      <c r="L113" s="65">
        <f t="shared" si="20"/>
        <v>37.617706237424549</v>
      </c>
      <c r="M113" s="65">
        <f t="shared" si="20"/>
        <v>37.952453812601334</v>
      </c>
      <c r="N113" s="65">
        <f t="shared" si="20"/>
        <v>37.987908490390829</v>
      </c>
      <c r="O113" s="65">
        <f t="shared" si="20"/>
        <v>38.036127946882608</v>
      </c>
      <c r="P113" s="65">
        <f t="shared" si="20"/>
        <v>38.079311312616319</v>
      </c>
      <c r="Q113" s="65">
        <f t="shared" si="20"/>
        <v>38.554844432525542</v>
      </c>
      <c r="R113" s="65">
        <f t="shared" si="20"/>
        <v>38.255622696829022</v>
      </c>
      <c r="S113" s="65">
        <f t="shared" si="20"/>
        <v>39.637666682682706</v>
      </c>
      <c r="T113" s="65">
        <f t="shared" si="20"/>
        <v>39.740810127949835</v>
      </c>
      <c r="U113" s="65">
        <f t="shared" si="20"/>
        <v>39.461337987365617</v>
      </c>
      <c r="V113" s="65">
        <f t="shared" si="20"/>
        <v>39.841456723515165</v>
      </c>
      <c r="W113" s="65">
        <f t="shared" si="20"/>
        <v>40.592461845671082</v>
      </c>
      <c r="X113" s="65">
        <f t="shared" si="20"/>
        <v>42.382994870039767</v>
      </c>
      <c r="Y113" s="65">
        <f t="shared" si="20"/>
        <v>41.709628337185862</v>
      </c>
      <c r="Z113" s="65">
        <f t="shared" si="20"/>
        <v>43.695313249276793</v>
      </c>
      <c r="AA113" s="65">
        <f t="shared" si="20"/>
        <v>43.615444107850799</v>
      </c>
      <c r="AB113" s="65">
        <f t="shared" si="20"/>
        <v>43.182016469467058</v>
      </c>
      <c r="AC113" s="65">
        <f t="shared" si="20"/>
        <v>42.653120347554136</v>
      </c>
    </row>
    <row r="114" spans="2:29" ht="11.45" customHeight="1" x14ac:dyDescent="0.25">
      <c r="B114" s="22" t="s">
        <v>64</v>
      </c>
      <c r="C114" s="65">
        <f t="shared" ref="C114:AC114" si="21">C33/C78*1000</f>
        <v>9.6818225095860075</v>
      </c>
      <c r="D114" s="65">
        <f t="shared" si="21"/>
        <v>11.267807330730019</v>
      </c>
      <c r="E114" s="65">
        <f t="shared" si="21"/>
        <v>12.659986907365509</v>
      </c>
      <c r="F114" s="65">
        <f t="shared" si="21"/>
        <v>12.245603065428952</v>
      </c>
      <c r="G114" s="65">
        <f t="shared" si="21"/>
        <v>12.760695382873724</v>
      </c>
      <c r="H114" s="65">
        <f t="shared" si="21"/>
        <v>12.977024475668516</v>
      </c>
      <c r="I114" s="65">
        <f t="shared" si="21"/>
        <v>12.978211464099152</v>
      </c>
      <c r="J114" s="65">
        <f t="shared" si="21"/>
        <v>13.33339475849634</v>
      </c>
      <c r="K114" s="65">
        <f t="shared" si="21"/>
        <v>13.308595399357511</v>
      </c>
      <c r="L114" s="65">
        <f t="shared" si="21"/>
        <v>14.318424601159307</v>
      </c>
      <c r="M114" s="65">
        <f t="shared" si="21"/>
        <v>14.225549918470922</v>
      </c>
      <c r="N114" s="65">
        <f t="shared" si="21"/>
        <v>13.442089262174346</v>
      </c>
      <c r="O114" s="65">
        <f t="shared" si="21"/>
        <v>13.363446373189404</v>
      </c>
      <c r="P114" s="65">
        <f t="shared" si="21"/>
        <v>13.961842797704643</v>
      </c>
      <c r="Q114" s="65">
        <f t="shared" si="21"/>
        <v>14.752230058916986</v>
      </c>
      <c r="R114" s="65">
        <f t="shared" si="21"/>
        <v>14.275595172179296</v>
      </c>
      <c r="S114" s="65">
        <f t="shared" si="21"/>
        <v>15.888069266851053</v>
      </c>
      <c r="T114" s="65">
        <f t="shared" si="21"/>
        <v>15.49540153731928</v>
      </c>
      <c r="U114" s="65">
        <f t="shared" si="21"/>
        <v>17.069905093295773</v>
      </c>
      <c r="V114" s="65">
        <f t="shared" si="21"/>
        <v>18.989983843984788</v>
      </c>
      <c r="W114" s="65">
        <f t="shared" si="21"/>
        <v>18.936912536473347</v>
      </c>
      <c r="X114" s="65">
        <f t="shared" si="21"/>
        <v>18.560267202114282</v>
      </c>
      <c r="Y114" s="65">
        <f t="shared" si="21"/>
        <v>18.926026709795671</v>
      </c>
      <c r="Z114" s="65">
        <f t="shared" si="21"/>
        <v>18.706924339157148</v>
      </c>
      <c r="AA114" s="65">
        <f t="shared" si="21"/>
        <v>18.870989662207165</v>
      </c>
      <c r="AB114" s="65">
        <f t="shared" si="21"/>
        <v>19.697743953407574</v>
      </c>
      <c r="AC114" s="65">
        <f t="shared" si="21"/>
        <v>21.081058534872859</v>
      </c>
    </row>
    <row r="115" spans="2:29" ht="11.45" customHeight="1" x14ac:dyDescent="0.25">
      <c r="B115" s="22" t="s">
        <v>65</v>
      </c>
      <c r="C115" s="65">
        <f t="shared" ref="C115:AC115" si="22">C34/C79*1000</f>
        <v>13.98786897291137</v>
      </c>
      <c r="D115" s="65">
        <f t="shared" si="22"/>
        <v>13.647484082034183</v>
      </c>
      <c r="E115" s="65">
        <f t="shared" si="22"/>
        <v>13.314080224372772</v>
      </c>
      <c r="F115" s="65">
        <f t="shared" si="22"/>
        <v>13.099439316220769</v>
      </c>
      <c r="G115" s="65">
        <f t="shared" si="22"/>
        <v>12.795410563434348</v>
      </c>
      <c r="H115" s="65">
        <f t="shared" si="22"/>
        <v>12.677736455668748</v>
      </c>
      <c r="I115" s="65">
        <f t="shared" si="22"/>
        <v>12.651294533103631</v>
      </c>
      <c r="J115" s="65">
        <f t="shared" si="22"/>
        <v>12.68583812499925</v>
      </c>
      <c r="K115" s="65">
        <f t="shared" si="22"/>
        <v>12.903539690298564</v>
      </c>
      <c r="L115" s="65">
        <f t="shared" si="22"/>
        <v>12.695718116079409</v>
      </c>
      <c r="M115" s="65">
        <f t="shared" si="22"/>
        <v>12.294717208516003</v>
      </c>
      <c r="N115" s="65">
        <f t="shared" si="22"/>
        <v>12.524996162523946</v>
      </c>
      <c r="O115" s="65">
        <f t="shared" si="22"/>
        <v>12.462858374464791</v>
      </c>
      <c r="P115" s="65">
        <f t="shared" si="22"/>
        <v>12.436861826960239</v>
      </c>
      <c r="Q115" s="65">
        <f t="shared" si="22"/>
        <v>12.620092515715809</v>
      </c>
      <c r="R115" s="65">
        <f t="shared" si="22"/>
        <v>12.714834024896264</v>
      </c>
      <c r="S115" s="65">
        <f t="shared" si="22"/>
        <v>12.223727451657563</v>
      </c>
      <c r="T115" s="65">
        <f t="shared" si="22"/>
        <v>12.272656321992557</v>
      </c>
      <c r="U115" s="65">
        <f t="shared" si="22"/>
        <v>12.287403109129183</v>
      </c>
      <c r="V115" s="65">
        <f t="shared" si="22"/>
        <v>12.394602443420789</v>
      </c>
      <c r="W115" s="65">
        <f t="shared" si="22"/>
        <v>12.763489128043862</v>
      </c>
      <c r="X115" s="65">
        <f t="shared" si="22"/>
        <v>13.066410530110774</v>
      </c>
      <c r="Y115" s="65">
        <f t="shared" si="22"/>
        <v>13.026615492964716</v>
      </c>
      <c r="Z115" s="65">
        <f t="shared" si="22"/>
        <v>13.291791117793318</v>
      </c>
      <c r="AA115" s="65">
        <f t="shared" si="22"/>
        <v>13.188001666043078</v>
      </c>
      <c r="AB115" s="65">
        <f t="shared" si="22"/>
        <v>13.084309291572447</v>
      </c>
      <c r="AC115" s="65">
        <f t="shared" si="22"/>
        <v>13.310744263510559</v>
      </c>
    </row>
    <row r="116" spans="2:29" ht="11.45" customHeight="1" x14ac:dyDescent="0.25">
      <c r="B116" s="22" t="s">
        <v>66</v>
      </c>
      <c r="C116" s="65">
        <f t="shared" ref="C116:AC116" si="23">C35/C80*1000</f>
        <v>9.6840313409881187</v>
      </c>
      <c r="D116" s="65">
        <f t="shared" si="23"/>
        <v>10.153284075601093</v>
      </c>
      <c r="E116" s="65">
        <f t="shared" si="23"/>
        <v>10.324376112048908</v>
      </c>
      <c r="F116" s="65">
        <f t="shared" si="23"/>
        <v>12.365885740694658</v>
      </c>
      <c r="G116" s="65">
        <f t="shared" si="23"/>
        <v>14.411885885510957</v>
      </c>
      <c r="H116" s="65">
        <f t="shared" si="23"/>
        <v>12.309120158396237</v>
      </c>
      <c r="I116" s="65">
        <f t="shared" si="23"/>
        <v>13.55280343943217</v>
      </c>
      <c r="J116" s="65">
        <f t="shared" si="23"/>
        <v>15.192411192344609</v>
      </c>
      <c r="K116" s="65">
        <f t="shared" si="23"/>
        <v>14.42423512406649</v>
      </c>
      <c r="L116" s="65">
        <f t="shared" si="23"/>
        <v>15.341453918861436</v>
      </c>
      <c r="M116" s="65">
        <f t="shared" si="23"/>
        <v>14.886191732629726</v>
      </c>
      <c r="N116" s="65">
        <f t="shared" si="23"/>
        <v>12.693236537671032</v>
      </c>
      <c r="O116" s="65">
        <f t="shared" si="23"/>
        <v>13.447999797746558</v>
      </c>
      <c r="P116" s="65">
        <f t="shared" si="23"/>
        <v>15.443147742392448</v>
      </c>
      <c r="Q116" s="65">
        <f t="shared" si="23"/>
        <v>17.789339628502205</v>
      </c>
      <c r="R116" s="65">
        <f t="shared" si="23"/>
        <v>17.167618409740978</v>
      </c>
      <c r="S116" s="65">
        <f t="shared" si="23"/>
        <v>17.80673475856122</v>
      </c>
      <c r="T116" s="65">
        <f t="shared" si="23"/>
        <v>17.020592375852267</v>
      </c>
      <c r="U116" s="65">
        <f t="shared" si="23"/>
        <v>19.899326799124225</v>
      </c>
      <c r="V116" s="65">
        <f t="shared" si="23"/>
        <v>20.51554880657028</v>
      </c>
      <c r="W116" s="65">
        <f t="shared" si="23"/>
        <v>21.341216781955662</v>
      </c>
      <c r="X116" s="65">
        <f t="shared" si="23"/>
        <v>21.714754876905182</v>
      </c>
      <c r="Y116" s="65">
        <f t="shared" si="23"/>
        <v>22.443659076490786</v>
      </c>
      <c r="Z116" s="65">
        <f t="shared" si="23"/>
        <v>26.311631352319235</v>
      </c>
      <c r="AA116" s="65">
        <f t="shared" si="23"/>
        <v>26.518112270882586</v>
      </c>
      <c r="AB116" s="65">
        <f t="shared" si="23"/>
        <v>24.012006612407887</v>
      </c>
      <c r="AC116" s="65">
        <f t="shared" si="23"/>
        <v>24.133447823141317</v>
      </c>
    </row>
    <row r="117" spans="2:29" ht="11.45" customHeight="1" x14ac:dyDescent="0.25">
      <c r="B117" s="22" t="s">
        <v>67</v>
      </c>
      <c r="C117" s="65">
        <f t="shared" ref="C117:AC117" si="24">C36/C81*1000</f>
        <v>20.280826748160067</v>
      </c>
      <c r="D117" s="65">
        <f t="shared" si="24"/>
        <v>20.650112088291085</v>
      </c>
      <c r="E117" s="65">
        <f t="shared" si="24"/>
        <v>20.49391908662199</v>
      </c>
      <c r="F117" s="65">
        <f t="shared" si="24"/>
        <v>16.226778908681503</v>
      </c>
      <c r="G117" s="65">
        <f t="shared" si="24"/>
        <v>16.159030746027671</v>
      </c>
      <c r="H117" s="65">
        <f t="shared" si="24"/>
        <v>15.67090050958933</v>
      </c>
      <c r="I117" s="65">
        <f t="shared" si="24"/>
        <v>16.781615178408764</v>
      </c>
      <c r="J117" s="65">
        <f t="shared" si="24"/>
        <v>17.083558968305635</v>
      </c>
      <c r="K117" s="65">
        <f t="shared" si="24"/>
        <v>16.886036030998735</v>
      </c>
      <c r="L117" s="65">
        <f t="shared" si="24"/>
        <v>17.516196199071032</v>
      </c>
      <c r="M117" s="65">
        <f t="shared" si="24"/>
        <v>15.765080819863355</v>
      </c>
      <c r="N117" s="65">
        <f t="shared" si="24"/>
        <v>16.7651887480265</v>
      </c>
      <c r="O117" s="65">
        <f t="shared" si="24"/>
        <v>17.050080469563571</v>
      </c>
      <c r="P117" s="65">
        <f t="shared" si="24"/>
        <v>16.929803513823348</v>
      </c>
      <c r="Q117" s="65">
        <f t="shared" si="24"/>
        <v>16.743918967854075</v>
      </c>
      <c r="R117" s="65">
        <f t="shared" si="24"/>
        <v>17.735811250814006</v>
      </c>
      <c r="S117" s="65">
        <f t="shared" si="24"/>
        <v>18.246819941534326</v>
      </c>
      <c r="T117" s="65">
        <f t="shared" si="24"/>
        <v>18.680725316368704</v>
      </c>
      <c r="U117" s="65">
        <f t="shared" si="24"/>
        <v>19.941115697468557</v>
      </c>
      <c r="V117" s="65">
        <f t="shared" si="24"/>
        <v>20.817677878426586</v>
      </c>
      <c r="W117" s="65">
        <f t="shared" si="24"/>
        <v>20.483597647516746</v>
      </c>
      <c r="X117" s="65">
        <f t="shared" si="24"/>
        <v>20.099611248027884</v>
      </c>
      <c r="Y117" s="65">
        <f t="shared" si="24"/>
        <v>20.679978832588109</v>
      </c>
      <c r="Z117" s="65">
        <f t="shared" si="24"/>
        <v>21.138785524802856</v>
      </c>
      <c r="AA117" s="65">
        <f t="shared" si="24"/>
        <v>21.422351233671986</v>
      </c>
      <c r="AB117" s="65">
        <f t="shared" si="24"/>
        <v>20.581570675276222</v>
      </c>
      <c r="AC117" s="65">
        <f t="shared" si="24"/>
        <v>21.813493316493002</v>
      </c>
    </row>
    <row r="118" spans="2:29" ht="11.45" customHeight="1" x14ac:dyDescent="0.25">
      <c r="B118" s="22" t="s">
        <v>68</v>
      </c>
      <c r="C118" s="65">
        <f t="shared" ref="C118:AC118" si="25">C37/C82*1000</f>
        <v>13.165370503805667</v>
      </c>
      <c r="D118" s="65">
        <f t="shared" si="25"/>
        <v>11.936997395055521</v>
      </c>
      <c r="E118" s="65">
        <f t="shared" si="25"/>
        <v>10.548677942494757</v>
      </c>
      <c r="F118" s="65">
        <f t="shared" si="25"/>
        <v>12.538624801023753</v>
      </c>
      <c r="G118" s="65">
        <f t="shared" si="25"/>
        <v>12.369700902979753</v>
      </c>
      <c r="H118" s="65">
        <f t="shared" si="25"/>
        <v>10.943286405471278</v>
      </c>
      <c r="I118" s="65">
        <f t="shared" si="25"/>
        <v>11.0456435693171</v>
      </c>
      <c r="J118" s="65">
        <f t="shared" si="25"/>
        <v>14.005385064555895</v>
      </c>
      <c r="K118" s="65">
        <f t="shared" si="25"/>
        <v>14.963891153106925</v>
      </c>
      <c r="L118" s="65">
        <f t="shared" si="25"/>
        <v>16.234515815256245</v>
      </c>
      <c r="M118" s="65">
        <f t="shared" si="25"/>
        <v>15.489152884027559</v>
      </c>
      <c r="N118" s="65">
        <f t="shared" si="25"/>
        <v>16.620147308290562</v>
      </c>
      <c r="O118" s="65">
        <f t="shared" si="25"/>
        <v>15.688650969202779</v>
      </c>
      <c r="P118" s="65">
        <f t="shared" si="25"/>
        <v>15.792820733580536</v>
      </c>
      <c r="Q118" s="65">
        <f t="shared" si="25"/>
        <v>16.909690742419663</v>
      </c>
      <c r="R118" s="65">
        <f t="shared" si="25"/>
        <v>17.935284975672189</v>
      </c>
      <c r="S118" s="65">
        <f t="shared" si="25"/>
        <v>18.813400834954756</v>
      </c>
      <c r="T118" s="65">
        <f t="shared" si="25"/>
        <v>19.093085909322419</v>
      </c>
      <c r="U118" s="65">
        <f t="shared" si="25"/>
        <v>20.30641744402439</v>
      </c>
      <c r="V118" s="65">
        <f t="shared" si="25"/>
        <v>20.072553832071755</v>
      </c>
      <c r="W118" s="65">
        <f t="shared" si="25"/>
        <v>16.662985218610395</v>
      </c>
      <c r="X118" s="65">
        <f t="shared" si="25"/>
        <v>18.338368728961001</v>
      </c>
      <c r="Y118" s="65">
        <f t="shared" si="25"/>
        <v>23.145306197514234</v>
      </c>
      <c r="Z118" s="65">
        <f t="shared" si="25"/>
        <v>22.481490378326438</v>
      </c>
      <c r="AA118" s="65">
        <f t="shared" si="25"/>
        <v>25.436098460828962</v>
      </c>
      <c r="AB118" s="65">
        <f t="shared" si="25"/>
        <v>25.648206951062942</v>
      </c>
      <c r="AC118" s="65">
        <f t="shared" si="25"/>
        <v>26.086946445828229</v>
      </c>
    </row>
    <row r="119" spans="2:29" ht="11.45" customHeight="1" x14ac:dyDescent="0.25">
      <c r="B119" s="22" t="s">
        <v>69</v>
      </c>
      <c r="C119" s="65">
        <f t="shared" ref="C119:AC119" si="26">C38/C83*1000</f>
        <v>43.449350649350649</v>
      </c>
      <c r="D119" s="65">
        <f t="shared" si="26"/>
        <v>44.446081955427751</v>
      </c>
      <c r="E119" s="65">
        <f t="shared" si="26"/>
        <v>45.721093202522773</v>
      </c>
      <c r="F119" s="65">
        <f t="shared" si="26"/>
        <v>44.486395700369506</v>
      </c>
      <c r="G119" s="65">
        <f t="shared" si="26"/>
        <v>42.437479909996789</v>
      </c>
      <c r="H119" s="65">
        <f t="shared" si="26"/>
        <v>42.623995052566485</v>
      </c>
      <c r="I119" s="65">
        <f t="shared" si="26"/>
        <v>41.744825547013598</v>
      </c>
      <c r="J119" s="65">
        <f t="shared" si="26"/>
        <v>41.346164652992414</v>
      </c>
      <c r="K119" s="65">
        <f t="shared" si="26"/>
        <v>41.320705077611152</v>
      </c>
      <c r="L119" s="65">
        <f t="shared" si="26"/>
        <v>40.16973264655384</v>
      </c>
      <c r="M119" s="65">
        <f t="shared" si="26"/>
        <v>37.814695695200399</v>
      </c>
      <c r="N119" s="65">
        <f t="shared" si="26"/>
        <v>38.119970559371936</v>
      </c>
      <c r="O119" s="65">
        <f t="shared" si="26"/>
        <v>38.290140845070425</v>
      </c>
      <c r="P119" s="65">
        <f t="shared" si="26"/>
        <v>38.32036346691519</v>
      </c>
      <c r="Q119" s="65">
        <f t="shared" si="26"/>
        <v>37.828384381575873</v>
      </c>
      <c r="R119" s="65">
        <f t="shared" si="26"/>
        <v>36.299703264094958</v>
      </c>
      <c r="S119" s="65">
        <f t="shared" si="26"/>
        <v>36.144796380090497</v>
      </c>
      <c r="T119" s="65">
        <f t="shared" si="26"/>
        <v>35.607501090274752</v>
      </c>
      <c r="U119" s="65">
        <f t="shared" si="26"/>
        <v>36.92067510548523</v>
      </c>
      <c r="V119" s="65">
        <f t="shared" si="26"/>
        <v>37.219585763120854</v>
      </c>
      <c r="W119" s="65">
        <f t="shared" si="26"/>
        <v>37.466718567536006</v>
      </c>
      <c r="X119" s="65">
        <f t="shared" si="26"/>
        <v>37.370116794200563</v>
      </c>
      <c r="Y119" s="65">
        <f t="shared" si="26"/>
        <v>37.534203858896902</v>
      </c>
      <c r="Z119" s="65">
        <f t="shared" si="26"/>
        <v>37.385557824392052</v>
      </c>
      <c r="AA119" s="65">
        <f t="shared" si="26"/>
        <v>37.469297436843071</v>
      </c>
      <c r="AB119" s="65">
        <f t="shared" si="26"/>
        <v>38.239002094839073</v>
      </c>
      <c r="AC119" s="65">
        <f t="shared" si="26"/>
        <v>39.195493066255779</v>
      </c>
    </row>
    <row r="120" spans="2:29" ht="11.45" customHeight="1" x14ac:dyDescent="0.25">
      <c r="B120" s="22" t="s">
        <v>70</v>
      </c>
      <c r="C120" s="65">
        <f t="shared" ref="C120:AC120" si="27">C39/C84*1000</f>
        <v>42.381100233781417</v>
      </c>
      <c r="D120" s="65">
        <f t="shared" si="27"/>
        <v>43.267148324209295</v>
      </c>
      <c r="E120" s="65">
        <f t="shared" si="27"/>
        <v>43.510673671610022</v>
      </c>
      <c r="F120" s="65">
        <f t="shared" si="27"/>
        <v>44.586576716830997</v>
      </c>
      <c r="G120" s="65">
        <f t="shared" si="27"/>
        <v>45.885031203304912</v>
      </c>
      <c r="H120" s="65">
        <f t="shared" si="27"/>
        <v>47.640173160173163</v>
      </c>
      <c r="I120" s="65">
        <f t="shared" si="27"/>
        <v>48.658158396946568</v>
      </c>
      <c r="J120" s="65">
        <f t="shared" si="27"/>
        <v>52.452503759276922</v>
      </c>
      <c r="K120" s="65">
        <f t="shared" si="27"/>
        <v>51.691747211895908</v>
      </c>
      <c r="L120" s="65">
        <f t="shared" si="27"/>
        <v>49.10578559273965</v>
      </c>
      <c r="M120" s="65">
        <f t="shared" si="27"/>
        <v>48.261805739905022</v>
      </c>
      <c r="N120" s="65">
        <f t="shared" si="27"/>
        <v>49.099602034048203</v>
      </c>
      <c r="O120" s="65">
        <f t="shared" si="27"/>
        <v>49.64769324535601</v>
      </c>
      <c r="P120" s="65">
        <f t="shared" si="27"/>
        <v>50.46321961620469</v>
      </c>
      <c r="Q120" s="65">
        <f t="shared" si="27"/>
        <v>51.514596630741863</v>
      </c>
      <c r="R120" s="65">
        <f t="shared" si="27"/>
        <v>52.622691496476158</v>
      </c>
      <c r="S120" s="65">
        <f t="shared" si="27"/>
        <v>53.06018289668809</v>
      </c>
      <c r="T120" s="65">
        <f t="shared" si="27"/>
        <v>52.242690670574277</v>
      </c>
      <c r="U120" s="65">
        <f t="shared" si="27"/>
        <v>53.061108715877374</v>
      </c>
      <c r="V120" s="65">
        <f t="shared" si="27"/>
        <v>52.780341993054641</v>
      </c>
      <c r="W120" s="65">
        <f t="shared" si="27"/>
        <v>53.39931237188317</v>
      </c>
      <c r="X120" s="65">
        <f t="shared" si="27"/>
        <v>55.46270298765743</v>
      </c>
      <c r="Y120" s="65">
        <f t="shared" si="27"/>
        <v>54.913859800150377</v>
      </c>
      <c r="Z120" s="65">
        <f t="shared" si="27"/>
        <v>55.817890343005793</v>
      </c>
      <c r="AA120" s="65">
        <f t="shared" si="27"/>
        <v>57.993188497894984</v>
      </c>
      <c r="AB120" s="65">
        <f t="shared" si="27"/>
        <v>59.175472941928525</v>
      </c>
      <c r="AC120" s="65">
        <f t="shared" si="27"/>
        <v>60.530435216112465</v>
      </c>
    </row>
    <row r="121" spans="2:29" ht="11.45" customHeight="1" x14ac:dyDescent="0.25">
      <c r="B121" s="22" t="s">
        <v>71</v>
      </c>
      <c r="C121" s="65">
        <f t="shared" ref="C121:AC121" si="28">C40/C85*1000</f>
        <v>43.254048925933454</v>
      </c>
      <c r="D121" s="65">
        <f t="shared" si="28"/>
        <v>44.662782048103153</v>
      </c>
      <c r="E121" s="65">
        <f t="shared" si="28"/>
        <v>47.577066791219053</v>
      </c>
      <c r="F121" s="65">
        <f t="shared" si="28"/>
        <v>47.455039022734987</v>
      </c>
      <c r="G121" s="65">
        <f t="shared" si="28"/>
        <v>46.757754393697319</v>
      </c>
      <c r="H121" s="65">
        <f t="shared" si="28"/>
        <v>48.882456986653807</v>
      </c>
      <c r="I121" s="65">
        <f t="shared" si="28"/>
        <v>52.640349963545461</v>
      </c>
      <c r="J121" s="65">
        <f t="shared" si="28"/>
        <v>55.332427399466511</v>
      </c>
      <c r="K121" s="65">
        <f t="shared" si="28"/>
        <v>61.994609164420481</v>
      </c>
      <c r="L121" s="65">
        <f t="shared" si="28"/>
        <v>58.152222520347017</v>
      </c>
      <c r="M121" s="65">
        <f t="shared" si="28"/>
        <v>60.749581465680194</v>
      </c>
      <c r="N121" s="65">
        <f t="shared" si="28"/>
        <v>61.67049305783317</v>
      </c>
      <c r="O121" s="65">
        <f t="shared" si="28"/>
        <v>59.77518862598162</v>
      </c>
      <c r="P121" s="65">
        <f t="shared" si="28"/>
        <v>57.213806804072512</v>
      </c>
      <c r="Q121" s="65">
        <f t="shared" si="28"/>
        <v>59.077246051815457</v>
      </c>
      <c r="R121" s="65">
        <f t="shared" si="28"/>
        <v>58.556407548555946</v>
      </c>
      <c r="S121" s="65">
        <f t="shared" si="28"/>
        <v>61.268672872916213</v>
      </c>
      <c r="T121" s="65">
        <f t="shared" si="28"/>
        <v>58.731246668189783</v>
      </c>
      <c r="U121" s="65">
        <f t="shared" si="28"/>
        <v>56.220734625923491</v>
      </c>
      <c r="V121" s="65">
        <f t="shared" si="28"/>
        <v>52.891448587113942</v>
      </c>
      <c r="W121" s="65">
        <f t="shared" si="28"/>
        <v>60.112301133409588</v>
      </c>
      <c r="X121" s="65">
        <f t="shared" si="28"/>
        <v>54.689453939141309</v>
      </c>
      <c r="Y121" s="65">
        <f t="shared" si="28"/>
        <v>59.380309036485727</v>
      </c>
      <c r="Z121" s="65">
        <f t="shared" si="28"/>
        <v>65.724965854359851</v>
      </c>
      <c r="AA121" s="65">
        <f t="shared" si="28"/>
        <v>68.252488597396535</v>
      </c>
      <c r="AB121" s="65">
        <f t="shared" si="28"/>
        <v>60.921229157350027</v>
      </c>
      <c r="AC121" s="65">
        <f t="shared" si="28"/>
        <v>60.36320954647713</v>
      </c>
    </row>
    <row r="122" spans="2:29" ht="11.45" customHeight="1" x14ac:dyDescent="0.25">
      <c r="B122" s="22" t="s">
        <v>73</v>
      </c>
      <c r="C122" s="65">
        <f t="shared" ref="C122:AC122" si="29">C41/C86*1000</f>
        <v>52.598706896551725</v>
      </c>
      <c r="D122" s="65">
        <f t="shared" si="29"/>
        <v>54.310460251046031</v>
      </c>
      <c r="E122" s="65">
        <f t="shared" si="29"/>
        <v>56.607594936708864</v>
      </c>
      <c r="F122" s="65">
        <f t="shared" si="29"/>
        <v>55.759832635983265</v>
      </c>
      <c r="G122" s="65">
        <f t="shared" si="29"/>
        <v>56.600427350427346</v>
      </c>
      <c r="H122" s="65">
        <f t="shared" si="29"/>
        <v>57.764876033057853</v>
      </c>
      <c r="I122" s="65">
        <f t="shared" si="29"/>
        <v>58.746360153256703</v>
      </c>
      <c r="J122" s="65">
        <f t="shared" si="29"/>
        <v>57.466225165562911</v>
      </c>
      <c r="K122" s="65">
        <f t="shared" si="29"/>
        <v>56.929940119760481</v>
      </c>
      <c r="L122" s="65">
        <f t="shared" si="29"/>
        <v>55.849019607843132</v>
      </c>
      <c r="M122" s="65">
        <f t="shared" si="29"/>
        <v>56.807079646017691</v>
      </c>
      <c r="N122" s="65">
        <f t="shared" si="29"/>
        <v>55.980466472303206</v>
      </c>
      <c r="O122" s="65">
        <f t="shared" si="29"/>
        <v>55.339106145251399</v>
      </c>
      <c r="P122" s="65">
        <f t="shared" si="29"/>
        <v>57.970460704607042</v>
      </c>
      <c r="Q122" s="65">
        <f t="shared" si="29"/>
        <v>59.697304582210243</v>
      </c>
      <c r="R122" s="65">
        <f t="shared" si="29"/>
        <v>59.887733333333337</v>
      </c>
      <c r="S122" s="65">
        <f t="shared" si="29"/>
        <v>57.789812332439674</v>
      </c>
      <c r="T122" s="65">
        <f t="shared" si="29"/>
        <v>56.994565217391305</v>
      </c>
      <c r="U122" s="65">
        <f t="shared" si="29"/>
        <v>58.446256684491985</v>
      </c>
      <c r="V122" s="65">
        <f t="shared" si="29"/>
        <v>60.22372448979592</v>
      </c>
      <c r="W122" s="65">
        <f t="shared" si="29"/>
        <v>61.720792079207925</v>
      </c>
      <c r="X122" s="65">
        <f t="shared" si="29"/>
        <v>63.396073298429322</v>
      </c>
      <c r="Y122" s="65">
        <f t="shared" si="29"/>
        <v>62.661125319693092</v>
      </c>
      <c r="Z122" s="65">
        <f t="shared" si="29"/>
        <v>63.238352941176466</v>
      </c>
      <c r="AA122" s="65">
        <f t="shared" si="29"/>
        <v>63.660283687943256</v>
      </c>
      <c r="AB122" s="65">
        <f t="shared" si="29"/>
        <v>64.099521531100478</v>
      </c>
      <c r="AC122" s="65">
        <f t="shared" si="29"/>
        <v>63.791190476190472</v>
      </c>
    </row>
    <row r="123" spans="2:29" ht="11.45" customHeight="1" x14ac:dyDescent="0.25">
      <c r="B123" s="22" t="s">
        <v>74</v>
      </c>
      <c r="C123" s="65">
        <f t="shared" ref="C123:AC123" si="30">C42/C87*1000</f>
        <v>71.555976030853572</v>
      </c>
      <c r="D123" s="65">
        <f t="shared" si="30"/>
        <v>65.450421478618708</v>
      </c>
      <c r="E123" s="65">
        <f t="shared" si="30"/>
        <v>67.206685828039411</v>
      </c>
      <c r="F123" s="65">
        <f t="shared" si="30"/>
        <v>64.166065061833919</v>
      </c>
      <c r="G123" s="65">
        <f t="shared" si="30"/>
        <v>59.019614559854212</v>
      </c>
      <c r="H123" s="65">
        <f t="shared" si="30"/>
        <v>59.386547820623406</v>
      </c>
      <c r="I123" s="65">
        <f t="shared" si="30"/>
        <v>60.079032789198848</v>
      </c>
      <c r="J123" s="65">
        <f t="shared" si="30"/>
        <v>60.198979932121318</v>
      </c>
      <c r="K123" s="65">
        <f t="shared" si="30"/>
        <v>60.348844054597294</v>
      </c>
      <c r="L123" s="65">
        <f t="shared" si="30"/>
        <v>60.692598780472373</v>
      </c>
      <c r="M123" s="65">
        <f t="shared" si="30"/>
        <v>60.695884141959446</v>
      </c>
      <c r="N123" s="65">
        <f t="shared" si="30"/>
        <v>60.426713510711593</v>
      </c>
      <c r="O123" s="65">
        <f t="shared" si="30"/>
        <v>60.649728444508149</v>
      </c>
      <c r="P123" s="65">
        <f t="shared" si="30"/>
        <v>59.93906879067616</v>
      </c>
      <c r="Q123" s="65">
        <f t="shared" si="30"/>
        <v>60.330534697477148</v>
      </c>
      <c r="R123" s="65">
        <f t="shared" si="30"/>
        <v>61.925000932723883</v>
      </c>
      <c r="S123" s="65">
        <f t="shared" si="30"/>
        <v>62.238568473865044</v>
      </c>
      <c r="T123" s="65">
        <f t="shared" si="30"/>
        <v>59.545875678290599</v>
      </c>
      <c r="U123" s="65">
        <f t="shared" si="30"/>
        <v>62.292291027435382</v>
      </c>
      <c r="V123" s="65">
        <f t="shared" si="30"/>
        <v>63.642156983755598</v>
      </c>
      <c r="W123" s="65">
        <f t="shared" si="30"/>
        <v>62.457133515832943</v>
      </c>
      <c r="X123" s="65">
        <f t="shared" si="30"/>
        <v>63.503892956464817</v>
      </c>
      <c r="Y123" s="65">
        <f t="shared" si="30"/>
        <v>66.637290145382522</v>
      </c>
      <c r="Z123" s="65">
        <f t="shared" si="30"/>
        <v>68.032877821998383</v>
      </c>
      <c r="AA123" s="65">
        <f t="shared" si="30"/>
        <v>69.040114501130148</v>
      </c>
      <c r="AB123" s="65">
        <f t="shared" si="30"/>
        <v>71.152954979753986</v>
      </c>
      <c r="AC123" s="65">
        <f t="shared" si="30"/>
        <v>70.337792647890666</v>
      </c>
    </row>
    <row r="124" spans="2:29" ht="11.45" customHeight="1" x14ac:dyDescent="0.25">
      <c r="B124" s="22" t="s">
        <v>75</v>
      </c>
      <c r="C124" s="65">
        <f t="shared" ref="C124:AC124" si="31">C43/C88*1000</f>
        <v>0</v>
      </c>
      <c r="D124" s="65">
        <f t="shared" si="31"/>
        <v>0</v>
      </c>
      <c r="E124" s="65">
        <f t="shared" si="31"/>
        <v>0</v>
      </c>
      <c r="F124" s="65">
        <f t="shared" si="31"/>
        <v>0</v>
      </c>
      <c r="G124" s="65">
        <f t="shared" si="31"/>
        <v>0</v>
      </c>
      <c r="H124" s="65">
        <f t="shared" si="31"/>
        <v>0</v>
      </c>
      <c r="I124" s="65">
        <f t="shared" si="31"/>
        <v>0</v>
      </c>
      <c r="J124" s="65">
        <f t="shared" si="31"/>
        <v>0</v>
      </c>
      <c r="K124" s="65">
        <f t="shared" si="31"/>
        <v>0</v>
      </c>
      <c r="L124" s="65">
        <f t="shared" si="31"/>
        <v>0</v>
      </c>
      <c r="M124" s="65">
        <f t="shared" si="31"/>
        <v>0</v>
      </c>
      <c r="N124" s="65">
        <f t="shared" si="31"/>
        <v>0</v>
      </c>
      <c r="O124" s="65">
        <f t="shared" si="31"/>
        <v>0</v>
      </c>
      <c r="P124" s="65">
        <f t="shared" si="31"/>
        <v>0</v>
      </c>
      <c r="Q124" s="65">
        <f t="shared" si="31"/>
        <v>0</v>
      </c>
      <c r="R124" s="65">
        <f t="shared" si="31"/>
        <v>0</v>
      </c>
      <c r="S124" s="65">
        <f t="shared" si="31"/>
        <v>0</v>
      </c>
      <c r="T124" s="65">
        <f t="shared" si="31"/>
        <v>0</v>
      </c>
      <c r="U124" s="65">
        <f t="shared" si="31"/>
        <v>0</v>
      </c>
      <c r="V124" s="65">
        <f t="shared" si="31"/>
        <v>0</v>
      </c>
      <c r="W124" s="65">
        <f t="shared" si="31"/>
        <v>0</v>
      </c>
      <c r="X124" s="65">
        <f t="shared" si="31"/>
        <v>0</v>
      </c>
      <c r="Y124" s="65">
        <f t="shared" si="31"/>
        <v>0</v>
      </c>
      <c r="Z124" s="65">
        <f t="shared" si="31"/>
        <v>0</v>
      </c>
      <c r="AA124" s="65">
        <f t="shared" si="31"/>
        <v>0</v>
      </c>
      <c r="AB124" s="65" t="e">
        <f t="shared" si="31"/>
        <v>#VALUE!</v>
      </c>
      <c r="AC124" s="65" t="e">
        <f t="shared" si="31"/>
        <v>#VALUE!</v>
      </c>
    </row>
    <row r="127" spans="2:29" ht="18" customHeight="1" x14ac:dyDescent="0.25">
      <c r="B127" s="30"/>
      <c r="C127" s="34" t="s">
        <v>206</v>
      </c>
      <c r="D127" s="35" t="s">
        <v>204</v>
      </c>
      <c r="E127" s="35" t="s">
        <v>203</v>
      </c>
      <c r="F127" s="36" t="s">
        <v>205</v>
      </c>
    </row>
    <row r="128" spans="2:29" ht="18" customHeight="1" x14ac:dyDescent="0.25">
      <c r="B128" s="47" t="s">
        <v>140</v>
      </c>
      <c r="C128" s="48">
        <f>(L93/C93)^(1/9)*100-100</f>
        <v>-0.96421277258477289</v>
      </c>
      <c r="D128" s="49">
        <f>(W93/L93)^(1/11)*100-100</f>
        <v>6.8590209032720395E-2</v>
      </c>
      <c r="E128" s="49">
        <f>(AC93/W93)^(1/6)*100-100</f>
        <v>0.97357683981765319</v>
      </c>
      <c r="F128" s="50">
        <f>(AC93/C93)^(1/26)*100-100</f>
        <v>-8.2757285521367407E-2</v>
      </c>
    </row>
    <row r="129" spans="2:6" ht="18" customHeight="1" x14ac:dyDescent="0.25">
      <c r="B129" s="51" t="s">
        <v>141</v>
      </c>
      <c r="C129" s="52">
        <f>(L94/C94)^(1/9)*100-100</f>
        <v>-1.1643384989108938</v>
      </c>
      <c r="D129" s="53">
        <f>(W94/L94)^(1/11)*100-100</f>
        <v>-1.9811071701951732E-3</v>
      </c>
      <c r="E129" s="53">
        <f>(AC94/W94)^(1/6)*100-100</f>
        <v>0.89316513091037564</v>
      </c>
      <c r="F129" s="54">
        <f>(AC94/C94)^(1/26)*100-100</f>
        <v>-0.20084121148614997</v>
      </c>
    </row>
    <row r="130" spans="2:6" ht="18" customHeight="1" x14ac:dyDescent="0.25">
      <c r="B130" s="31" t="s">
        <v>44</v>
      </c>
      <c r="C130" s="39">
        <f>(L95/C95)^(1/9)*100-100</f>
        <v>-0.18147930178315619</v>
      </c>
      <c r="D130" s="37">
        <f>(W95/L95)^(1/11)*100-100</f>
        <v>-0.84467370398625974</v>
      </c>
      <c r="E130" s="37">
        <f>(AB95/W95)^(1/5)*100-100</f>
        <v>2.1554314306427358</v>
      </c>
      <c r="F130" s="40">
        <f>(AB95/C95)^(1/25)*100-100</f>
        <v>-1.2120035768376169E-2</v>
      </c>
    </row>
    <row r="131" spans="2:6" ht="18" customHeight="1" x14ac:dyDescent="0.25">
      <c r="B131" s="31" t="s">
        <v>46</v>
      </c>
      <c r="C131" s="39">
        <f>(L97/C97)^(1/9)*100-100</f>
        <v>1.2591489125435658</v>
      </c>
      <c r="D131" s="37">
        <f>(W97/L97)^(1/11)*100-100</f>
        <v>1.8308805684997793</v>
      </c>
      <c r="E131" s="37">
        <f>(AC97/W97)^(1/6)*100-100</f>
        <v>1.1100157822240106</v>
      </c>
      <c r="F131" s="40">
        <f>(AC97/C97)^(1/26)*100-100</f>
        <v>1.4661256091188477</v>
      </c>
    </row>
    <row r="132" spans="2:6" ht="18" customHeight="1" x14ac:dyDescent="0.25">
      <c r="B132" s="31" t="s">
        <v>47</v>
      </c>
      <c r="C132" s="39">
        <f>(L98/C98)^(1/9)*100-100</f>
        <v>-1.4062408368128274</v>
      </c>
      <c r="D132" s="37">
        <f>(W98/L98)^(1/11)*100-100</f>
        <v>0.3152818805772597</v>
      </c>
      <c r="E132" s="37">
        <f>(AC98/W98)^(1/6)*100-100</f>
        <v>0.81530362609241536</v>
      </c>
      <c r="F132" s="40">
        <f>(AC98/C98)^(1/26)*100-100</f>
        <v>-0.16952406437954437</v>
      </c>
    </row>
    <row r="133" spans="2:6" ht="18" customHeight="1" x14ac:dyDescent="0.25">
      <c r="B133" s="31" t="s">
        <v>48</v>
      </c>
      <c r="C133" s="39">
        <f>(L99/C99)^(1/9)*100-100</f>
        <v>-1.5848063791330134</v>
      </c>
      <c r="D133" s="37">
        <f>(W99/L99)^(1/11)*100-100</f>
        <v>-0.16142980840987775</v>
      </c>
      <c r="E133" s="37">
        <f>(AC99/W99)^(1/6)*100-100</f>
        <v>1.583316969324656</v>
      </c>
      <c r="F133" s="40">
        <f>(AC99/C99)^(1/26)*100-100</f>
        <v>-0.25847965551180607</v>
      </c>
    </row>
    <row r="134" spans="2:6" ht="18" customHeight="1" x14ac:dyDescent="0.25">
      <c r="B134" s="31" t="s">
        <v>51</v>
      </c>
      <c r="C134" s="39">
        <f>(L102/C102)^(1/9)*100-100</f>
        <v>-0.90828185840415188</v>
      </c>
      <c r="D134" s="37">
        <f>(W102/L102)^(1/11)*100-100</f>
        <v>-5.4149894127858289</v>
      </c>
      <c r="E134" s="37">
        <f>(AC102/W102)^(1/6)*100-100</f>
        <v>2.275486573772497</v>
      </c>
      <c r="F134" s="40">
        <f>(AC102/C102)^(1/26)*100-100</f>
        <v>-2.1289447970865609</v>
      </c>
    </row>
    <row r="135" spans="2:6" ht="18" customHeight="1" x14ac:dyDescent="0.25">
      <c r="B135" s="31" t="s">
        <v>52</v>
      </c>
      <c r="C135" s="39">
        <f>(L103/C103)^(1/9)*100-100</f>
        <v>-2.9837858552609191</v>
      </c>
      <c r="D135" s="37">
        <f>(W103/L103)^(1/11)*100-100</f>
        <v>1.5655558287819105</v>
      </c>
      <c r="E135" s="37">
        <f>(AC103/W103)^(1/6)*100-100</f>
        <v>1.8056311362806525</v>
      </c>
      <c r="F135" s="40">
        <f>(AC103/C103)^(1/26)*100-100</f>
        <v>2.1617037885590662E-2</v>
      </c>
    </row>
    <row r="136" spans="2:6" ht="18" customHeight="1" x14ac:dyDescent="0.25">
      <c r="B136" s="32" t="s">
        <v>53</v>
      </c>
      <c r="C136" s="41">
        <f>(L104/C104)^(1/9)*100-100</f>
        <v>-8.6595715068426671E-2</v>
      </c>
      <c r="D136" s="38">
        <f>(W104/L104)^(1/11)*100-100</f>
        <v>-0.28295206348191471</v>
      </c>
      <c r="E136" s="38">
        <f>(AC104/W104)^(1/6)*100-100</f>
        <v>0.27409674937246109</v>
      </c>
      <c r="F136" s="42">
        <f>(AC104/C104)^(1/26)*100-100</f>
        <v>-8.6664454153122961E-2</v>
      </c>
    </row>
    <row r="137" spans="2:6" ht="18" customHeight="1" x14ac:dyDescent="0.25">
      <c r="B137" s="31" t="s">
        <v>54</v>
      </c>
      <c r="C137" s="39">
        <f>(L105/C105)^(1/9)*100-100</f>
        <v>0.78014538130470612</v>
      </c>
      <c r="D137" s="37">
        <f>(W105/L105)^(1/11)*100-100</f>
        <v>-1.3706047071178347</v>
      </c>
      <c r="E137" s="37">
        <f>(AC105/W105)^(1/6)*100-100</f>
        <v>0.97900329415637088</v>
      </c>
      <c r="F137" s="40">
        <f>(AC105/C105)^(1/26)*100-100</f>
        <v>-9.0013764735132895E-2</v>
      </c>
    </row>
    <row r="138" spans="2:6" ht="18" customHeight="1" x14ac:dyDescent="0.25">
      <c r="B138" s="31" t="s">
        <v>55</v>
      </c>
      <c r="C138" s="39">
        <f>(L106/C106)^(1/9)*100-100</f>
        <v>-1.6673261375592148</v>
      </c>
      <c r="D138" s="37">
        <f>(W106/L106)^(1/11)*100-100</f>
        <v>-1.1407789401447417</v>
      </c>
      <c r="E138" s="37">
        <f>(AC106/W106)^(1/6)*100-100</f>
        <v>0.95953641685433411</v>
      </c>
      <c r="F138" s="40">
        <f>(AC106/C106)^(1/26)*100-100</f>
        <v>-0.84347503489459541</v>
      </c>
    </row>
    <row r="139" spans="2:6" ht="18" customHeight="1" x14ac:dyDescent="0.25">
      <c r="B139" s="31" t="s">
        <v>59</v>
      </c>
      <c r="C139" s="39">
        <f>(L110/C110)^(1/9)*100-100</f>
        <v>-0.56785633112804135</v>
      </c>
      <c r="D139" s="37">
        <f t="shared" ref="D139:D149" si="32">(W110/L110)^(1/11)*100-100</f>
        <v>1.5689129198347018</v>
      </c>
      <c r="E139" s="37">
        <f>(AC110/W110)^(1/6)*100-100</f>
        <v>-4.2117739291381895</v>
      </c>
      <c r="F139" s="40">
        <f>(AC110/C110)^(1/26)*100-100</f>
        <v>-0.53010759257878703</v>
      </c>
    </row>
    <row r="140" spans="2:6" ht="18" customHeight="1" x14ac:dyDescent="0.25">
      <c r="B140" s="31" t="s">
        <v>60</v>
      </c>
      <c r="C140" s="39">
        <f t="shared" ref="C140:C149" si="33">(L111/C111)^(1/9)*100-100</f>
        <v>-0.65639108097175836</v>
      </c>
      <c r="D140" s="37">
        <f t="shared" si="32"/>
        <v>-0.14892547469258943</v>
      </c>
      <c r="E140" s="37">
        <f t="shared" ref="E140:E149" si="34">(AC111/W111)^(1/6)*100-100</f>
        <v>2.8632376152574892</v>
      </c>
      <c r="F140" s="40">
        <f t="shared" ref="F140:F149" si="35">(AC111/C111)^(1/26)*100-100</f>
        <v>0.36109976177338865</v>
      </c>
    </row>
    <row r="141" spans="2:6" ht="18" customHeight="1" x14ac:dyDescent="0.25">
      <c r="B141" s="31" t="s">
        <v>62</v>
      </c>
      <c r="C141" s="39">
        <f t="shared" si="33"/>
        <v>0.53022176055105774</v>
      </c>
      <c r="D141" s="37">
        <f t="shared" si="32"/>
        <v>0.57399123192112711</v>
      </c>
      <c r="E141" s="37">
        <f t="shared" si="34"/>
        <v>1.8349747584329918</v>
      </c>
      <c r="F141" s="40">
        <f t="shared" si="35"/>
        <v>0.84839769796995768</v>
      </c>
    </row>
    <row r="142" spans="2:6" ht="18" customHeight="1" x14ac:dyDescent="0.25">
      <c r="B142" s="31" t="s">
        <v>63</v>
      </c>
      <c r="C142" s="39">
        <f t="shared" si="33"/>
        <v>0.43579037543869958</v>
      </c>
      <c r="D142" s="37">
        <f t="shared" si="32"/>
        <v>0.69428570555302827</v>
      </c>
      <c r="E142" s="37">
        <f t="shared" si="34"/>
        <v>0.82871586990962953</v>
      </c>
      <c r="F142" s="40">
        <f t="shared" si="35"/>
        <v>0.63571020344954832</v>
      </c>
    </row>
    <row r="143" spans="2:6" ht="18" customHeight="1" x14ac:dyDescent="0.25">
      <c r="B143" s="31" t="s">
        <v>64</v>
      </c>
      <c r="C143" s="39">
        <f t="shared" si="33"/>
        <v>4.4436434141784247</v>
      </c>
      <c r="D143" s="37">
        <f t="shared" si="32"/>
        <v>2.5740800394930687</v>
      </c>
      <c r="E143" s="37">
        <f t="shared" si="34"/>
        <v>1.8037728993464128</v>
      </c>
      <c r="F143" s="40">
        <f t="shared" si="35"/>
        <v>3.038021621753046</v>
      </c>
    </row>
    <row r="144" spans="2:6" ht="18" customHeight="1" x14ac:dyDescent="0.25">
      <c r="B144" s="31" t="s">
        <v>65</v>
      </c>
      <c r="C144" s="39">
        <f t="shared" si="33"/>
        <v>-1.0711735421787978</v>
      </c>
      <c r="D144" s="37">
        <f t="shared" si="32"/>
        <v>4.841083039195837E-2</v>
      </c>
      <c r="E144" s="37">
        <f t="shared" si="34"/>
        <v>0.70216814250154869</v>
      </c>
      <c r="F144" s="40">
        <f t="shared" si="35"/>
        <v>-0.19065994943940723</v>
      </c>
    </row>
    <row r="145" spans="2:6" ht="18" customHeight="1" x14ac:dyDescent="0.25">
      <c r="B145" s="31" t="s">
        <v>66</v>
      </c>
      <c r="C145" s="39">
        <f t="shared" si="33"/>
        <v>5.244921417406573</v>
      </c>
      <c r="D145" s="37">
        <f t="shared" si="32"/>
        <v>3.0462186703984884</v>
      </c>
      <c r="E145" s="37">
        <f t="shared" si="34"/>
        <v>2.0704506930763387</v>
      </c>
      <c r="F145" s="40">
        <f t="shared" si="35"/>
        <v>3.5744009716037795</v>
      </c>
    </row>
    <row r="146" spans="2:6" ht="18" customHeight="1" x14ac:dyDescent="0.25">
      <c r="B146" s="31" t="s">
        <v>67</v>
      </c>
      <c r="C146" s="39">
        <f t="shared" si="33"/>
        <v>-1.6151475925535692</v>
      </c>
      <c r="D146" s="37">
        <f t="shared" si="32"/>
        <v>1.4328823838813349</v>
      </c>
      <c r="E146" s="37">
        <f t="shared" si="34"/>
        <v>1.0539197970209813</v>
      </c>
      <c r="F146" s="40">
        <f t="shared" si="35"/>
        <v>0.28059598653102569</v>
      </c>
    </row>
    <row r="147" spans="2:6" ht="18" customHeight="1" x14ac:dyDescent="0.25">
      <c r="B147" s="31" t="s">
        <v>68</v>
      </c>
      <c r="C147" s="39">
        <f t="shared" si="33"/>
        <v>2.3556465878095594</v>
      </c>
      <c r="D147" s="37">
        <f t="shared" si="32"/>
        <v>0.23710085767125122</v>
      </c>
      <c r="E147" s="37">
        <f t="shared" si="34"/>
        <v>7.7568960337457469</v>
      </c>
      <c r="F147" s="40">
        <f t="shared" si="35"/>
        <v>2.6650678477505778</v>
      </c>
    </row>
    <row r="148" spans="2:6" ht="18" customHeight="1" x14ac:dyDescent="0.25">
      <c r="B148" s="31" t="s">
        <v>69</v>
      </c>
      <c r="C148" s="39">
        <f t="shared" si="33"/>
        <v>-0.86823239205769198</v>
      </c>
      <c r="D148" s="37">
        <f t="shared" si="32"/>
        <v>-0.63127863579890686</v>
      </c>
      <c r="E148" s="37">
        <f t="shared" si="34"/>
        <v>0.75464542612699859</v>
      </c>
      <c r="F148" s="40">
        <f t="shared" si="35"/>
        <v>-0.39550097825733133</v>
      </c>
    </row>
    <row r="149" spans="2:6" ht="18" customHeight="1" x14ac:dyDescent="0.25">
      <c r="B149" s="31" t="s">
        <v>70</v>
      </c>
      <c r="C149" s="39">
        <f t="shared" si="33"/>
        <v>1.6498436880522291</v>
      </c>
      <c r="D149" s="37">
        <f t="shared" si="32"/>
        <v>0.76491984424531267</v>
      </c>
      <c r="E149" s="37">
        <f t="shared" si="34"/>
        <v>2.1111158222914241</v>
      </c>
      <c r="F149" s="40">
        <f t="shared" si="35"/>
        <v>1.380378081230532</v>
      </c>
    </row>
    <row r="150" spans="2:6" ht="18" customHeight="1" x14ac:dyDescent="0.25">
      <c r="B150" s="31" t="s">
        <v>73</v>
      </c>
      <c r="C150" s="39">
        <f>(L122/C122)^(1/9)*100-100</f>
        <v>0.6684512915874592</v>
      </c>
      <c r="D150" s="37">
        <f>(W122/L122)^(1/11)*100-100</f>
        <v>0.91295028578106496</v>
      </c>
      <c r="E150" s="37">
        <f>(AC122/W122)^(1/6)*100-100</f>
        <v>0.55141874171384586</v>
      </c>
      <c r="F150" s="40">
        <f>(AC122/C122)^(1/26)*100-100</f>
        <v>0.74477345409735562</v>
      </c>
    </row>
    <row r="151" spans="2:6" ht="18" customHeight="1" x14ac:dyDescent="0.25">
      <c r="B151" s="33" t="s">
        <v>74</v>
      </c>
      <c r="C151" s="43">
        <f>(L123/C123)^(1/9)*100-100</f>
        <v>-1.8129018664967873</v>
      </c>
      <c r="D151" s="44">
        <f>(W123/L123)^(1/11)*100-100</f>
        <v>0.26087330359760585</v>
      </c>
      <c r="E151" s="44">
        <f>(AC123/W123)^(1/6)*100-100</f>
        <v>2.0002214067803834</v>
      </c>
      <c r="F151" s="45">
        <f>(AC123/C123)^(1/26)*100-100</f>
        <v>-6.6019657365018247E-2</v>
      </c>
    </row>
    <row r="152" spans="2:6" ht="17.25" customHeight="1" x14ac:dyDescent="0.25">
      <c r="B152" s="46" t="s">
        <v>146</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Sommaire</vt:lpstr>
      <vt:lpstr>Structure</vt:lpstr>
      <vt:lpstr>total</vt:lpstr>
      <vt:lpstr>industrie</vt:lpstr>
      <vt:lpstr>commerce transport</vt:lpstr>
      <vt:lpstr>information communication</vt:lpstr>
      <vt:lpstr>activites financieres</vt:lpstr>
      <vt:lpstr>activites immobilieres</vt:lpstr>
      <vt:lpstr>services aux entreprises</vt:lpstr>
      <vt:lpstr>services pr. non marchands</vt:lpstr>
      <vt:lpstr>services aux ménages</vt:lpstr>
      <vt:lpstr>tertiaire hors immobilier</vt:lpstr>
      <vt:lpstr>construction</vt:lpstr>
      <vt:lpstr>agriculture</vt:lpstr>
      <vt:lpstr>Feuil3</vt:lpstr>
      <vt:lpstr>Feuil1</vt:lpstr>
      <vt:lpstr>Feuil2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2025-01-11T13:39:57Z</dcterms:created>
  <dcterms:modified xsi:type="dcterms:W3CDTF">2026-04-01T09:23:26Z</dcterms:modified>
</cp:coreProperties>
</file>